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C31D" lockStructure="1"/>
  <bookViews>
    <workbookView xWindow="0" yWindow="0" windowWidth="16380" windowHeight="8190" tabRatio="500" activeTab="1"/>
  </bookViews>
  <sheets>
    <sheet name="Mode d'emploi" sheetId="1" r:id="rId1"/>
    <sheet name="Calendrier" sheetId="2" r:id="rId2"/>
    <sheet name="Tableau de bord" sheetId="3" r:id="rId3"/>
    <sheet name="Base de données" sheetId="4" r:id="rId4"/>
    <sheet name="Surfaces" sheetId="5" state="hidden" r:id="rId5"/>
    <sheet name="NPE" sheetId="6" state="hidden" r:id="rId6"/>
  </sheets>
  <definedNames>
    <definedName name="__xlfn_IFERROR">#N/A</definedName>
  </definedNames>
  <calcPr calcId="145621" iterateDelta="1E-4"/>
</workbook>
</file>

<file path=xl/calcChain.xml><?xml version="1.0" encoding="utf-8"?>
<calcChain xmlns="http://schemas.openxmlformats.org/spreadsheetml/2006/main">
  <c r="A3" i="5" l="1"/>
  <c r="A4" i="5"/>
  <c r="A6" i="5"/>
  <c r="A7" i="5"/>
  <c r="A9" i="5"/>
  <c r="A10" i="5"/>
  <c r="A12" i="5"/>
  <c r="A13" i="5"/>
  <c r="A15" i="5"/>
  <c r="A16" i="5"/>
  <c r="A18" i="5"/>
  <c r="A19" i="5"/>
  <c r="A21" i="5"/>
  <c r="A22" i="5"/>
  <c r="A24" i="5"/>
  <c r="A25" i="5"/>
  <c r="A27" i="5"/>
  <c r="A28" i="5"/>
  <c r="A30" i="5"/>
  <c r="A31" i="5"/>
  <c r="A33" i="5"/>
  <c r="A34" i="5"/>
  <c r="A36" i="5"/>
  <c r="A37" i="5"/>
  <c r="A39" i="5"/>
  <c r="A40" i="5"/>
  <c r="A42" i="5"/>
  <c r="A43" i="5"/>
  <c r="A45" i="5"/>
  <c r="A46" i="5"/>
  <c r="A48" i="5"/>
  <c r="A49" i="5"/>
  <c r="A51" i="5"/>
  <c r="A52" i="5"/>
  <c r="A54" i="5"/>
  <c r="A55" i="5"/>
  <c r="A57" i="5"/>
  <c r="A58" i="5"/>
  <c r="A60" i="5"/>
  <c r="A61" i="5"/>
  <c r="A63" i="5"/>
  <c r="A64" i="5"/>
  <c r="A66" i="5"/>
  <c r="A67" i="5"/>
  <c r="A69" i="5"/>
  <c r="A70" i="5"/>
  <c r="A72" i="5"/>
  <c r="A73" i="5"/>
  <c r="A75" i="5"/>
  <c r="A76" i="5"/>
  <c r="A78" i="5"/>
  <c r="A79" i="5"/>
  <c r="A81" i="5"/>
  <c r="A82" i="5"/>
  <c r="A84" i="5"/>
  <c r="A85" i="5"/>
  <c r="A87" i="5"/>
  <c r="A88" i="5"/>
  <c r="A90" i="5"/>
  <c r="A91" i="5"/>
  <c r="A93" i="5"/>
  <c r="A94"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C2" i="2"/>
  <c r="D2" i="2"/>
  <c r="E2" i="2"/>
  <c r="F2" i="2"/>
  <c r="G2" i="2"/>
  <c r="H2" i="2"/>
  <c r="I2" i="2"/>
  <c r="J2" i="2"/>
  <c r="P2" i="2"/>
  <c r="Q2" i="2"/>
  <c r="R2" i="2"/>
  <c r="S2" i="2"/>
  <c r="T2" i="2"/>
  <c r="U2" i="2"/>
  <c r="V2" i="2"/>
  <c r="AD2" i="2"/>
  <c r="AE2" i="2"/>
  <c r="AF2" i="2"/>
  <c r="AM2" i="2"/>
  <c r="AN2" i="2"/>
  <c r="AO2" i="2"/>
  <c r="AP2" i="2"/>
  <c r="AQ2" i="2"/>
  <c r="AR2" i="2"/>
  <c r="AV2" i="2"/>
  <c r="AW2" i="2"/>
  <c r="AX2" i="2"/>
  <c r="AY2" i="2"/>
  <c r="AZ2" i="2"/>
  <c r="BA2" i="2"/>
  <c r="BB2" i="2"/>
  <c r="BC2" i="2"/>
  <c r="A2" i="5"/>
  <c r="BR2" i="2"/>
  <c r="A3" i="2"/>
  <c r="A4" i="2"/>
  <c r="C4" i="2"/>
  <c r="A3" i="6"/>
  <c r="D4" i="2"/>
  <c r="B3" i="6"/>
  <c r="E4" i="2"/>
  <c r="C3" i="6"/>
  <c r="F4" i="2"/>
  <c r="D3" i="6"/>
  <c r="G4" i="2"/>
  <c r="E3" i="6"/>
  <c r="H4" i="2"/>
  <c r="F3" i="6"/>
  <c r="I4" i="2"/>
  <c r="G3" i="6"/>
  <c r="J4" i="2"/>
  <c r="H3" i="6"/>
  <c r="K4" i="2"/>
  <c r="I3" i="6"/>
  <c r="L4" i="2"/>
  <c r="J3" i="6"/>
  <c r="M4" i="2"/>
  <c r="K3" i="6"/>
  <c r="N4" i="2"/>
  <c r="L3" i="6"/>
  <c r="O4" i="2"/>
  <c r="M3" i="6"/>
  <c r="P4" i="2"/>
  <c r="N3" i="6"/>
  <c r="Q4" i="2"/>
  <c r="O3" i="6"/>
  <c r="R4" i="2"/>
  <c r="P3" i="6"/>
  <c r="S4" i="2"/>
  <c r="Q3" i="6"/>
  <c r="T4" i="2"/>
  <c r="R3" i="6"/>
  <c r="U4" i="2"/>
  <c r="S3" i="6"/>
  <c r="V4" i="2"/>
  <c r="T3" i="6"/>
  <c r="W4" i="2"/>
  <c r="U3" i="6"/>
  <c r="X4" i="2"/>
  <c r="V3" i="6"/>
  <c r="Y4" i="2"/>
  <c r="W3" i="6"/>
  <c r="Z4" i="2"/>
  <c r="X3" i="6"/>
  <c r="AA4" i="2"/>
  <c r="Y3" i="6"/>
  <c r="AB4" i="2"/>
  <c r="Z3" i="6"/>
  <c r="AC4" i="2"/>
  <c r="AA3" i="6"/>
  <c r="AD4" i="2"/>
  <c r="AB3" i="6"/>
  <c r="AE4" i="2"/>
  <c r="AC3" i="6"/>
  <c r="AF4" i="2"/>
  <c r="AD3" i="6"/>
  <c r="AL4" i="2"/>
  <c r="AJ3" i="6"/>
  <c r="AM4" i="2"/>
  <c r="AK3" i="6"/>
  <c r="AN4" i="2"/>
  <c r="AL3" i="6"/>
  <c r="AO4" i="2"/>
  <c r="AM3" i="6"/>
  <c r="AP4" i="2"/>
  <c r="AN3" i="6"/>
  <c r="AQ4" i="2"/>
  <c r="AO3" i="6"/>
  <c r="AR4" i="2"/>
  <c r="AP3" i="6"/>
  <c r="AV4" i="2"/>
  <c r="AT3" i="6"/>
  <c r="AW4" i="2"/>
  <c r="AU3" i="6"/>
  <c r="AX4" i="2"/>
  <c r="AV3" i="6"/>
  <c r="AY4" i="2"/>
  <c r="AW3" i="6"/>
  <c r="AZ4" i="2"/>
  <c r="AX3" i="6"/>
  <c r="BA4" i="2"/>
  <c r="AY3" i="6"/>
  <c r="BB4" i="2"/>
  <c r="AZ3" i="6"/>
  <c r="C5" i="2"/>
  <c r="A4" i="6"/>
  <c r="D5" i="2"/>
  <c r="B4" i="6"/>
  <c r="E5" i="2"/>
  <c r="C4" i="6"/>
  <c r="F5" i="2"/>
  <c r="D4" i="6"/>
  <c r="G5" i="2"/>
  <c r="E4" i="6"/>
  <c r="H5" i="2"/>
  <c r="F4" i="6"/>
  <c r="I5" i="2"/>
  <c r="G4" i="6"/>
  <c r="J5" i="2"/>
  <c r="H4" i="6"/>
  <c r="K5" i="2"/>
  <c r="I4" i="6"/>
  <c r="L5" i="2"/>
  <c r="J4" i="6"/>
  <c r="M5" i="2"/>
  <c r="K4" i="6"/>
  <c r="N5" i="2"/>
  <c r="L4" i="6"/>
  <c r="O5" i="2"/>
  <c r="M4" i="6"/>
  <c r="P5" i="2"/>
  <c r="N4" i="6"/>
  <c r="AB5" i="2"/>
  <c r="Z4" i="6"/>
  <c r="AD5" i="2"/>
  <c r="AB4" i="6"/>
  <c r="AE5" i="2"/>
  <c r="AC4" i="6"/>
  <c r="AH5" i="2"/>
  <c r="AF4" i="6"/>
  <c r="AK5" i="2"/>
  <c r="AI4" i="6"/>
  <c r="AL5" i="2"/>
  <c r="AJ4" i="6"/>
  <c r="AM5" i="2"/>
  <c r="AK4" i="6"/>
  <c r="AN5" i="2"/>
  <c r="AL4" i="6"/>
  <c r="AO5" i="2"/>
  <c r="AM4" i="6"/>
  <c r="AP5" i="2"/>
  <c r="AN4" i="6"/>
  <c r="AQ5" i="2"/>
  <c r="AO4" i="6"/>
  <c r="AR5" i="2"/>
  <c r="AP4" i="6"/>
  <c r="AS5" i="2"/>
  <c r="AQ4" i="6"/>
  <c r="AT5" i="2"/>
  <c r="AR4" i="6"/>
  <c r="AU5" i="2"/>
  <c r="AS4" i="6"/>
  <c r="AV5" i="2"/>
  <c r="AT4" i="6"/>
  <c r="AW5" i="2"/>
  <c r="AU4" i="6"/>
  <c r="AX5" i="2"/>
  <c r="AV4" i="6"/>
  <c r="AY5" i="2"/>
  <c r="AW4" i="6"/>
  <c r="AZ5" i="2"/>
  <c r="AX4" i="6"/>
  <c r="BA5" i="2"/>
  <c r="AY4" i="6"/>
  <c r="BB5" i="2"/>
  <c r="AZ4" i="6"/>
  <c r="BC5" i="2"/>
  <c r="A5" i="5"/>
  <c r="BR5" i="2"/>
  <c r="A6" i="2"/>
  <c r="A7" i="2"/>
  <c r="C7" i="2"/>
  <c r="A6" i="6"/>
  <c r="D7" i="2"/>
  <c r="B6" i="6"/>
  <c r="E7" i="2"/>
  <c r="C6" i="6"/>
  <c r="F7" i="2"/>
  <c r="G7" i="2"/>
  <c r="E6" i="6"/>
  <c r="H7" i="2"/>
  <c r="F6" i="6"/>
  <c r="I7" i="2"/>
  <c r="G6" i="6"/>
  <c r="J7" i="2"/>
  <c r="K7" i="2"/>
  <c r="I6" i="6"/>
  <c r="L7" i="2"/>
  <c r="J6" i="6"/>
  <c r="M7" i="2"/>
  <c r="K6" i="6"/>
  <c r="N7" i="2"/>
  <c r="L6" i="6"/>
  <c r="O7" i="2"/>
  <c r="M6" i="6"/>
  <c r="P7" i="2"/>
  <c r="N6" i="6"/>
  <c r="Q7" i="2"/>
  <c r="O6" i="6"/>
  <c r="R7" i="2"/>
  <c r="S7" i="2"/>
  <c r="Q6" i="6"/>
  <c r="T7" i="2"/>
  <c r="R6" i="6"/>
  <c r="U7" i="2"/>
  <c r="S6" i="6"/>
  <c r="V7" i="2"/>
  <c r="T6" i="6"/>
  <c r="W7" i="2"/>
  <c r="U6" i="6"/>
  <c r="X7" i="2"/>
  <c r="V6" i="6"/>
  <c r="Y7" i="2"/>
  <c r="W6" i="6"/>
  <c r="Z7" i="2"/>
  <c r="X6" i="6"/>
  <c r="AA7" i="2"/>
  <c r="Y6" i="6"/>
  <c r="AB7" i="2"/>
  <c r="Z6" i="6"/>
  <c r="AC7" i="2"/>
  <c r="AA6" i="6"/>
  <c r="AL7" i="2"/>
  <c r="AJ6" i="6"/>
  <c r="AN7" i="2"/>
  <c r="AL6" i="6"/>
  <c r="AO7" i="2"/>
  <c r="AM6" i="6"/>
  <c r="AP7" i="2"/>
  <c r="AR7" i="2"/>
  <c r="AP6" i="6"/>
  <c r="AU7" i="2"/>
  <c r="AS6" i="6"/>
  <c r="AV7" i="2"/>
  <c r="AT6" i="6"/>
  <c r="AW7" i="2"/>
  <c r="AU6" i="6"/>
  <c r="AX7" i="2"/>
  <c r="AV6" i="6"/>
  <c r="AY7" i="2"/>
  <c r="AW6" i="6"/>
  <c r="AZ7" i="2"/>
  <c r="AX6" i="6"/>
  <c r="BA7" i="2"/>
  <c r="AY6" i="6"/>
  <c r="BB7" i="2"/>
  <c r="AZ6" i="6"/>
  <c r="E8" i="2"/>
  <c r="C7" i="6" s="1"/>
  <c r="F8" i="2"/>
  <c r="D7" i="6" s="1"/>
  <c r="G8" i="2"/>
  <c r="E7" i="6" s="1"/>
  <c r="H8" i="2"/>
  <c r="F7" i="6" s="1"/>
  <c r="K8" i="2"/>
  <c r="I7" i="6" s="1"/>
  <c r="L8" i="2"/>
  <c r="J7" i="6" s="1"/>
  <c r="M8" i="2"/>
  <c r="K7" i="6" s="1"/>
  <c r="N8" i="2"/>
  <c r="L7" i="6" s="1"/>
  <c r="O8" i="2"/>
  <c r="M7" i="6" s="1"/>
  <c r="AM8" i="2"/>
  <c r="AK7" i="6" s="1"/>
  <c r="AN8" i="2"/>
  <c r="AL7" i="6" s="1"/>
  <c r="AO8" i="2"/>
  <c r="AM7" i="6" s="1"/>
  <c r="AP8" i="2"/>
  <c r="AN7" i="6" s="1"/>
  <c r="AQ8" i="2"/>
  <c r="AO7" i="6" s="1"/>
  <c r="AR8" i="2"/>
  <c r="AP7" i="6" s="1"/>
  <c r="AU8" i="2"/>
  <c r="AS7" i="6" s="1"/>
  <c r="AV8" i="2"/>
  <c r="AT7" i="6" s="1"/>
  <c r="AW8" i="2"/>
  <c r="AU7" i="6" s="1"/>
  <c r="AX8" i="2"/>
  <c r="AV7" i="6" s="1"/>
  <c r="AY8" i="2"/>
  <c r="AW7" i="6" s="1"/>
  <c r="AZ8" i="2"/>
  <c r="AX7" i="6" s="1"/>
  <c r="BC8" i="2"/>
  <c r="A8" i="5" s="1"/>
  <c r="B183" i="5" s="1" a="1"/>
  <c r="B183" i="5" s="1"/>
  <c r="BR8" i="2"/>
  <c r="A9" i="2"/>
  <c r="A10" i="2"/>
  <c r="C10" i="2"/>
  <c r="A9" i="6"/>
  <c r="D10" i="2"/>
  <c r="B9" i="6"/>
  <c r="E10" i="2"/>
  <c r="C9" i="6"/>
  <c r="F10" i="2"/>
  <c r="D9" i="6"/>
  <c r="G10" i="2"/>
  <c r="E9" i="6"/>
  <c r="H10" i="2"/>
  <c r="F9" i="6"/>
  <c r="I10" i="2"/>
  <c r="G9" i="6"/>
  <c r="J10" i="2"/>
  <c r="H9" i="6"/>
  <c r="K10" i="2"/>
  <c r="I9" i="6"/>
  <c r="L10" i="2"/>
  <c r="J9" i="6"/>
  <c r="M10" i="2"/>
  <c r="K9" i="6"/>
  <c r="N10" i="2"/>
  <c r="L9" i="6"/>
  <c r="O10" i="2"/>
  <c r="M9" i="6"/>
  <c r="S10" i="2"/>
  <c r="Q9" i="6"/>
  <c r="T10" i="2"/>
  <c r="U10" i="2"/>
  <c r="V10" i="2"/>
  <c r="T9" i="6"/>
  <c r="W10" i="2"/>
  <c r="U9" i="6"/>
  <c r="X10" i="2"/>
  <c r="V9" i="6"/>
  <c r="Y10" i="2"/>
  <c r="W9" i="6"/>
  <c r="Z10" i="2"/>
  <c r="X9" i="6"/>
  <c r="AA10" i="2"/>
  <c r="Y9" i="6"/>
  <c r="AB10" i="2"/>
  <c r="Z9" i="6"/>
  <c r="AC10" i="2"/>
  <c r="AA9" i="6"/>
  <c r="AL10" i="2"/>
  <c r="AJ9" i="6"/>
  <c r="AM10" i="2"/>
  <c r="AK9" i="6"/>
  <c r="AN10" i="2"/>
  <c r="AL9" i="6"/>
  <c r="AO10" i="2"/>
  <c r="AM9" i="6"/>
  <c r="AP10" i="2"/>
  <c r="AN9" i="6"/>
  <c r="AQ10" i="2"/>
  <c r="AO9" i="6"/>
  <c r="AR10" i="2"/>
  <c r="AP9" i="6"/>
  <c r="AU10" i="2"/>
  <c r="AS9" i="6"/>
  <c r="AV10" i="2"/>
  <c r="AT9" i="6"/>
  <c r="AW10" i="2"/>
  <c r="AU9" i="6"/>
  <c r="AX10" i="2"/>
  <c r="AV9" i="6"/>
  <c r="AY10" i="2"/>
  <c r="AW9" i="6"/>
  <c r="AZ10" i="2"/>
  <c r="AX9" i="6"/>
  <c r="BA10" i="2"/>
  <c r="AY9" i="6"/>
  <c r="BB10" i="2"/>
  <c r="AZ9" i="6"/>
  <c r="C11" i="2"/>
  <c r="A10" i="6"/>
  <c r="F11" i="2"/>
  <c r="D10" i="6"/>
  <c r="G11" i="2"/>
  <c r="E10" i="6"/>
  <c r="H11" i="2"/>
  <c r="F10" i="6"/>
  <c r="K11" i="2"/>
  <c r="I10" i="6"/>
  <c r="N11" i="2"/>
  <c r="L10" i="6"/>
  <c r="O11" i="2"/>
  <c r="M10" i="6"/>
  <c r="P11" i="2"/>
  <c r="N10" i="6"/>
  <c r="S11" i="2"/>
  <c r="Q10" i="6"/>
  <c r="T11" i="2"/>
  <c r="R10" i="6"/>
  <c r="U11" i="2"/>
  <c r="S10" i="6"/>
  <c r="V11" i="2"/>
  <c r="T10" i="6"/>
  <c r="W11" i="2"/>
  <c r="U10" i="6"/>
  <c r="X11" i="2"/>
  <c r="V10" i="6"/>
  <c r="AL11" i="2"/>
  <c r="AJ10" i="6"/>
  <c r="AM11" i="2"/>
  <c r="AK10" i="6"/>
  <c r="AP11" i="2"/>
  <c r="AN10" i="6"/>
  <c r="AQ11" i="2"/>
  <c r="AO10" i="6"/>
  <c r="AR11" i="2"/>
  <c r="AP10" i="6"/>
  <c r="AU11" i="2"/>
  <c r="AS10" i="6"/>
  <c r="AV11" i="2"/>
  <c r="AT10" i="6"/>
  <c r="AW11" i="2"/>
  <c r="AU10" i="6"/>
  <c r="AX11" i="2"/>
  <c r="AV10" i="6"/>
  <c r="AY11" i="2"/>
  <c r="AW10" i="6"/>
  <c r="AZ11" i="2"/>
  <c r="AX10" i="6"/>
  <c r="BA11" i="2"/>
  <c r="AY10" i="6"/>
  <c r="BB11" i="2"/>
  <c r="AZ10" i="6"/>
  <c r="BC11" i="2"/>
  <c r="A11" i="5"/>
  <c r="BR11" i="2"/>
  <c r="A12" i="2"/>
  <c r="A13" i="2"/>
  <c r="C13" i="2"/>
  <c r="A12" i="6"/>
  <c r="D13" i="2"/>
  <c r="B12" i="6"/>
  <c r="E13" i="2"/>
  <c r="C12" i="6"/>
  <c r="F13" i="2"/>
  <c r="D12" i="6"/>
  <c r="G13" i="2"/>
  <c r="E12" i="6"/>
  <c r="H13" i="2"/>
  <c r="F12" i="6"/>
  <c r="K13" i="2"/>
  <c r="I12" i="6"/>
  <c r="L13" i="2"/>
  <c r="J12" i="6"/>
  <c r="M13" i="2"/>
  <c r="K12" i="6"/>
  <c r="N13" i="2"/>
  <c r="L12" i="6"/>
  <c r="O13" i="2"/>
  <c r="M12" i="6"/>
  <c r="P13" i="2"/>
  <c r="N12" i="6"/>
  <c r="S13" i="2"/>
  <c r="Q12" i="6"/>
  <c r="T13" i="2"/>
  <c r="R12" i="6"/>
  <c r="U13" i="2"/>
  <c r="S12" i="6"/>
  <c r="V13" i="2"/>
  <c r="T12" i="6"/>
  <c r="W13" i="2"/>
  <c r="U12" i="6"/>
  <c r="X13" i="2"/>
  <c r="V12" i="6"/>
  <c r="Y13" i="2"/>
  <c r="W12" i="6"/>
  <c r="Z13" i="2"/>
  <c r="X12" i="6"/>
  <c r="AA13" i="2"/>
  <c r="Y12" i="6"/>
  <c r="AB13" i="2"/>
  <c r="Z12" i="6"/>
  <c r="AC13" i="2"/>
  <c r="AA12" i="6"/>
  <c r="AL13" i="2"/>
  <c r="AJ12" i="6"/>
  <c r="AM13" i="2"/>
  <c r="AK12" i="6"/>
  <c r="AN13" i="2"/>
  <c r="AL12" i="6"/>
  <c r="AO13" i="2"/>
  <c r="AM12" i="6"/>
  <c r="AP13" i="2"/>
  <c r="AN12" i="6"/>
  <c r="AQ13" i="2"/>
  <c r="AO12" i="6"/>
  <c r="AR13" i="2"/>
  <c r="AP12" i="6"/>
  <c r="AU13" i="2"/>
  <c r="AS12" i="6"/>
  <c r="AV13" i="2"/>
  <c r="AT12" i="6"/>
  <c r="AW13" i="2"/>
  <c r="AU12" i="6"/>
  <c r="AX13" i="2"/>
  <c r="AV12" i="6"/>
  <c r="AY13" i="2"/>
  <c r="AW12" i="6"/>
  <c r="AZ13" i="2"/>
  <c r="AX12" i="6"/>
  <c r="BA13" i="2"/>
  <c r="AY12" i="6"/>
  <c r="C14" i="2"/>
  <c r="A13" i="6"/>
  <c r="D14" i="2"/>
  <c r="B13" i="6"/>
  <c r="E14" i="2"/>
  <c r="C13" i="6"/>
  <c r="F14" i="2"/>
  <c r="D13" i="6"/>
  <c r="G14" i="2"/>
  <c r="E13" i="6"/>
  <c r="H14" i="2"/>
  <c r="F13" i="6"/>
  <c r="I14" i="2"/>
  <c r="G13" i="6"/>
  <c r="J14" i="2"/>
  <c r="H13" i="6"/>
  <c r="K14" i="2"/>
  <c r="I13" i="6"/>
  <c r="L14" i="2"/>
  <c r="J13" i="6"/>
  <c r="M14" i="2"/>
  <c r="K13" i="6"/>
  <c r="N14" i="2"/>
  <c r="L13" i="6"/>
  <c r="O14" i="2"/>
  <c r="M13" i="6"/>
  <c r="P14" i="2"/>
  <c r="N13" i="6"/>
  <c r="AB14" i="2"/>
  <c r="Z13" i="6"/>
  <c r="AC14" i="2"/>
  <c r="AA13" i="6"/>
  <c r="AD14" i="2"/>
  <c r="AB13" i="6"/>
  <c r="AE14" i="2"/>
  <c r="AC13" i="6"/>
  <c r="AH14" i="2"/>
  <c r="AF13" i="6"/>
  <c r="AK14" i="2"/>
  <c r="AI13" i="6"/>
  <c r="AL14" i="2"/>
  <c r="AJ13" i="6"/>
  <c r="AM14" i="2"/>
  <c r="AK13" i="6"/>
  <c r="AN14" i="2"/>
  <c r="AL13" i="6"/>
  <c r="AO14" i="2"/>
  <c r="AM13" i="6"/>
  <c r="AP14" i="2"/>
  <c r="AN13" i="6"/>
  <c r="AQ14" i="2"/>
  <c r="AO13" i="6"/>
  <c r="AR14" i="2"/>
  <c r="AP13" i="6"/>
  <c r="AS14" i="2"/>
  <c r="AQ13" i="6"/>
  <c r="AT14" i="2"/>
  <c r="AR13" i="6"/>
  <c r="AU14" i="2"/>
  <c r="AS13" i="6"/>
  <c r="AV14" i="2"/>
  <c r="AT13" i="6"/>
  <c r="AW14" i="2"/>
  <c r="AU13" i="6"/>
  <c r="AX14" i="2"/>
  <c r="AV13" i="6"/>
  <c r="AY14" i="2"/>
  <c r="AW13" i="6"/>
  <c r="AZ14" i="2"/>
  <c r="AX13" i="6"/>
  <c r="BA14" i="2"/>
  <c r="AY13" i="6"/>
  <c r="BB14" i="2"/>
  <c r="AZ13" i="6"/>
  <c r="BC14" i="2"/>
  <c r="A14" i="5"/>
  <c r="BR14" i="2"/>
  <c r="A15" i="2"/>
  <c r="A16" i="2"/>
  <c r="C16" i="2"/>
  <c r="A15" i="6"/>
  <c r="D16" i="2"/>
  <c r="B15" i="6"/>
  <c r="E16" i="2"/>
  <c r="C15" i="6"/>
  <c r="F16" i="2"/>
  <c r="D15" i="6"/>
  <c r="G16" i="2"/>
  <c r="E15" i="6"/>
  <c r="H16" i="2"/>
  <c r="F15" i="6"/>
  <c r="I16" i="2"/>
  <c r="G15" i="6"/>
  <c r="J16" i="2"/>
  <c r="H15" i="6"/>
  <c r="K16" i="2"/>
  <c r="L16" i="2"/>
  <c r="J15" i="6"/>
  <c r="M16" i="2"/>
  <c r="K15" i="6"/>
  <c r="N16" i="2"/>
  <c r="L15" i="6"/>
  <c r="O16" i="2"/>
  <c r="M15" i="6"/>
  <c r="P16" i="2"/>
  <c r="N15" i="6"/>
  <c r="Q16" i="2"/>
  <c r="O15" i="6"/>
  <c r="R16" i="2"/>
  <c r="P15" i="6"/>
  <c r="S16" i="2"/>
  <c r="Q15" i="6"/>
  <c r="T16" i="2"/>
  <c r="R15" i="6"/>
  <c r="U16" i="2"/>
  <c r="S15" i="6"/>
  <c r="V16" i="2"/>
  <c r="T15" i="6"/>
  <c r="W16" i="2"/>
  <c r="U15" i="6"/>
  <c r="X16" i="2"/>
  <c r="V15" i="6"/>
  <c r="Y16" i="2"/>
  <c r="W15" i="6"/>
  <c r="Z16" i="2"/>
  <c r="X15" i="6"/>
  <c r="AA16" i="2"/>
  <c r="Y15" i="6"/>
  <c r="AB16" i="2"/>
  <c r="Z15" i="6"/>
  <c r="AC16" i="2"/>
  <c r="AA15" i="6"/>
  <c r="AL16" i="2"/>
  <c r="AJ15" i="6"/>
  <c r="AM16" i="2"/>
  <c r="AK15" i="6"/>
  <c r="AN16" i="2"/>
  <c r="AL15" i="6"/>
  <c r="AO16" i="2"/>
  <c r="AM15" i="6"/>
  <c r="AP16" i="2"/>
  <c r="AN15" i="6"/>
  <c r="AR16" i="2"/>
  <c r="AP15" i="6"/>
  <c r="AU16" i="2"/>
  <c r="AS15" i="6"/>
  <c r="AV16" i="2"/>
  <c r="AT15" i="6"/>
  <c r="AW16" i="2"/>
  <c r="AU15" i="6"/>
  <c r="AX16" i="2"/>
  <c r="AV15" i="6"/>
  <c r="AY16" i="2"/>
  <c r="AW15" i="6"/>
  <c r="AZ16" i="2"/>
  <c r="AX15" i="6"/>
  <c r="BA16" i="2"/>
  <c r="AY15" i="6"/>
  <c r="BB16" i="2"/>
  <c r="AZ15" i="6"/>
  <c r="C17" i="2"/>
  <c r="A16" i="6"/>
  <c r="D17" i="2"/>
  <c r="B16" i="6"/>
  <c r="E17" i="2"/>
  <c r="C16" i="6"/>
  <c r="F17" i="2"/>
  <c r="D16" i="6"/>
  <c r="G17" i="2"/>
  <c r="E16" i="6"/>
  <c r="H17" i="2"/>
  <c r="F16" i="6"/>
  <c r="I17" i="2"/>
  <c r="G16" i="6"/>
  <c r="J17" i="2"/>
  <c r="H16" i="6"/>
  <c r="K17" i="2"/>
  <c r="I16" i="6"/>
  <c r="L17" i="2"/>
  <c r="J16" i="6"/>
  <c r="M17" i="2"/>
  <c r="K16" i="6"/>
  <c r="N17" i="2"/>
  <c r="L16" i="6"/>
  <c r="O17" i="2"/>
  <c r="M16" i="6"/>
  <c r="P17" i="2"/>
  <c r="N16" i="6"/>
  <c r="AB17" i="2"/>
  <c r="Z16" i="6"/>
  <c r="AC17" i="2"/>
  <c r="AA16" i="6"/>
  <c r="AD17" i="2"/>
  <c r="AB16" i="6"/>
  <c r="AE17" i="2"/>
  <c r="AC16" i="6"/>
  <c r="AG17" i="2"/>
  <c r="AE16" i="6"/>
  <c r="AH17" i="2"/>
  <c r="AF16" i="6"/>
  <c r="AJ17" i="2"/>
  <c r="AH16" i="6"/>
  <c r="AK17" i="2"/>
  <c r="AI16" i="6"/>
  <c r="AL17" i="2"/>
  <c r="AJ16" i="6"/>
  <c r="AM17" i="2"/>
  <c r="AK16" i="6"/>
  <c r="AN17" i="2"/>
  <c r="AL16" i="6"/>
  <c r="AO17" i="2"/>
  <c r="AM16" i="6"/>
  <c r="AP17" i="2"/>
  <c r="AN16" i="6"/>
  <c r="AQ17" i="2"/>
  <c r="AO16" i="6"/>
  <c r="AR17" i="2"/>
  <c r="AP16" i="6"/>
  <c r="AS17" i="2"/>
  <c r="AQ16" i="6"/>
  <c r="AT17" i="2"/>
  <c r="AR16" i="6"/>
  <c r="AU17" i="2"/>
  <c r="AS16" i="6"/>
  <c r="AV17" i="2"/>
  <c r="AT16" i="6"/>
  <c r="AW17" i="2"/>
  <c r="AU16" i="6"/>
  <c r="AX17" i="2"/>
  <c r="AV16" i="6"/>
  <c r="AY17" i="2"/>
  <c r="AW16" i="6"/>
  <c r="AZ17" i="2"/>
  <c r="AX16" i="6"/>
  <c r="BA17" i="2"/>
  <c r="AY16" i="6"/>
  <c r="BB17" i="2"/>
  <c r="AZ16" i="6"/>
  <c r="BC17" i="2"/>
  <c r="A17" i="5"/>
  <c r="BR17" i="2"/>
  <c r="A18" i="2"/>
  <c r="A19" i="2"/>
  <c r="C19" i="2"/>
  <c r="A18" i="6"/>
  <c r="D19" i="2"/>
  <c r="B18" i="6"/>
  <c r="E19" i="2"/>
  <c r="C18" i="6"/>
  <c r="F19" i="2"/>
  <c r="D18" i="6"/>
  <c r="G19" i="2"/>
  <c r="E18" i="6"/>
  <c r="H19" i="2"/>
  <c r="F18" i="6"/>
  <c r="I19" i="2"/>
  <c r="G18" i="6"/>
  <c r="J19" i="2"/>
  <c r="H18" i="6"/>
  <c r="K19" i="2"/>
  <c r="I18" i="6"/>
  <c r="L19" i="2"/>
  <c r="J18" i="6"/>
  <c r="M19" i="2"/>
  <c r="K18" i="6"/>
  <c r="N19" i="2"/>
  <c r="L18" i="6"/>
  <c r="O19" i="2"/>
  <c r="M18" i="6"/>
  <c r="P19" i="2"/>
  <c r="N18" i="6"/>
  <c r="Q19" i="2"/>
  <c r="O18" i="6"/>
  <c r="R19" i="2"/>
  <c r="P18" i="6"/>
  <c r="S19" i="2"/>
  <c r="Q18" i="6"/>
  <c r="T19" i="2"/>
  <c r="R18" i="6"/>
  <c r="U19" i="2"/>
  <c r="S18" i="6"/>
  <c r="V19" i="2"/>
  <c r="T18" i="6"/>
  <c r="W19" i="2"/>
  <c r="U18" i="6"/>
  <c r="X19" i="2"/>
  <c r="V18" i="6"/>
  <c r="Y19" i="2"/>
  <c r="W18" i="6"/>
  <c r="Z19" i="2"/>
  <c r="X18" i="6"/>
  <c r="AA19" i="2"/>
  <c r="Y18" i="6"/>
  <c r="AB19" i="2"/>
  <c r="Z18" i="6"/>
  <c r="AC19" i="2"/>
  <c r="AA18" i="6"/>
  <c r="AL19" i="2"/>
  <c r="AJ18" i="6"/>
  <c r="AM19" i="2"/>
  <c r="AK18" i="6"/>
  <c r="AN19" i="2"/>
  <c r="AL18" i="6"/>
  <c r="AO19" i="2"/>
  <c r="AM18" i="6"/>
  <c r="AQ19" i="2"/>
  <c r="AO18" i="6"/>
  <c r="AR19" i="2"/>
  <c r="AP18" i="6"/>
  <c r="AT19" i="2"/>
  <c r="AR18" i="6"/>
  <c r="AU19" i="2"/>
  <c r="AS18" i="6"/>
  <c r="AV19" i="2"/>
  <c r="AW19" i="2"/>
  <c r="AU18" i="6"/>
  <c r="AX19" i="2"/>
  <c r="AV18" i="6"/>
  <c r="AY19" i="2"/>
  <c r="AW18" i="6"/>
  <c r="AZ19" i="2"/>
  <c r="AX18" i="6"/>
  <c r="BA19" i="2"/>
  <c r="AY18" i="6"/>
  <c r="BB19" i="2"/>
  <c r="AZ18" i="6"/>
  <c r="C20" i="2"/>
  <c r="A19" i="6"/>
  <c r="D20" i="2"/>
  <c r="B19" i="6"/>
  <c r="E20" i="2"/>
  <c r="C19" i="6"/>
  <c r="F20" i="2"/>
  <c r="D19" i="6"/>
  <c r="G20" i="2"/>
  <c r="E19" i="6"/>
  <c r="V20" i="2"/>
  <c r="T19" i="6"/>
  <c r="X20" i="2"/>
  <c r="V19" i="6"/>
  <c r="Y20" i="2"/>
  <c r="W19" i="6"/>
  <c r="AA20" i="2"/>
  <c r="Y19" i="6"/>
  <c r="AB20" i="2"/>
  <c r="Z19" i="6"/>
  <c r="AD20" i="2"/>
  <c r="AB19" i="6"/>
  <c r="AE20" i="2"/>
  <c r="AC19" i="6"/>
  <c r="AF20" i="2"/>
  <c r="AD19" i="6"/>
  <c r="AG20" i="2"/>
  <c r="AE19" i="6"/>
  <c r="AH20" i="2"/>
  <c r="AF19" i="6"/>
  <c r="AI20" i="2"/>
  <c r="AG19" i="6"/>
  <c r="AJ20" i="2"/>
  <c r="AH19" i="6"/>
  <c r="AK20" i="2"/>
  <c r="AI19" i="6"/>
  <c r="AL20" i="2"/>
  <c r="AJ19" i="6"/>
  <c r="AM20" i="2"/>
  <c r="AK19" i="6"/>
  <c r="AN20" i="2"/>
  <c r="AL19" i="6"/>
  <c r="AO20" i="2"/>
  <c r="AM19" i="6"/>
  <c r="AP20" i="2"/>
  <c r="AN19" i="6"/>
  <c r="AQ20" i="2"/>
  <c r="AO19" i="6"/>
  <c r="AR20" i="2"/>
  <c r="AP19" i="6"/>
  <c r="AS20" i="2"/>
  <c r="AQ19" i="6"/>
  <c r="AT20" i="2"/>
  <c r="AR19" i="6"/>
  <c r="AU20" i="2"/>
  <c r="AS19" i="6"/>
  <c r="AV20" i="2"/>
  <c r="AT19" i="6"/>
  <c r="AW20" i="2"/>
  <c r="AU19" i="6"/>
  <c r="AX20" i="2"/>
  <c r="AV19" i="6"/>
  <c r="AY20" i="2"/>
  <c r="AW19" i="6"/>
  <c r="AZ20" i="2"/>
  <c r="AX19" i="6"/>
  <c r="BA20" i="2"/>
  <c r="AY19" i="6"/>
  <c r="BB20" i="2"/>
  <c r="AZ19" i="6"/>
  <c r="BC20" i="2"/>
  <c r="A20" i="5"/>
  <c r="BR20" i="2"/>
  <c r="A21" i="2"/>
  <c r="A22" i="2"/>
  <c r="C22" i="2"/>
  <c r="A21" i="6"/>
  <c r="D22" i="2"/>
  <c r="B21" i="6"/>
  <c r="E22" i="2"/>
  <c r="C21" i="6"/>
  <c r="F22" i="2"/>
  <c r="D21" i="6"/>
  <c r="G22" i="2"/>
  <c r="E21" i="6"/>
  <c r="H22" i="2"/>
  <c r="F21" i="6"/>
  <c r="I22" i="2"/>
  <c r="G21" i="6"/>
  <c r="J22" i="2"/>
  <c r="H21" i="6"/>
  <c r="K22" i="2"/>
  <c r="I21" i="6"/>
  <c r="L22" i="2"/>
  <c r="J21" i="6"/>
  <c r="M22" i="2"/>
  <c r="K21" i="6"/>
  <c r="N22" i="2"/>
  <c r="L21" i="6"/>
  <c r="O22" i="2"/>
  <c r="M21" i="6"/>
  <c r="P22" i="2"/>
  <c r="N21" i="6"/>
  <c r="Q22" i="2"/>
  <c r="O21" i="6"/>
  <c r="R22" i="2"/>
  <c r="P21" i="6"/>
  <c r="S22" i="2"/>
  <c r="Q21" i="6"/>
  <c r="T22" i="2"/>
  <c r="R21" i="6"/>
  <c r="U22" i="2"/>
  <c r="S21" i="6"/>
  <c r="V22" i="2"/>
  <c r="T21" i="6"/>
  <c r="W22" i="2"/>
  <c r="U21" i="6"/>
  <c r="X22" i="2"/>
  <c r="V21" i="6"/>
  <c r="Y22" i="2"/>
  <c r="W21" i="6"/>
  <c r="Z22" i="2"/>
  <c r="X21" i="6"/>
  <c r="AA22" i="2"/>
  <c r="Y21" i="6"/>
  <c r="AB22" i="2"/>
  <c r="Z21" i="6"/>
  <c r="AC22" i="2"/>
  <c r="AA21" i="6"/>
  <c r="AL22" i="2"/>
  <c r="AJ21" i="6"/>
  <c r="AM22" i="2"/>
  <c r="AK21" i="6"/>
  <c r="AN22" i="2"/>
  <c r="AL21" i="6"/>
  <c r="AO22" i="2"/>
  <c r="AM21" i="6"/>
  <c r="AQ22" i="2"/>
  <c r="AO21" i="6"/>
  <c r="AR22" i="2"/>
  <c r="AP21" i="6"/>
  <c r="AT22" i="2"/>
  <c r="AR21" i="6"/>
  <c r="AU22" i="2"/>
  <c r="AS21" i="6"/>
  <c r="AV22" i="2"/>
  <c r="AT21" i="6"/>
  <c r="AW22" i="2"/>
  <c r="AU21" i="6"/>
  <c r="AX22" i="2"/>
  <c r="AV21" i="6"/>
  <c r="AY22" i="2"/>
  <c r="AW21" i="6"/>
  <c r="AZ22" i="2"/>
  <c r="AX21" i="6"/>
  <c r="BA22" i="2"/>
  <c r="AY21" i="6"/>
  <c r="BB22" i="2"/>
  <c r="AZ21" i="6"/>
  <c r="C23" i="2"/>
  <c r="A22" i="6"/>
  <c r="D23" i="2"/>
  <c r="B22" i="6"/>
  <c r="E23" i="2"/>
  <c r="C22" i="6"/>
  <c r="F23" i="2"/>
  <c r="D22" i="6"/>
  <c r="G23" i="2"/>
  <c r="E22" i="6"/>
  <c r="H23" i="2"/>
  <c r="F22" i="6"/>
  <c r="I23" i="2"/>
  <c r="G22" i="6"/>
  <c r="J23" i="2"/>
  <c r="H22" i="6"/>
  <c r="K23" i="2"/>
  <c r="I22" i="6"/>
  <c r="L23" i="2"/>
  <c r="J22" i="6"/>
  <c r="U23" i="2"/>
  <c r="S22" i="6"/>
  <c r="V23" i="2"/>
  <c r="T22" i="6"/>
  <c r="W23" i="2"/>
  <c r="U22" i="6"/>
  <c r="X23" i="2"/>
  <c r="V22" i="6"/>
  <c r="Y23" i="2"/>
  <c r="W22" i="6"/>
  <c r="Z23" i="2"/>
  <c r="X22" i="6"/>
  <c r="AA23" i="2"/>
  <c r="Y22" i="6"/>
  <c r="AC23" i="2"/>
  <c r="AA22" i="6"/>
  <c r="AL23" i="2"/>
  <c r="AJ22" i="6"/>
  <c r="AM23" i="2"/>
  <c r="AK22" i="6"/>
  <c r="AN23" i="2"/>
  <c r="AL22" i="6"/>
  <c r="AO23" i="2"/>
  <c r="AM22" i="6"/>
  <c r="AP23" i="2"/>
  <c r="AN22" i="6"/>
  <c r="AQ23" i="2"/>
  <c r="AO22" i="6"/>
  <c r="AR23" i="2"/>
  <c r="AP22" i="6"/>
  <c r="AT23" i="2"/>
  <c r="AR22" i="6"/>
  <c r="AU23" i="2"/>
  <c r="AS22" i="6"/>
  <c r="AV23" i="2"/>
  <c r="AT22" i="6"/>
  <c r="AW23" i="2"/>
  <c r="AU22" i="6"/>
  <c r="AX23" i="2"/>
  <c r="AV22" i="6"/>
  <c r="AY23" i="2"/>
  <c r="AW22" i="6"/>
  <c r="AZ23" i="2"/>
  <c r="AX22" i="6"/>
  <c r="BA23" i="2"/>
  <c r="AY22" i="6"/>
  <c r="BB23" i="2"/>
  <c r="AZ22" i="6"/>
  <c r="BC23" i="2"/>
  <c r="A23" i="5"/>
  <c r="BR23" i="2"/>
  <c r="A24" i="2"/>
  <c r="A25" i="2"/>
  <c r="C25" i="2"/>
  <c r="A24" i="6"/>
  <c r="D25" i="2"/>
  <c r="B24" i="6"/>
  <c r="E25" i="2"/>
  <c r="C24" i="6"/>
  <c r="F25" i="2"/>
  <c r="D24" i="6"/>
  <c r="G25" i="2"/>
  <c r="H25" i="2"/>
  <c r="F24" i="6"/>
  <c r="I25" i="2"/>
  <c r="G24" i="6"/>
  <c r="J25" i="2"/>
  <c r="H24" i="6"/>
  <c r="K25" i="2"/>
  <c r="L25" i="2"/>
  <c r="J24" i="6"/>
  <c r="M25" i="2"/>
  <c r="K24" i="6"/>
  <c r="N25" i="2"/>
  <c r="L24" i="6"/>
  <c r="O25" i="2"/>
  <c r="P25" i="2"/>
  <c r="N24" i="6"/>
  <c r="Q25" i="2"/>
  <c r="O24" i="6"/>
  <c r="R25" i="2"/>
  <c r="P24" i="6"/>
  <c r="S25" i="2"/>
  <c r="T25" i="2"/>
  <c r="R24" i="6"/>
  <c r="U25" i="2"/>
  <c r="S24" i="6"/>
  <c r="V25" i="2"/>
  <c r="T24" i="6"/>
  <c r="W25" i="2"/>
  <c r="X25" i="2"/>
  <c r="V24" i="6"/>
  <c r="Y25" i="2"/>
  <c r="W24" i="6"/>
  <c r="Z25" i="2"/>
  <c r="X24" i="6"/>
  <c r="AA25" i="2"/>
  <c r="AB25" i="2"/>
  <c r="Z24" i="6"/>
  <c r="AC25" i="2"/>
  <c r="AA24" i="6"/>
  <c r="AL25" i="2"/>
  <c r="AJ24" i="6"/>
  <c r="AM25" i="2"/>
  <c r="AN25" i="2"/>
  <c r="AL24" i="6"/>
  <c r="AO25" i="2"/>
  <c r="AM24" i="6"/>
  <c r="AP25" i="2"/>
  <c r="AN24" i="6"/>
  <c r="AQ25" i="2"/>
  <c r="AR25" i="2"/>
  <c r="AP24" i="6"/>
  <c r="AT25" i="2"/>
  <c r="AR24" i="6"/>
  <c r="AU25" i="2"/>
  <c r="AS24" i="6"/>
  <c r="AV25" i="2"/>
  <c r="AW25" i="2"/>
  <c r="AU24" i="6"/>
  <c r="AX25" i="2"/>
  <c r="AV24" i="6"/>
  <c r="AY25" i="2"/>
  <c r="AW24" i="6"/>
  <c r="AZ25" i="2"/>
  <c r="AX24" i="6"/>
  <c r="BA25" i="2"/>
  <c r="AY24" i="6"/>
  <c r="BB25" i="2"/>
  <c r="AZ24" i="6"/>
  <c r="C26" i="2"/>
  <c r="A25" i="6"/>
  <c r="D26" i="2"/>
  <c r="B25" i="6"/>
  <c r="E26" i="2"/>
  <c r="C25" i="6"/>
  <c r="F26" i="2"/>
  <c r="D25" i="6"/>
  <c r="G26" i="2"/>
  <c r="E25" i="6"/>
  <c r="H26" i="2"/>
  <c r="F25" i="6"/>
  <c r="I26" i="2"/>
  <c r="G25" i="6"/>
  <c r="J26" i="2"/>
  <c r="H25" i="6"/>
  <c r="K26" i="2"/>
  <c r="I25" i="6"/>
  <c r="L26" i="2"/>
  <c r="J25" i="6"/>
  <c r="M26" i="2"/>
  <c r="K25" i="6"/>
  <c r="N26" i="2"/>
  <c r="L25" i="6"/>
  <c r="O26" i="2"/>
  <c r="M25" i="6"/>
  <c r="P26" i="2"/>
  <c r="N25" i="6"/>
  <c r="R26" i="2"/>
  <c r="P25" i="6"/>
  <c r="S26" i="2"/>
  <c r="Q25" i="6"/>
  <c r="T26" i="2"/>
  <c r="R25" i="6"/>
  <c r="U26" i="2"/>
  <c r="S25" i="6"/>
  <c r="V26" i="2"/>
  <c r="T25" i="6"/>
  <c r="W26" i="2"/>
  <c r="U25" i="6"/>
  <c r="X26" i="2"/>
  <c r="V25" i="6"/>
  <c r="Y26" i="2"/>
  <c r="W25" i="6"/>
  <c r="Z26" i="2"/>
  <c r="X25" i="6"/>
  <c r="AB26" i="2"/>
  <c r="Z25" i="6"/>
  <c r="AC26" i="2"/>
  <c r="AA25" i="6"/>
  <c r="AE26" i="2"/>
  <c r="AC25" i="6"/>
  <c r="AF26" i="2"/>
  <c r="AD25" i="6"/>
  <c r="AG26" i="2"/>
  <c r="AE25" i="6"/>
  <c r="AH26" i="2"/>
  <c r="AF25" i="6"/>
  <c r="AI26" i="2"/>
  <c r="AG25" i="6"/>
  <c r="AJ26" i="2"/>
  <c r="AH25" i="6"/>
  <c r="AK26" i="2"/>
  <c r="AI25" i="6"/>
  <c r="AL26" i="2"/>
  <c r="AJ25" i="6"/>
  <c r="AM26" i="2"/>
  <c r="AK25" i="6"/>
  <c r="AN26" i="2"/>
  <c r="AL25" i="6"/>
  <c r="AO26" i="2"/>
  <c r="AM25" i="6"/>
  <c r="AP26" i="2"/>
  <c r="AN25" i="6"/>
  <c r="AQ26" i="2"/>
  <c r="AO25" i="6"/>
  <c r="AR26" i="2"/>
  <c r="AP25" i="6"/>
  <c r="AS26" i="2"/>
  <c r="AQ25" i="6"/>
  <c r="AT26" i="2"/>
  <c r="AR25" i="6"/>
  <c r="AU26" i="2"/>
  <c r="AS25" i="6"/>
  <c r="AV26" i="2"/>
  <c r="AT25" i="6"/>
  <c r="AW26" i="2"/>
  <c r="AU25" i="6"/>
  <c r="AX26" i="2"/>
  <c r="AV25" i="6"/>
  <c r="AY26" i="2"/>
  <c r="AW25" i="6"/>
  <c r="AZ26" i="2"/>
  <c r="AX25" i="6"/>
  <c r="BA26" i="2"/>
  <c r="AY25" i="6"/>
  <c r="BB26" i="2"/>
  <c r="AZ25" i="6"/>
  <c r="BC26" i="2"/>
  <c r="A26" i="5"/>
  <c r="BR26" i="2"/>
  <c r="A27" i="2"/>
  <c r="A28" i="2"/>
  <c r="C28" i="2"/>
  <c r="A27" i="6"/>
  <c r="D28" i="2"/>
  <c r="B27" i="6"/>
  <c r="E28" i="2"/>
  <c r="C27" i="6"/>
  <c r="F28" i="2"/>
  <c r="D27" i="6"/>
  <c r="G28" i="2"/>
  <c r="E27" i="6"/>
  <c r="H28" i="2"/>
  <c r="F27" i="6"/>
  <c r="I28" i="2"/>
  <c r="G27" i="6"/>
  <c r="J28" i="2"/>
  <c r="H27" i="6"/>
  <c r="K28" i="2"/>
  <c r="I27" i="6"/>
  <c r="L28" i="2"/>
  <c r="J27" i="6"/>
  <c r="M28" i="2"/>
  <c r="K27" i="6"/>
  <c r="N28" i="2"/>
  <c r="L27" i="6"/>
  <c r="O28" i="2"/>
  <c r="M27" i="6"/>
  <c r="P28" i="2"/>
  <c r="N27" i="6"/>
  <c r="Q28" i="2"/>
  <c r="O27" i="6"/>
  <c r="R28" i="2"/>
  <c r="P27" i="6"/>
  <c r="S28" i="2"/>
  <c r="Q27" i="6"/>
  <c r="T28" i="2"/>
  <c r="R27" i="6"/>
  <c r="U28" i="2"/>
  <c r="S27" i="6"/>
  <c r="V28" i="2"/>
  <c r="T27" i="6"/>
  <c r="W28" i="2"/>
  <c r="U27" i="6"/>
  <c r="X28" i="2"/>
  <c r="V27" i="6"/>
  <c r="Y28" i="2"/>
  <c r="W27" i="6"/>
  <c r="Z28" i="2"/>
  <c r="X27" i="6"/>
  <c r="AB28" i="2"/>
  <c r="Z27" i="6"/>
  <c r="AC28" i="2"/>
  <c r="AA27" i="6"/>
  <c r="AE28" i="2"/>
  <c r="AC27" i="6"/>
  <c r="AF28" i="2"/>
  <c r="AD27" i="6"/>
  <c r="AG28" i="2"/>
  <c r="AE27" i="6"/>
  <c r="AH28" i="2"/>
  <c r="AF27" i="6"/>
  <c r="AI28" i="2"/>
  <c r="AG27" i="6"/>
  <c r="AJ28" i="2"/>
  <c r="AH27" i="6"/>
  <c r="AK28" i="2"/>
  <c r="AI27" i="6"/>
  <c r="AL28" i="2"/>
  <c r="AJ27" i="6"/>
  <c r="AM28" i="2"/>
  <c r="AK27" i="6"/>
  <c r="AN28" i="2"/>
  <c r="AL27" i="6"/>
  <c r="AO28" i="2"/>
  <c r="AM27" i="6"/>
  <c r="AP28" i="2"/>
  <c r="AN27" i="6"/>
  <c r="AQ28" i="2"/>
  <c r="AO27" i="6"/>
  <c r="AR28" i="2"/>
  <c r="AP27" i="6"/>
  <c r="AS28" i="2"/>
  <c r="AQ27" i="6"/>
  <c r="AT28" i="2"/>
  <c r="AR27" i="6"/>
  <c r="AU28" i="2"/>
  <c r="AS27" i="6"/>
  <c r="AV28" i="2"/>
  <c r="AT27" i="6"/>
  <c r="AW28" i="2"/>
  <c r="AU27" i="6"/>
  <c r="AX28" i="2"/>
  <c r="AV27" i="6"/>
  <c r="AY28" i="2"/>
  <c r="AW27" i="6"/>
  <c r="AZ28" i="2"/>
  <c r="AX27" i="6"/>
  <c r="BA28" i="2"/>
  <c r="AY27" i="6"/>
  <c r="BB28" i="2"/>
  <c r="AZ27" i="6"/>
  <c r="C29" i="2"/>
  <c r="A28" i="6"/>
  <c r="D29" i="2"/>
  <c r="B28" i="6"/>
  <c r="E29" i="2"/>
  <c r="C28" i="6"/>
  <c r="F29" i="2"/>
  <c r="D28" i="6"/>
  <c r="G29" i="2"/>
  <c r="E28" i="6"/>
  <c r="H29" i="2"/>
  <c r="F28" i="6"/>
  <c r="I29" i="2"/>
  <c r="G28" i="6"/>
  <c r="J29" i="2"/>
  <c r="H28" i="6"/>
  <c r="K29" i="2"/>
  <c r="I28" i="6"/>
  <c r="L29" i="2"/>
  <c r="J28" i="6"/>
  <c r="M29" i="2"/>
  <c r="K28" i="6"/>
  <c r="N29" i="2"/>
  <c r="L28" i="6"/>
  <c r="O29" i="2"/>
  <c r="M28" i="6"/>
  <c r="P29" i="2"/>
  <c r="N28" i="6"/>
  <c r="Q29" i="2"/>
  <c r="O28" i="6"/>
  <c r="R29" i="2"/>
  <c r="P28" i="6"/>
  <c r="S29" i="2"/>
  <c r="Q28" i="6"/>
  <c r="T29" i="2"/>
  <c r="R28" i="6"/>
  <c r="U29" i="2"/>
  <c r="S28" i="6"/>
  <c r="AL29" i="2"/>
  <c r="AJ28" i="6"/>
  <c r="AM29" i="2"/>
  <c r="AK28" i="6"/>
  <c r="AN29" i="2"/>
  <c r="AL28" i="6"/>
  <c r="AO29" i="2"/>
  <c r="AM28" i="6"/>
  <c r="AP29" i="2"/>
  <c r="AN28" i="6"/>
  <c r="AQ29" i="2"/>
  <c r="AO28" i="6"/>
  <c r="AR29" i="2"/>
  <c r="AP28" i="6"/>
  <c r="AT29" i="2"/>
  <c r="AR28" i="6"/>
  <c r="AU29" i="2"/>
  <c r="AS28" i="6"/>
  <c r="AV29" i="2"/>
  <c r="AT28" i="6"/>
  <c r="AW29" i="2"/>
  <c r="AU28" i="6"/>
  <c r="AX29" i="2"/>
  <c r="AV28" i="6"/>
  <c r="AY29" i="2"/>
  <c r="AW28" i="6"/>
  <c r="AZ29" i="2"/>
  <c r="AX28" i="6"/>
  <c r="BA29" i="2"/>
  <c r="AY28" i="6"/>
  <c r="BB29" i="2"/>
  <c r="AZ28" i="6"/>
  <c r="BC29" i="2"/>
  <c r="A29" i="5"/>
  <c r="BR29" i="2"/>
  <c r="A30" i="2"/>
  <c r="A31" i="2"/>
  <c r="C31" i="2"/>
  <c r="A30" i="6"/>
  <c r="D31" i="2"/>
  <c r="B30" i="6"/>
  <c r="E31" i="2"/>
  <c r="C30" i="6"/>
  <c r="F31" i="2"/>
  <c r="D30" i="6"/>
  <c r="G31" i="2"/>
  <c r="E30" i="6"/>
  <c r="H31" i="2"/>
  <c r="F30" i="6"/>
  <c r="I31" i="2"/>
  <c r="G30" i="6"/>
  <c r="J31" i="2"/>
  <c r="H30" i="6"/>
  <c r="K31" i="2"/>
  <c r="I30" i="6"/>
  <c r="L31" i="2"/>
  <c r="J30" i="6"/>
  <c r="M31" i="2"/>
  <c r="K30" i="6"/>
  <c r="N31" i="2"/>
  <c r="L30" i="6"/>
  <c r="O31" i="2"/>
  <c r="M30" i="6"/>
  <c r="P31" i="2"/>
  <c r="N30" i="6"/>
  <c r="Q31" i="2"/>
  <c r="O30" i="6"/>
  <c r="R31" i="2"/>
  <c r="P30" i="6"/>
  <c r="S31" i="2"/>
  <c r="Q30" i="6"/>
  <c r="T31" i="2"/>
  <c r="R30" i="6"/>
  <c r="U31" i="2"/>
  <c r="S30" i="6"/>
  <c r="V31" i="2"/>
  <c r="T30" i="6"/>
  <c r="W31" i="2"/>
  <c r="U30" i="6"/>
  <c r="X31" i="2"/>
  <c r="V30" i="6"/>
  <c r="Y31" i="2"/>
  <c r="W30" i="6"/>
  <c r="Z31" i="2"/>
  <c r="X30" i="6"/>
  <c r="AB31" i="2"/>
  <c r="Z30" i="6"/>
  <c r="AC31" i="2"/>
  <c r="AA30" i="6"/>
  <c r="AL31" i="2"/>
  <c r="AJ30" i="6"/>
  <c r="AM31" i="2"/>
  <c r="AK30" i="6"/>
  <c r="AN31" i="2"/>
  <c r="AL30" i="6"/>
  <c r="AO31" i="2"/>
  <c r="AM30" i="6"/>
  <c r="AP31" i="2"/>
  <c r="AN30" i="6"/>
  <c r="AQ31" i="2"/>
  <c r="AO30" i="6"/>
  <c r="AR31" i="2"/>
  <c r="AP30" i="6"/>
  <c r="AT31" i="2"/>
  <c r="AR30" i="6"/>
  <c r="AU31" i="2"/>
  <c r="AS30" i="6"/>
  <c r="AV31" i="2"/>
  <c r="AT30" i="6"/>
  <c r="AW31" i="2"/>
  <c r="AU30" i="6"/>
  <c r="AX31" i="2"/>
  <c r="AV30" i="6"/>
  <c r="AY31" i="2"/>
  <c r="AW30" i="6"/>
  <c r="AZ31" i="2"/>
  <c r="BA31" i="2"/>
  <c r="AY30" i="6"/>
  <c r="BB31" i="2"/>
  <c r="AZ30" i="6"/>
  <c r="D32" i="2"/>
  <c r="B31" i="6"/>
  <c r="E32" i="2"/>
  <c r="C31" i="6"/>
  <c r="F32" i="2"/>
  <c r="D31" i="6"/>
  <c r="G32" i="2"/>
  <c r="E31" i="6"/>
  <c r="H32" i="2"/>
  <c r="F31" i="6"/>
  <c r="L32" i="2"/>
  <c r="J31" i="6"/>
  <c r="M32" i="2"/>
  <c r="K31" i="6"/>
  <c r="N32" i="2"/>
  <c r="L31" i="6"/>
  <c r="O32" i="2"/>
  <c r="M31" i="6"/>
  <c r="P32" i="2"/>
  <c r="N31" i="6"/>
  <c r="Q32" i="2"/>
  <c r="O31" i="6"/>
  <c r="R32" i="2"/>
  <c r="P31" i="6"/>
  <c r="S32" i="2"/>
  <c r="Q31" i="6"/>
  <c r="T32" i="2"/>
  <c r="R31" i="6"/>
  <c r="U32" i="2"/>
  <c r="S31" i="6"/>
  <c r="V32" i="2"/>
  <c r="T31" i="6"/>
  <c r="X32" i="2"/>
  <c r="V31" i="6"/>
  <c r="Y32" i="2"/>
  <c r="W31" i="6"/>
  <c r="Z32" i="2"/>
  <c r="X31" i="6"/>
  <c r="AA32" i="2"/>
  <c r="Y31" i="6"/>
  <c r="AB32" i="2"/>
  <c r="Z31" i="6"/>
  <c r="AC32" i="2"/>
  <c r="AA31" i="6"/>
  <c r="AD32" i="2"/>
  <c r="AB31" i="6"/>
  <c r="AG32" i="2"/>
  <c r="AE31" i="6"/>
  <c r="AH32" i="2"/>
  <c r="AF31" i="6"/>
  <c r="AI32" i="2"/>
  <c r="AG31" i="6"/>
  <c r="AJ32" i="2"/>
  <c r="AH31" i="6"/>
  <c r="AL32" i="2"/>
  <c r="AJ31" i="6"/>
  <c r="AM32" i="2"/>
  <c r="AK31" i="6"/>
  <c r="AO32" i="2"/>
  <c r="AM31" i="6"/>
  <c r="AP32" i="2"/>
  <c r="AQ32" i="2"/>
  <c r="AO31" i="6"/>
  <c r="AR32" i="2"/>
  <c r="AP31" i="6"/>
  <c r="AV32" i="2"/>
  <c r="AT31" i="6"/>
  <c r="AW32" i="2"/>
  <c r="AU31" i="6"/>
  <c r="AX32" i="2"/>
  <c r="AV31" i="6"/>
  <c r="AY32" i="2"/>
  <c r="AW31" i="6"/>
  <c r="AZ32" i="2"/>
  <c r="AX31" i="6"/>
  <c r="BA32" i="2"/>
  <c r="AY31" i="6"/>
  <c r="BC32" i="2"/>
  <c r="A32" i="5"/>
  <c r="BR32" i="2"/>
  <c r="A33" i="2"/>
  <c r="A34" i="2"/>
  <c r="D34" i="2"/>
  <c r="B33" i="6"/>
  <c r="E34" i="2"/>
  <c r="C33" i="6"/>
  <c r="F34" i="2"/>
  <c r="D33" i="6"/>
  <c r="G34" i="2"/>
  <c r="E33" i="6"/>
  <c r="H34" i="2"/>
  <c r="F33" i="6"/>
  <c r="L34" i="2"/>
  <c r="J33" i="6"/>
  <c r="M34" i="2"/>
  <c r="K33" i="6"/>
  <c r="N34" i="2"/>
  <c r="L33" i="6"/>
  <c r="O34" i="2"/>
  <c r="M33" i="6"/>
  <c r="P34" i="2"/>
  <c r="N33" i="6"/>
  <c r="Q34" i="2"/>
  <c r="O33" i="6"/>
  <c r="R34" i="2"/>
  <c r="P33" i="6"/>
  <c r="S34" i="2"/>
  <c r="Q33" i="6"/>
  <c r="T34" i="2"/>
  <c r="R33" i="6"/>
  <c r="U34" i="2"/>
  <c r="S33" i="6"/>
  <c r="V34" i="2"/>
  <c r="T33" i="6"/>
  <c r="W34" i="2"/>
  <c r="U33" i="6"/>
  <c r="X34" i="2"/>
  <c r="V33" i="6"/>
  <c r="Y34" i="2"/>
  <c r="W33" i="6"/>
  <c r="Z34" i="2"/>
  <c r="X33" i="6"/>
  <c r="AA34" i="2"/>
  <c r="Y33" i="6"/>
  <c r="AB34" i="2"/>
  <c r="Z33" i="6"/>
  <c r="AC34" i="2"/>
  <c r="AA33" i="6"/>
  <c r="AD34" i="2"/>
  <c r="AB33" i="6"/>
  <c r="AE34" i="2"/>
  <c r="AC33" i="6"/>
  <c r="AF34" i="2"/>
  <c r="AD33" i="6"/>
  <c r="AG34" i="2"/>
  <c r="AE33" i="6"/>
  <c r="AH34" i="2"/>
  <c r="AF33" i="6"/>
  <c r="AI34" i="2"/>
  <c r="AG33" i="6"/>
  <c r="AJ34" i="2"/>
  <c r="AH33" i="6"/>
  <c r="AL34" i="2"/>
  <c r="AJ33" i="6"/>
  <c r="AM34" i="2"/>
  <c r="AK33" i="6"/>
  <c r="AN34" i="2"/>
  <c r="AL33" i="6"/>
  <c r="AO34" i="2"/>
  <c r="AM33" i="6"/>
  <c r="AP34" i="2"/>
  <c r="AN33" i="6"/>
  <c r="AQ34" i="2"/>
  <c r="AO33" i="6"/>
  <c r="AR34" i="2"/>
  <c r="AP33" i="6"/>
  <c r="AU34" i="2"/>
  <c r="AS33" i="6"/>
  <c r="AV34" i="2"/>
  <c r="AW34" i="2"/>
  <c r="AU33" i="6"/>
  <c r="AX34" i="2"/>
  <c r="AV33" i="6"/>
  <c r="AY34" i="2"/>
  <c r="AW33" i="6"/>
  <c r="AZ34" i="2"/>
  <c r="AX33" i="6"/>
  <c r="BA34" i="2"/>
  <c r="AY33" i="6"/>
  <c r="C35" i="2"/>
  <c r="A34" i="6"/>
  <c r="D35" i="2"/>
  <c r="B34" i="6"/>
  <c r="E35" i="2"/>
  <c r="C34" i="6"/>
  <c r="H35" i="2"/>
  <c r="F34" i="6"/>
  <c r="I35" i="2"/>
  <c r="G34" i="6"/>
  <c r="J35" i="2"/>
  <c r="H34" i="6"/>
  <c r="K35" i="2"/>
  <c r="L35" i="2"/>
  <c r="J34" i="6"/>
  <c r="M35" i="2"/>
  <c r="K34" i="6"/>
  <c r="N35" i="2"/>
  <c r="L34" i="6"/>
  <c r="O35" i="2"/>
  <c r="M34" i="6"/>
  <c r="P35" i="2"/>
  <c r="N34" i="6"/>
  <c r="AB35" i="2"/>
  <c r="Z34" i="6"/>
  <c r="AC35" i="2"/>
  <c r="AA34" i="6"/>
  <c r="AL35" i="2"/>
  <c r="AJ34" i="6"/>
  <c r="AM35" i="2"/>
  <c r="AK34" i="6"/>
  <c r="AN35" i="2"/>
  <c r="AL34" i="6"/>
  <c r="AO35" i="2"/>
  <c r="AM34" i="6"/>
  <c r="AP35" i="2"/>
  <c r="AN34" i="6"/>
  <c r="AQ35" i="2"/>
  <c r="AO34" i="6"/>
  <c r="AR35" i="2"/>
  <c r="AP34" i="6"/>
  <c r="AU35" i="2"/>
  <c r="AS34" i="6"/>
  <c r="AV35" i="2"/>
  <c r="AT34" i="6"/>
  <c r="AW35" i="2"/>
  <c r="AU34" i="6"/>
  <c r="AX35" i="2"/>
  <c r="AV34" i="6"/>
  <c r="AY35" i="2"/>
  <c r="AW34" i="6"/>
  <c r="AZ35" i="2"/>
  <c r="AX34" i="6"/>
  <c r="BA35" i="2"/>
  <c r="AY34" i="6"/>
  <c r="BB35" i="2"/>
  <c r="AZ34" i="6"/>
  <c r="BC35" i="2"/>
  <c r="A35" i="5"/>
  <c r="BR35" i="2"/>
  <c r="A36" i="2"/>
  <c r="A37" i="2"/>
  <c r="C37" i="2"/>
  <c r="A36" i="6"/>
  <c r="D37" i="2"/>
  <c r="B36" i="6"/>
  <c r="E37" i="2"/>
  <c r="C36" i="6"/>
  <c r="F37" i="2"/>
  <c r="D36" i="6"/>
  <c r="G37" i="2"/>
  <c r="E36" i="6"/>
  <c r="H37" i="2"/>
  <c r="F36" i="6"/>
  <c r="I37" i="2"/>
  <c r="G36" i="6"/>
  <c r="J37" i="2"/>
  <c r="H36" i="6"/>
  <c r="K37" i="2"/>
  <c r="I36" i="6"/>
  <c r="L37" i="2"/>
  <c r="J36" i="6"/>
  <c r="M37" i="2"/>
  <c r="K36" i="6"/>
  <c r="N37" i="2"/>
  <c r="L36" i="6"/>
  <c r="O37" i="2"/>
  <c r="M36" i="6"/>
  <c r="P37" i="2"/>
  <c r="N36" i="6"/>
  <c r="S37" i="2"/>
  <c r="Q36" i="6"/>
  <c r="T37" i="2"/>
  <c r="R36" i="6"/>
  <c r="U37" i="2"/>
  <c r="S36" i="6"/>
  <c r="V37" i="2"/>
  <c r="T36" i="6"/>
  <c r="W37" i="2"/>
  <c r="U36" i="6"/>
  <c r="X37" i="2"/>
  <c r="V36" i="6"/>
  <c r="Y37" i="2"/>
  <c r="W36" i="6"/>
  <c r="Z37" i="2"/>
  <c r="X36" i="6"/>
  <c r="AB37" i="2"/>
  <c r="AC37" i="2"/>
  <c r="AA36" i="6"/>
  <c r="AL37" i="2"/>
  <c r="AJ36" i="6"/>
  <c r="AM37" i="2"/>
  <c r="AK36" i="6"/>
  <c r="AN37" i="2"/>
  <c r="AL36" i="6"/>
  <c r="AO37" i="2"/>
  <c r="AM36" i="6"/>
  <c r="AP37" i="2"/>
  <c r="AN36" i="6"/>
  <c r="AQ37" i="2"/>
  <c r="AO36" i="6"/>
  <c r="AR37" i="2"/>
  <c r="AP36" i="6"/>
  <c r="AU37" i="2"/>
  <c r="AS36" i="6"/>
  <c r="AV37" i="2"/>
  <c r="AT36" i="6"/>
  <c r="AW37" i="2"/>
  <c r="AU36" i="6"/>
  <c r="AX37" i="2"/>
  <c r="AV36" i="6"/>
  <c r="AY37" i="2"/>
  <c r="AW36" i="6"/>
  <c r="AZ37" i="2"/>
  <c r="AX36" i="6"/>
  <c r="BA37" i="2"/>
  <c r="AY36" i="6"/>
  <c r="BB37" i="2"/>
  <c r="AZ36" i="6"/>
  <c r="C38" i="2"/>
  <c r="A37" i="6"/>
  <c r="D38" i="2"/>
  <c r="B37" i="6"/>
  <c r="E38" i="2"/>
  <c r="C37" i="6"/>
  <c r="F38" i="2"/>
  <c r="D37" i="6"/>
  <c r="G38" i="2"/>
  <c r="E37" i="6"/>
  <c r="H38" i="2"/>
  <c r="F37" i="6"/>
  <c r="I38" i="2"/>
  <c r="G37" i="6"/>
  <c r="J38" i="2"/>
  <c r="H37" i="6"/>
  <c r="K38" i="2"/>
  <c r="I37" i="6"/>
  <c r="L38" i="2"/>
  <c r="J37" i="6"/>
  <c r="M38" i="2"/>
  <c r="K37" i="6"/>
  <c r="V38" i="2"/>
  <c r="T37" i="6"/>
  <c r="W38" i="2"/>
  <c r="U37" i="6"/>
  <c r="X38" i="2"/>
  <c r="V37" i="6"/>
  <c r="Y38" i="2"/>
  <c r="W37" i="6"/>
  <c r="Z38" i="2"/>
  <c r="X37" i="6"/>
  <c r="AA38" i="2"/>
  <c r="Y37" i="6"/>
  <c r="AB38" i="2"/>
  <c r="Z37" i="6"/>
  <c r="AC38" i="2"/>
  <c r="AA37" i="6"/>
  <c r="AD38" i="2"/>
  <c r="AB37" i="6"/>
  <c r="AE38" i="2"/>
  <c r="AC37" i="6"/>
  <c r="AF38" i="2"/>
  <c r="AD37" i="6"/>
  <c r="AG38" i="2"/>
  <c r="AE37" i="6"/>
  <c r="AH38" i="2"/>
  <c r="AF37" i="6"/>
  <c r="AI38" i="2"/>
  <c r="AG37" i="6"/>
  <c r="AJ38" i="2"/>
  <c r="AH37" i="6"/>
  <c r="AK38" i="2"/>
  <c r="AI37" i="6"/>
  <c r="AL38" i="2"/>
  <c r="AJ37" i="6"/>
  <c r="AM38" i="2"/>
  <c r="AK37" i="6"/>
  <c r="AN38" i="2"/>
  <c r="AO38" i="2"/>
  <c r="AM37" i="6"/>
  <c r="AP38" i="2"/>
  <c r="AN37" i="6"/>
  <c r="AQ38" i="2"/>
  <c r="AO37" i="6"/>
  <c r="AR38" i="2"/>
  <c r="AP37" i="6"/>
  <c r="AS38" i="2"/>
  <c r="AQ37" i="6"/>
  <c r="AT38" i="2"/>
  <c r="AR37" i="6"/>
  <c r="AU38" i="2"/>
  <c r="AS37" i="6"/>
  <c r="AV38" i="2"/>
  <c r="AT37" i="6"/>
  <c r="AW38" i="2"/>
  <c r="AU37" i="6"/>
  <c r="AX38" i="2"/>
  <c r="AV37" i="6"/>
  <c r="AY38" i="2"/>
  <c r="AW37" i="6"/>
  <c r="AZ38" i="2"/>
  <c r="AX37" i="6"/>
  <c r="BA38" i="2"/>
  <c r="AY37" i="6"/>
  <c r="BB38" i="2"/>
  <c r="AZ37" i="6"/>
  <c r="BC38" i="2"/>
  <c r="A38" i="5"/>
  <c r="BR38" i="2"/>
  <c r="A39" i="2"/>
  <c r="A40" i="2"/>
  <c r="C40" i="2"/>
  <c r="A39" i="6"/>
  <c r="D40" i="2"/>
  <c r="B39" i="6"/>
  <c r="E40" i="2"/>
  <c r="C39" i="6"/>
  <c r="F40" i="2"/>
  <c r="D39" i="6"/>
  <c r="G40" i="2"/>
  <c r="E39" i="6"/>
  <c r="H40" i="2"/>
  <c r="F39" i="6"/>
  <c r="I40" i="2"/>
  <c r="G39" i="6"/>
  <c r="J40" i="2"/>
  <c r="H39" i="6"/>
  <c r="K40" i="2"/>
  <c r="I39" i="6"/>
  <c r="L40" i="2"/>
  <c r="J39" i="6"/>
  <c r="M40" i="2"/>
  <c r="K39" i="6"/>
  <c r="N40" i="2"/>
  <c r="L39" i="6"/>
  <c r="O40" i="2"/>
  <c r="P40" i="2"/>
  <c r="N39" i="6"/>
  <c r="Q40" i="2"/>
  <c r="O39" i="6"/>
  <c r="R40" i="2"/>
  <c r="P39" i="6"/>
  <c r="S40" i="2"/>
  <c r="Q39" i="6"/>
  <c r="T40" i="2"/>
  <c r="R39" i="6"/>
  <c r="U40" i="2"/>
  <c r="S39" i="6"/>
  <c r="V40" i="2"/>
  <c r="T39" i="6"/>
  <c r="W40" i="2"/>
  <c r="U39" i="6"/>
  <c r="X40" i="2"/>
  <c r="V39" i="6"/>
  <c r="Y40" i="2"/>
  <c r="W39" i="6"/>
  <c r="Z40" i="2"/>
  <c r="X39" i="6"/>
  <c r="AA40" i="2"/>
  <c r="Y39" i="6"/>
  <c r="AB40" i="2"/>
  <c r="Z39" i="6"/>
  <c r="AC40" i="2"/>
  <c r="AA39" i="6"/>
  <c r="AL40" i="2"/>
  <c r="AJ39" i="6"/>
  <c r="AM40" i="2"/>
  <c r="AN40" i="2"/>
  <c r="AL39" i="6"/>
  <c r="AO40" i="2"/>
  <c r="AM39" i="6"/>
  <c r="AP40" i="2"/>
  <c r="AN39" i="6"/>
  <c r="AQ40" i="2"/>
  <c r="AR40" i="2"/>
  <c r="AP39" i="6"/>
  <c r="AS40" i="2"/>
  <c r="AQ39" i="6"/>
  <c r="AT40" i="2"/>
  <c r="AR39" i="6"/>
  <c r="AU40" i="2"/>
  <c r="AS39" i="6"/>
  <c r="AV40" i="2"/>
  <c r="AT39" i="6"/>
  <c r="AW40" i="2"/>
  <c r="AU39" i="6"/>
  <c r="AX40" i="2"/>
  <c r="AV39" i="6"/>
  <c r="AY40" i="2"/>
  <c r="AZ40" i="2"/>
  <c r="AX39" i="6"/>
  <c r="BA40" i="2"/>
  <c r="AY39" i="6"/>
  <c r="BB40" i="2"/>
  <c r="AZ39" i="6"/>
  <c r="C41" i="2"/>
  <c r="D41" i="2"/>
  <c r="B40" i="6"/>
  <c r="E41" i="2"/>
  <c r="C40" i="6"/>
  <c r="F41" i="2"/>
  <c r="D40" i="6"/>
  <c r="G41" i="2"/>
  <c r="E40" i="6"/>
  <c r="H41" i="2"/>
  <c r="F40" i="6"/>
  <c r="I41" i="2"/>
  <c r="G40" i="6"/>
  <c r="J41" i="2"/>
  <c r="H40" i="6"/>
  <c r="K41" i="2"/>
  <c r="I40" i="6"/>
  <c r="L41" i="2"/>
  <c r="J40" i="6"/>
  <c r="O41" i="2"/>
  <c r="M40" i="6"/>
  <c r="P41" i="2"/>
  <c r="N40" i="6"/>
  <c r="S41" i="2"/>
  <c r="Q40" i="6"/>
  <c r="T41" i="2"/>
  <c r="R40" i="6"/>
  <c r="U41" i="2"/>
  <c r="S40" i="6"/>
  <c r="V41" i="2"/>
  <c r="T40" i="6"/>
  <c r="W41" i="2"/>
  <c r="U40" i="6"/>
  <c r="X41" i="2"/>
  <c r="V40" i="6"/>
  <c r="Y41" i="2"/>
  <c r="W40" i="6"/>
  <c r="AL41" i="2"/>
  <c r="AJ40" i="6"/>
  <c r="AM41" i="2"/>
  <c r="AK40" i="6"/>
  <c r="AN41" i="2"/>
  <c r="AL40" i="6"/>
  <c r="AQ41" i="2"/>
  <c r="AO40" i="6"/>
  <c r="AR41" i="2"/>
  <c r="AP40" i="6"/>
  <c r="AU41" i="2"/>
  <c r="AS40" i="6"/>
  <c r="AV41" i="2"/>
  <c r="AT40" i="6"/>
  <c r="AW41" i="2"/>
  <c r="AU40" i="6"/>
  <c r="AX41" i="2"/>
  <c r="AV40" i="6"/>
  <c r="AY41" i="2"/>
  <c r="AW40" i="6"/>
  <c r="AZ41" i="2"/>
  <c r="AX40" i="6"/>
  <c r="BA41" i="2"/>
  <c r="AY40" i="6"/>
  <c r="BB41" i="2"/>
  <c r="AZ40" i="6"/>
  <c r="BC41" i="2"/>
  <c r="A41" i="5"/>
  <c r="BR41" i="2"/>
  <c r="A42" i="2"/>
  <c r="A43" i="2"/>
  <c r="C43" i="2"/>
  <c r="A42" i="6"/>
  <c r="D43" i="2"/>
  <c r="B42" i="6"/>
  <c r="E43" i="2"/>
  <c r="C42" i="6"/>
  <c r="F43" i="2"/>
  <c r="D42" i="6"/>
  <c r="G43" i="2"/>
  <c r="E42" i="6"/>
  <c r="H43" i="2"/>
  <c r="F42" i="6"/>
  <c r="I43" i="2"/>
  <c r="G42" i="6"/>
  <c r="J43" i="2"/>
  <c r="H42" i="6"/>
  <c r="K43" i="2"/>
  <c r="I42" i="6"/>
  <c r="L43" i="2"/>
  <c r="J42" i="6"/>
  <c r="M43" i="2"/>
  <c r="K42" i="6"/>
  <c r="N43" i="2"/>
  <c r="L42" i="6"/>
  <c r="O43" i="2"/>
  <c r="M42" i="6"/>
  <c r="P43" i="2"/>
  <c r="N42" i="6"/>
  <c r="S43" i="2"/>
  <c r="Q42" i="6"/>
  <c r="T43" i="2"/>
  <c r="U43" i="2"/>
  <c r="S42" i="6"/>
  <c r="V43" i="2"/>
  <c r="T42" i="6"/>
  <c r="W43" i="2"/>
  <c r="U42" i="6"/>
  <c r="X43" i="2"/>
  <c r="Y43" i="2"/>
  <c r="W42" i="6"/>
  <c r="Z43" i="2"/>
  <c r="X42" i="6"/>
  <c r="AA43" i="2"/>
  <c r="Y42" i="6"/>
  <c r="AB43" i="2"/>
  <c r="AL43" i="2"/>
  <c r="AJ42" i="6"/>
  <c r="AM43" i="2"/>
  <c r="AK42" i="6"/>
  <c r="AN43" i="2"/>
  <c r="AL42" i="6"/>
  <c r="AO43" i="2"/>
  <c r="AP43" i="2"/>
  <c r="AN42" i="6"/>
  <c r="AQ43" i="2"/>
  <c r="AO42" i="6"/>
  <c r="AR43" i="2"/>
  <c r="AP42" i="6"/>
  <c r="AU43" i="2"/>
  <c r="AV43" i="2"/>
  <c r="AT42" i="6"/>
  <c r="AW43" i="2"/>
  <c r="AU42" i="6"/>
  <c r="AX43" i="2"/>
  <c r="AV42" i="6"/>
  <c r="AY43" i="2"/>
  <c r="AW42" i="6"/>
  <c r="AZ43" i="2"/>
  <c r="AX42" i="6"/>
  <c r="BA43" i="2"/>
  <c r="AY42" i="6"/>
  <c r="C44" i="2"/>
  <c r="A43" i="6"/>
  <c r="D44" i="2"/>
  <c r="E44" i="2"/>
  <c r="C43" i="6"/>
  <c r="F44" i="2"/>
  <c r="D43" i="6"/>
  <c r="G44" i="2"/>
  <c r="E43" i="6"/>
  <c r="H44" i="2"/>
  <c r="F43" i="6"/>
  <c r="I44" i="2"/>
  <c r="G43" i="6"/>
  <c r="J44" i="2"/>
  <c r="H43" i="6"/>
  <c r="K44" i="2"/>
  <c r="I43" i="6"/>
  <c r="L44" i="2"/>
  <c r="J43" i="6"/>
  <c r="M44" i="2"/>
  <c r="K43" i="6"/>
  <c r="N44" i="2"/>
  <c r="L43" i="6"/>
  <c r="O44" i="2"/>
  <c r="M43" i="6"/>
  <c r="P44" i="2"/>
  <c r="N43" i="6"/>
  <c r="Q44" i="2"/>
  <c r="O43" i="6"/>
  <c r="R44" i="2"/>
  <c r="P43" i="6"/>
  <c r="S44" i="2"/>
  <c r="Q43" i="6"/>
  <c r="T44" i="2"/>
  <c r="R43" i="6"/>
  <c r="U44" i="2"/>
  <c r="S43" i="6"/>
  <c r="V44" i="2"/>
  <c r="T43" i="6"/>
  <c r="X44" i="2"/>
  <c r="V43" i="6"/>
  <c r="Y44" i="2"/>
  <c r="Z44" i="2"/>
  <c r="X43" i="6"/>
  <c r="AA44" i="2"/>
  <c r="Y43" i="6"/>
  <c r="AB44" i="2"/>
  <c r="Z43" i="6"/>
  <c r="AC44" i="2"/>
  <c r="AA43" i="6"/>
  <c r="AD44" i="2"/>
  <c r="AB43" i="6"/>
  <c r="AF44" i="2"/>
  <c r="AD43" i="6"/>
  <c r="AG44" i="2"/>
  <c r="AE43" i="6"/>
  <c r="AH44" i="2"/>
  <c r="AI44" i="2"/>
  <c r="AG43" i="6"/>
  <c r="AJ44" i="2"/>
  <c r="AH43" i="6"/>
  <c r="AK44" i="2"/>
  <c r="AI43" i="6"/>
  <c r="AL44" i="2"/>
  <c r="AJ43" i="6"/>
  <c r="AM44" i="2"/>
  <c r="AK43" i="6"/>
  <c r="AN44" i="2"/>
  <c r="AL43" i="6"/>
  <c r="AO44" i="2"/>
  <c r="AM43" i="6"/>
  <c r="AP44" i="2"/>
  <c r="AN43" i="6"/>
  <c r="AQ44" i="2"/>
  <c r="AO43" i="6"/>
  <c r="AR44" i="2"/>
  <c r="AP43" i="6"/>
  <c r="AS44" i="2"/>
  <c r="AT44" i="2"/>
  <c r="AR43" i="6"/>
  <c r="AU44" i="2"/>
  <c r="AS43" i="6"/>
  <c r="AV44" i="2"/>
  <c r="AT43" i="6"/>
  <c r="AW44" i="2"/>
  <c r="AU43" i="6"/>
  <c r="AX44" i="2"/>
  <c r="AV43" i="6"/>
  <c r="AY44" i="2"/>
  <c r="AW43" i="6"/>
  <c r="AZ44" i="2"/>
  <c r="AX43" i="6"/>
  <c r="BA44" i="2"/>
  <c r="BB44" i="2"/>
  <c r="AZ43" i="6"/>
  <c r="BC44" i="2"/>
  <c r="A44" i="5"/>
  <c r="BR44" i="2"/>
  <c r="A45" i="2"/>
  <c r="A46" i="2"/>
  <c r="C46" i="2"/>
  <c r="A45" i="6"/>
  <c r="D46" i="2"/>
  <c r="B45" i="6"/>
  <c r="E46" i="2"/>
  <c r="C45" i="6"/>
  <c r="F46" i="2"/>
  <c r="D45" i="6"/>
  <c r="G46" i="2"/>
  <c r="E45" i="6"/>
  <c r="H46" i="2"/>
  <c r="F45" i="6"/>
  <c r="I46" i="2"/>
  <c r="G45" i="6"/>
  <c r="J46" i="2"/>
  <c r="H45" i="6"/>
  <c r="K46" i="2"/>
  <c r="I45" i="6"/>
  <c r="L46" i="2"/>
  <c r="J45" i="6"/>
  <c r="M46" i="2"/>
  <c r="K45" i="6"/>
  <c r="N46" i="2"/>
  <c r="L45" i="6"/>
  <c r="O46" i="2"/>
  <c r="M45" i="6"/>
  <c r="P46" i="2"/>
  <c r="N45" i="6"/>
  <c r="Q46" i="2"/>
  <c r="O45" i="6"/>
  <c r="R46" i="2"/>
  <c r="P45" i="6"/>
  <c r="S46" i="2"/>
  <c r="Q45" i="6"/>
  <c r="T46" i="2"/>
  <c r="U46" i="2"/>
  <c r="S45" i="6"/>
  <c r="V46" i="2"/>
  <c r="T45" i="6"/>
  <c r="W46" i="2"/>
  <c r="U45" i="6"/>
  <c r="X46" i="2"/>
  <c r="V45" i="6"/>
  <c r="Y46" i="2"/>
  <c r="W45" i="6"/>
  <c r="Z46" i="2"/>
  <c r="X45" i="6"/>
  <c r="AA46" i="2"/>
  <c r="Y45" i="6"/>
  <c r="AB46" i="2"/>
  <c r="AC46" i="2"/>
  <c r="AA45" i="6"/>
  <c r="AD46" i="2"/>
  <c r="AB45" i="6"/>
  <c r="AE46" i="2"/>
  <c r="AC45" i="6"/>
  <c r="AF46" i="2"/>
  <c r="AD45" i="6"/>
  <c r="AG46" i="2"/>
  <c r="AH46" i="2"/>
  <c r="AF45" i="6"/>
  <c r="AI46" i="2"/>
  <c r="AJ46" i="2"/>
  <c r="AH45" i="6"/>
  <c r="AL46" i="2"/>
  <c r="AJ45" i="6"/>
  <c r="AM46" i="2"/>
  <c r="AK45" i="6"/>
  <c r="AN46" i="2"/>
  <c r="AL45" i="6"/>
  <c r="AO46" i="2"/>
  <c r="AM45" i="6"/>
  <c r="AP46" i="2"/>
  <c r="AN45" i="6"/>
  <c r="AQ46" i="2"/>
  <c r="AO45" i="6"/>
  <c r="AR46" i="2"/>
  <c r="AP45" i="6"/>
  <c r="AT46" i="2"/>
  <c r="AU46" i="2"/>
  <c r="AS45" i="6"/>
  <c r="AV46" i="2"/>
  <c r="AT45" i="6"/>
  <c r="AW46" i="2"/>
  <c r="AU45" i="6"/>
  <c r="AX46" i="2"/>
  <c r="AV45" i="6"/>
  <c r="AY46" i="2"/>
  <c r="AZ46" i="2"/>
  <c r="AX45" i="6"/>
  <c r="BA46" i="2"/>
  <c r="AY45" i="6"/>
  <c r="BB46" i="2"/>
  <c r="AZ45" i="6"/>
  <c r="C47" i="2"/>
  <c r="A46" i="6"/>
  <c r="D47" i="2"/>
  <c r="B46" i="6"/>
  <c r="E47" i="2"/>
  <c r="C46" i="6"/>
  <c r="F47" i="2"/>
  <c r="D46" i="6"/>
  <c r="G47" i="2"/>
  <c r="E46" i="6"/>
  <c r="H47" i="2"/>
  <c r="F46" i="6"/>
  <c r="I47" i="2"/>
  <c r="G46" i="6"/>
  <c r="J47" i="2"/>
  <c r="H46" i="6"/>
  <c r="K47" i="2"/>
  <c r="I46" i="6"/>
  <c r="L47" i="2"/>
  <c r="J46" i="6"/>
  <c r="M47" i="2"/>
  <c r="K46" i="6"/>
  <c r="N47" i="2"/>
  <c r="O47" i="2"/>
  <c r="P47" i="2"/>
  <c r="N46" i="6"/>
  <c r="Q47" i="2"/>
  <c r="O46" i="6"/>
  <c r="R47" i="2"/>
  <c r="P46" i="6"/>
  <c r="S47" i="2"/>
  <c r="Q46" i="6"/>
  <c r="T47" i="2"/>
  <c r="R46" i="6"/>
  <c r="U47" i="2"/>
  <c r="S46" i="6"/>
  <c r="V47" i="2"/>
  <c r="T46" i="6"/>
  <c r="X47" i="2"/>
  <c r="V46" i="6"/>
  <c r="Y47" i="2"/>
  <c r="W46" i="6"/>
  <c r="Z47" i="2"/>
  <c r="X46" i="6"/>
  <c r="AA47" i="2"/>
  <c r="Y46" i="6"/>
  <c r="AB47" i="2"/>
  <c r="Z46" i="6"/>
  <c r="AC47" i="2"/>
  <c r="AA46" i="6"/>
  <c r="AD47" i="2"/>
  <c r="AB46" i="6"/>
  <c r="AF47" i="2"/>
  <c r="AD46" i="6"/>
  <c r="AG47" i="2"/>
  <c r="AH47" i="2"/>
  <c r="AF46" i="6"/>
  <c r="AI47" i="2"/>
  <c r="AG46" i="6"/>
  <c r="AJ47" i="2"/>
  <c r="AH46" i="6"/>
  <c r="AK47" i="2"/>
  <c r="AI46" i="6"/>
  <c r="AL47" i="2"/>
  <c r="AJ46" i="6"/>
  <c r="AM47" i="2"/>
  <c r="AK46" i="6"/>
  <c r="AN47" i="2"/>
  <c r="AL46" i="6"/>
  <c r="AO47" i="2"/>
  <c r="AM46" i="6"/>
  <c r="AP47" i="2"/>
  <c r="AN46" i="6"/>
  <c r="AQ47" i="2"/>
  <c r="AO46" i="6"/>
  <c r="AR47" i="2"/>
  <c r="AS47" i="2"/>
  <c r="AQ46" i="6"/>
  <c r="AT47" i="2"/>
  <c r="AR46" i="6"/>
  <c r="AU47" i="2"/>
  <c r="AS46" i="6"/>
  <c r="AV47" i="2"/>
  <c r="AT46" i="6"/>
  <c r="AW47" i="2"/>
  <c r="AU46" i="6"/>
  <c r="AX47" i="2"/>
  <c r="AV46" i="6"/>
  <c r="AY47" i="2"/>
  <c r="AW46" i="6"/>
  <c r="AZ47" i="2"/>
  <c r="AX46" i="6"/>
  <c r="BA47" i="2"/>
  <c r="AY46" i="6"/>
  <c r="BB47" i="2"/>
  <c r="AZ46" i="6"/>
  <c r="BC47" i="2"/>
  <c r="A47" i="5"/>
  <c r="BR47" i="2"/>
  <c r="A48" i="2"/>
  <c r="A49" i="2"/>
  <c r="C49" i="2"/>
  <c r="A48" i="6"/>
  <c r="D49" i="2"/>
  <c r="B48" i="6"/>
  <c r="E49" i="2"/>
  <c r="C48" i="6"/>
  <c r="F49" i="2"/>
  <c r="D48" i="6"/>
  <c r="G49" i="2"/>
  <c r="E48" i="6"/>
  <c r="H49" i="2"/>
  <c r="I49" i="2"/>
  <c r="G48" i="6"/>
  <c r="J49" i="2"/>
  <c r="H48" i="6"/>
  <c r="K49" i="2"/>
  <c r="I48" i="6"/>
  <c r="L49" i="2"/>
  <c r="J48" i="6"/>
  <c r="M49" i="2"/>
  <c r="K48" i="6"/>
  <c r="N49" i="2"/>
  <c r="L48" i="6"/>
  <c r="O49" i="2"/>
  <c r="M48" i="6"/>
  <c r="P49" i="2"/>
  <c r="N48" i="6"/>
  <c r="Q49" i="2"/>
  <c r="O48" i="6"/>
  <c r="R49" i="2"/>
  <c r="P48" i="6"/>
  <c r="S49" i="2"/>
  <c r="Q48" i="6"/>
  <c r="T49" i="2"/>
  <c r="R48" i="6"/>
  <c r="U49" i="2"/>
  <c r="S48" i="6"/>
  <c r="V49" i="2"/>
  <c r="T48" i="6"/>
  <c r="W49" i="2"/>
  <c r="U48" i="6"/>
  <c r="X49" i="2"/>
  <c r="Y49" i="2"/>
  <c r="W48" i="6"/>
  <c r="Z49" i="2"/>
  <c r="X48" i="6"/>
  <c r="AA49" i="2"/>
  <c r="AB49" i="2"/>
  <c r="Z48" i="6"/>
  <c r="AC49" i="2"/>
  <c r="AA48" i="6"/>
  <c r="AD49" i="2"/>
  <c r="AB48" i="6"/>
  <c r="AE49" i="2"/>
  <c r="AC48" i="6"/>
  <c r="AF49" i="2"/>
  <c r="AD48" i="6"/>
  <c r="AG49" i="2"/>
  <c r="AE48" i="6"/>
  <c r="AH49" i="2"/>
  <c r="AF48" i="6"/>
  <c r="AI49" i="2"/>
  <c r="AJ49" i="2"/>
  <c r="AH48" i="6"/>
  <c r="AL49" i="2"/>
  <c r="AJ48" i="6"/>
  <c r="AM49" i="2"/>
  <c r="AK48" i="6"/>
  <c r="AN49" i="2"/>
  <c r="AL48" i="6"/>
  <c r="AO49" i="2"/>
  <c r="AM48" i="6"/>
  <c r="AP49" i="2"/>
  <c r="AN48" i="6"/>
  <c r="AQ49" i="2"/>
  <c r="AO48" i="6"/>
  <c r="AR49" i="2"/>
  <c r="AP48" i="6"/>
  <c r="AT49" i="2"/>
  <c r="AR48" i="6"/>
  <c r="AU49" i="2"/>
  <c r="AS48" i="6"/>
  <c r="AV49" i="2"/>
  <c r="AT48" i="6"/>
  <c r="AW49" i="2"/>
  <c r="AU48" i="6"/>
  <c r="AX49" i="2"/>
  <c r="AV48" i="6"/>
  <c r="AY49" i="2"/>
  <c r="AW48" i="6"/>
  <c r="AZ49" i="2"/>
  <c r="AX48" i="6"/>
  <c r="BA49" i="2"/>
  <c r="AY48" i="6"/>
  <c r="BB49" i="2"/>
  <c r="AZ48" i="6"/>
  <c r="C50" i="2"/>
  <c r="A49" i="6"/>
  <c r="D50" i="2"/>
  <c r="B49" i="6"/>
  <c r="E50" i="2"/>
  <c r="C49" i="6"/>
  <c r="F50" i="2"/>
  <c r="G50" i="2"/>
  <c r="E49" i="6"/>
  <c r="H50" i="2"/>
  <c r="F49" i="6"/>
  <c r="I50" i="2"/>
  <c r="G49" i="6"/>
  <c r="J50" i="2"/>
  <c r="H49" i="6"/>
  <c r="K50" i="2"/>
  <c r="I49" i="6"/>
  <c r="L50" i="2"/>
  <c r="J49" i="6"/>
  <c r="M50" i="2"/>
  <c r="K49" i="6"/>
  <c r="N50" i="2"/>
  <c r="L49" i="6"/>
  <c r="O50" i="2"/>
  <c r="M49" i="6"/>
  <c r="P50" i="2"/>
  <c r="N49" i="6"/>
  <c r="Q50" i="2"/>
  <c r="O49" i="6"/>
  <c r="R50" i="2"/>
  <c r="P49" i="6"/>
  <c r="S50" i="2"/>
  <c r="Q49" i="6"/>
  <c r="T50" i="2"/>
  <c r="R49" i="6"/>
  <c r="U50" i="2"/>
  <c r="S49" i="6"/>
  <c r="V50" i="2"/>
  <c r="T49" i="6"/>
  <c r="X50" i="2"/>
  <c r="V49" i="6"/>
  <c r="Y50" i="2"/>
  <c r="W49" i="6"/>
  <c r="Z50" i="2"/>
  <c r="X49" i="6"/>
  <c r="AA50" i="2"/>
  <c r="Y49" i="6"/>
  <c r="AB50" i="2"/>
  <c r="Z49" i="6"/>
  <c r="AC50" i="2"/>
  <c r="AA49" i="6"/>
  <c r="AD50" i="2"/>
  <c r="AB49" i="6"/>
  <c r="AG50" i="2"/>
  <c r="AE49" i="6"/>
  <c r="AH50" i="2"/>
  <c r="AF49" i="6"/>
  <c r="AI50" i="2"/>
  <c r="AG49" i="6"/>
  <c r="AJ50" i="2"/>
  <c r="AH49" i="6"/>
  <c r="AK50" i="2"/>
  <c r="AI49" i="6"/>
  <c r="AL50" i="2"/>
  <c r="AJ49" i="6"/>
  <c r="AM50" i="2"/>
  <c r="AK49" i="6"/>
  <c r="AO50" i="2"/>
  <c r="AM49" i="6"/>
  <c r="AP50" i="2"/>
  <c r="AN49" i="6"/>
  <c r="AQ50" i="2"/>
  <c r="AO49" i="6"/>
  <c r="AR50" i="2"/>
  <c r="AP49" i="6"/>
  <c r="AS50" i="2"/>
  <c r="AQ49" i="6"/>
  <c r="AW50" i="2"/>
  <c r="AU49" i="6"/>
  <c r="AX50" i="2"/>
  <c r="AV49" i="6"/>
  <c r="AY50" i="2"/>
  <c r="AW49" i="6"/>
  <c r="AZ50" i="2"/>
  <c r="AX49" i="6"/>
  <c r="BA50" i="2"/>
  <c r="AY49" i="6"/>
  <c r="BB50" i="2"/>
  <c r="AZ49" i="6"/>
  <c r="BC50" i="2"/>
  <c r="A50" i="5"/>
  <c r="BR50" i="2"/>
  <c r="A51" i="2"/>
  <c r="A52" i="2"/>
  <c r="D52" i="2"/>
  <c r="B51" i="6"/>
  <c r="E52" i="2"/>
  <c r="C51" i="6"/>
  <c r="F52" i="2"/>
  <c r="D51" i="6"/>
  <c r="G52" i="2"/>
  <c r="E51" i="6"/>
  <c r="H52" i="2"/>
  <c r="L52" i="2"/>
  <c r="J51" i="6"/>
  <c r="M52" i="2"/>
  <c r="K51" i="6"/>
  <c r="N52" i="2"/>
  <c r="L51" i="6"/>
  <c r="O52" i="2"/>
  <c r="P52" i="2"/>
  <c r="N51" i="6"/>
  <c r="Q52" i="2"/>
  <c r="O51" i="6"/>
  <c r="R52" i="2"/>
  <c r="P51" i="6"/>
  <c r="S52" i="2"/>
  <c r="Q51" i="6"/>
  <c r="T52" i="2"/>
  <c r="R51" i="6"/>
  <c r="U52" i="2"/>
  <c r="S51" i="6"/>
  <c r="V52" i="2"/>
  <c r="T51" i="6"/>
  <c r="W52" i="2"/>
  <c r="U51" i="6"/>
  <c r="X52" i="2"/>
  <c r="V51" i="6"/>
  <c r="Y52" i="2"/>
  <c r="W51" i="6"/>
  <c r="Z52" i="2"/>
  <c r="X51" i="6"/>
  <c r="AA52" i="2"/>
  <c r="Y51" i="6"/>
  <c r="AB52" i="2"/>
  <c r="Z51" i="6"/>
  <c r="AC52" i="2"/>
  <c r="AA51" i="6"/>
  <c r="AD52" i="2"/>
  <c r="AB51" i="6"/>
  <c r="AE52" i="2"/>
  <c r="AC51" i="6"/>
  <c r="AF52" i="2"/>
  <c r="AD51" i="6"/>
  <c r="AG52" i="2"/>
  <c r="AE51" i="6"/>
  <c r="AH52" i="2"/>
  <c r="AF51" i="6"/>
  <c r="AI52" i="2"/>
  <c r="AG51" i="6"/>
  <c r="AJ52" i="2"/>
  <c r="AH51" i="6"/>
  <c r="AL52" i="2"/>
  <c r="AJ51" i="6"/>
  <c r="AM52" i="2"/>
  <c r="AK51" i="6"/>
  <c r="AN52" i="2"/>
  <c r="AO52" i="2"/>
  <c r="AM51" i="6"/>
  <c r="AP52" i="2"/>
  <c r="AN51" i="6"/>
  <c r="AQ52" i="2"/>
  <c r="AO51" i="6"/>
  <c r="AR52" i="2"/>
  <c r="AP51" i="6"/>
  <c r="AU52" i="2"/>
  <c r="AS51" i="6"/>
  <c r="AV52" i="2"/>
  <c r="AT51" i="6"/>
  <c r="AW52" i="2"/>
  <c r="AU51" i="6"/>
  <c r="AX52" i="2"/>
  <c r="AV51" i="6"/>
  <c r="AY52" i="2"/>
  <c r="AW51" i="6"/>
  <c r="AZ52" i="2"/>
  <c r="AX51" i="6"/>
  <c r="BA52" i="2"/>
  <c r="AY51" i="6"/>
  <c r="C53" i="2"/>
  <c r="A52" i="6"/>
  <c r="D53" i="2"/>
  <c r="B52" i="6"/>
  <c r="E53" i="2"/>
  <c r="C52" i="6"/>
  <c r="F53" i="2"/>
  <c r="D52" i="6"/>
  <c r="G53" i="2"/>
  <c r="E52" i="6"/>
  <c r="H53" i="2"/>
  <c r="F52" i="6"/>
  <c r="I53" i="2"/>
  <c r="G52" i="6"/>
  <c r="M53" i="2"/>
  <c r="K52" i="6"/>
  <c r="N53" i="2"/>
  <c r="L52" i="6"/>
  <c r="O53" i="2"/>
  <c r="M52" i="6"/>
  <c r="P53" i="2"/>
  <c r="N52" i="6"/>
  <c r="S53" i="2"/>
  <c r="Q52" i="6"/>
  <c r="T53" i="2"/>
  <c r="R52" i="6"/>
  <c r="U53" i="2"/>
  <c r="S52" i="6"/>
  <c r="V53" i="2"/>
  <c r="T52" i="6"/>
  <c r="X53" i="2"/>
  <c r="V52" i="6"/>
  <c r="Y53" i="2"/>
  <c r="W52" i="6"/>
  <c r="Z53" i="2"/>
  <c r="X52" i="6"/>
  <c r="AA53" i="2"/>
  <c r="Y52" i="6"/>
  <c r="AB53" i="2"/>
  <c r="Z52" i="6"/>
  <c r="AC53" i="2"/>
  <c r="AA52" i="6"/>
  <c r="AG53" i="2"/>
  <c r="AE52" i="6"/>
  <c r="AH53" i="2"/>
  <c r="AF52" i="6"/>
  <c r="AI53" i="2"/>
  <c r="AG52" i="6"/>
  <c r="AJ53" i="2"/>
  <c r="AH52" i="6"/>
  <c r="AK53" i="2"/>
  <c r="AI52" i="6"/>
  <c r="AL53" i="2"/>
  <c r="AJ52" i="6"/>
  <c r="AM53" i="2"/>
  <c r="AK52" i="6"/>
  <c r="AN53" i="2"/>
  <c r="AL52" i="6"/>
  <c r="AO53" i="2"/>
  <c r="AM52" i="6"/>
  <c r="AP53" i="2"/>
  <c r="AN52" i="6"/>
  <c r="AQ53" i="2"/>
  <c r="AO52" i="6"/>
  <c r="AR53" i="2"/>
  <c r="AP52" i="6"/>
  <c r="AS53" i="2"/>
  <c r="AQ52" i="6"/>
  <c r="AT53" i="2"/>
  <c r="AR52" i="6"/>
  <c r="AU53" i="2"/>
  <c r="AS52" i="6"/>
  <c r="AX53" i="2"/>
  <c r="AV52" i="6"/>
  <c r="AY53" i="2"/>
  <c r="AW52" i="6"/>
  <c r="AZ53" i="2"/>
  <c r="AX52" i="6"/>
  <c r="BA53" i="2"/>
  <c r="AY52" i="6"/>
  <c r="BB53" i="2"/>
  <c r="AZ52" i="6"/>
  <c r="BC53" i="2"/>
  <c r="A53" i="5"/>
  <c r="BR53" i="2"/>
  <c r="A54" i="2"/>
  <c r="A55" i="2"/>
  <c r="C55" i="2"/>
  <c r="A54" i="6"/>
  <c r="D55" i="2"/>
  <c r="B54" i="6"/>
  <c r="E55" i="2"/>
  <c r="C54" i="6"/>
  <c r="F55" i="2"/>
  <c r="D54" i="6"/>
  <c r="G55" i="2"/>
  <c r="E54" i="6"/>
  <c r="H55" i="2"/>
  <c r="F54" i="6"/>
  <c r="I55" i="2"/>
  <c r="G54" i="6"/>
  <c r="J55" i="2"/>
  <c r="H54" i="6"/>
  <c r="K55" i="2"/>
  <c r="I54" i="6"/>
  <c r="L55" i="2"/>
  <c r="J54" i="6"/>
  <c r="M55" i="2"/>
  <c r="K54" i="6"/>
  <c r="N55" i="2"/>
  <c r="L54" i="6"/>
  <c r="O55" i="2"/>
  <c r="M54" i="6"/>
  <c r="P55" i="2"/>
  <c r="N54" i="6"/>
  <c r="S55" i="2"/>
  <c r="Q54" i="6"/>
  <c r="T55" i="2"/>
  <c r="R54" i="6"/>
  <c r="U55" i="2"/>
  <c r="S54" i="6"/>
  <c r="V55" i="2"/>
  <c r="T54" i="6"/>
  <c r="X55" i="2"/>
  <c r="V54" i="6"/>
  <c r="Y55" i="2"/>
  <c r="W54" i="6"/>
  <c r="Z55" i="2"/>
  <c r="X54" i="6"/>
  <c r="AA55" i="2"/>
  <c r="Y54" i="6"/>
  <c r="AB55" i="2"/>
  <c r="Z54" i="6"/>
  <c r="AC55" i="2"/>
  <c r="AA54" i="6"/>
  <c r="AG55" i="2"/>
  <c r="AE54" i="6"/>
  <c r="AH55" i="2"/>
  <c r="AF54" i="6"/>
  <c r="AI55" i="2"/>
  <c r="AG54" i="6"/>
  <c r="AJ55" i="2"/>
  <c r="AH54" i="6"/>
  <c r="AK55" i="2"/>
  <c r="AI54" i="6"/>
  <c r="AL55" i="2"/>
  <c r="AJ54" i="6"/>
  <c r="AM55" i="2"/>
  <c r="AK54" i="6"/>
  <c r="AN55" i="2"/>
  <c r="AO55" i="2"/>
  <c r="AM54" i="6"/>
  <c r="AP55" i="2"/>
  <c r="AN54" i="6"/>
  <c r="AQ55" i="2"/>
  <c r="AO54" i="6"/>
  <c r="AR55" i="2"/>
  <c r="AP54" i="6"/>
  <c r="AS55" i="2"/>
  <c r="AQ54" i="6"/>
  <c r="AT55" i="2"/>
  <c r="AR54" i="6"/>
  <c r="AU55" i="2"/>
  <c r="AS54" i="6"/>
  <c r="AV55" i="2"/>
  <c r="AT54" i="6"/>
  <c r="AW55" i="2"/>
  <c r="AU54" i="6"/>
  <c r="AX55" i="2"/>
  <c r="AV54" i="6"/>
  <c r="AY55" i="2"/>
  <c r="AW54" i="6"/>
  <c r="AZ55" i="2"/>
  <c r="AX54" i="6"/>
  <c r="BA55" i="2"/>
  <c r="AY54" i="6"/>
  <c r="BB55" i="2"/>
  <c r="AZ54" i="6"/>
  <c r="C56" i="2"/>
  <c r="A55" i="6"/>
  <c r="D56" i="2"/>
  <c r="B55" i="6"/>
  <c r="E56" i="2"/>
  <c r="C55" i="6"/>
  <c r="F56" i="2"/>
  <c r="G56" i="2"/>
  <c r="E55" i="6"/>
  <c r="H56" i="2"/>
  <c r="F55" i="6"/>
  <c r="I56" i="2"/>
  <c r="G55" i="6"/>
  <c r="J56" i="2"/>
  <c r="H55" i="6"/>
  <c r="K56" i="2"/>
  <c r="I55" i="6"/>
  <c r="T56" i="2"/>
  <c r="R55" i="6"/>
  <c r="U56" i="2"/>
  <c r="S55" i="6"/>
  <c r="V56" i="2"/>
  <c r="T55" i="6"/>
  <c r="W56" i="2"/>
  <c r="U55" i="6"/>
  <c r="X56" i="2"/>
  <c r="V55" i="6"/>
  <c r="Y56" i="2"/>
  <c r="W55" i="6"/>
  <c r="Z56" i="2"/>
  <c r="X55" i="6"/>
  <c r="AB56" i="2"/>
  <c r="Z55" i="6"/>
  <c r="AC56" i="2"/>
  <c r="AA55" i="6"/>
  <c r="AL56" i="2"/>
  <c r="AJ55" i="6"/>
  <c r="AM56" i="2"/>
  <c r="AK55" i="6"/>
  <c r="AN56" i="2"/>
  <c r="AL55" i="6"/>
  <c r="AO56" i="2"/>
  <c r="AM55" i="6"/>
  <c r="AP56" i="2"/>
  <c r="AN55" i="6"/>
  <c r="AQ56" i="2"/>
  <c r="AO55" i="6"/>
  <c r="AR56" i="2"/>
  <c r="AP55" i="6"/>
  <c r="AT56" i="2"/>
  <c r="AR55" i="6"/>
  <c r="AU56" i="2"/>
  <c r="AS55" i="6"/>
  <c r="AV56" i="2"/>
  <c r="AT55" i="6"/>
  <c r="AW56" i="2"/>
  <c r="AU55" i="6"/>
  <c r="AX56" i="2"/>
  <c r="AV55" i="6"/>
  <c r="AY56" i="2"/>
  <c r="AW55" i="6"/>
  <c r="AZ56" i="2"/>
  <c r="AX55" i="6"/>
  <c r="BA56" i="2"/>
  <c r="AY55" i="6"/>
  <c r="BB56" i="2"/>
  <c r="AZ55" i="6"/>
  <c r="BC56" i="2"/>
  <c r="A56" i="5"/>
  <c r="BR56" i="2"/>
  <c r="A57" i="2"/>
  <c r="A58" i="2"/>
  <c r="C58" i="2"/>
  <c r="A57" i="6"/>
  <c r="D58" i="2"/>
  <c r="B57" i="6"/>
  <c r="E58" i="2"/>
  <c r="C57" i="6"/>
  <c r="F58" i="2"/>
  <c r="D57" i="6"/>
  <c r="G58" i="2"/>
  <c r="E57" i="6"/>
  <c r="H58" i="2"/>
  <c r="F57" i="6"/>
  <c r="I58" i="2"/>
  <c r="G57" i="6"/>
  <c r="J58" i="2"/>
  <c r="H57" i="6"/>
  <c r="K58" i="2"/>
  <c r="I57" i="6"/>
  <c r="L58" i="2"/>
  <c r="J57" i="6"/>
  <c r="M58" i="2"/>
  <c r="N58" i="2"/>
  <c r="L57" i="6"/>
  <c r="O58" i="2"/>
  <c r="M57" i="6"/>
  <c r="P58" i="2"/>
  <c r="N57" i="6"/>
  <c r="Q58" i="2"/>
  <c r="O57" i="6"/>
  <c r="R58" i="2"/>
  <c r="P57" i="6"/>
  <c r="S58" i="2"/>
  <c r="Q57" i="6"/>
  <c r="T58" i="2"/>
  <c r="R57" i="6"/>
  <c r="U58" i="2"/>
  <c r="S57" i="6"/>
  <c r="V58" i="2"/>
  <c r="T57" i="6"/>
  <c r="W58" i="2"/>
  <c r="U57" i="6"/>
  <c r="X58" i="2"/>
  <c r="V57" i="6"/>
  <c r="Y58" i="2"/>
  <c r="W57" i="6"/>
  <c r="Z58" i="2"/>
  <c r="X57" i="6"/>
  <c r="AA58" i="2"/>
  <c r="Y57" i="6"/>
  <c r="AB58" i="2"/>
  <c r="Z57" i="6"/>
  <c r="AC58" i="2"/>
  <c r="AA57" i="6"/>
  <c r="AL58" i="2"/>
  <c r="AJ57" i="6"/>
  <c r="AM58" i="2"/>
  <c r="AK57" i="6"/>
  <c r="AN58" i="2"/>
  <c r="AL57" i="6"/>
  <c r="AO58" i="2"/>
  <c r="AM57" i="6"/>
  <c r="AP58" i="2"/>
  <c r="AN57" i="6"/>
  <c r="AQ58" i="2"/>
  <c r="AO57" i="6"/>
  <c r="AR58" i="2"/>
  <c r="AP57" i="6"/>
  <c r="AT58" i="2"/>
  <c r="AR57" i="6"/>
  <c r="AU58" i="2"/>
  <c r="AS57" i="6"/>
  <c r="AV58" i="2"/>
  <c r="AT57" i="6"/>
  <c r="AW58" i="2"/>
  <c r="AU57" i="6"/>
  <c r="AX58" i="2"/>
  <c r="AY58" i="2"/>
  <c r="AW57" i="6"/>
  <c r="AZ58" i="2"/>
  <c r="AX57" i="6"/>
  <c r="BA58" i="2"/>
  <c r="AY57" i="6"/>
  <c r="BB58" i="2"/>
  <c r="AZ57" i="6"/>
  <c r="C59" i="2"/>
  <c r="A58" i="6"/>
  <c r="D59" i="2"/>
  <c r="B58" i="6"/>
  <c r="E59" i="2"/>
  <c r="C58" i="6"/>
  <c r="F59" i="2"/>
  <c r="D58" i="6"/>
  <c r="G59" i="2"/>
  <c r="E58" i="6"/>
  <c r="H59" i="2"/>
  <c r="F58" i="6"/>
  <c r="I59" i="2"/>
  <c r="G58" i="6"/>
  <c r="J59" i="2"/>
  <c r="H58" i="6"/>
  <c r="K59" i="2"/>
  <c r="I58" i="6"/>
  <c r="L59" i="2"/>
  <c r="J58" i="6"/>
  <c r="M59" i="2"/>
  <c r="K58" i="6"/>
  <c r="N59" i="2"/>
  <c r="L58" i="6"/>
  <c r="O59" i="2"/>
  <c r="M58" i="6"/>
  <c r="P59" i="2"/>
  <c r="N58" i="6"/>
  <c r="Q59" i="2"/>
  <c r="O58" i="6"/>
  <c r="R59" i="2"/>
  <c r="P58" i="6"/>
  <c r="AA59" i="2"/>
  <c r="Y58" i="6"/>
  <c r="AB59" i="2"/>
  <c r="Z58" i="6"/>
  <c r="AC59" i="2"/>
  <c r="AA58" i="6"/>
  <c r="AL59" i="2"/>
  <c r="AJ58" i="6"/>
  <c r="AM59" i="2"/>
  <c r="AK58" i="6"/>
  <c r="AN59" i="2"/>
  <c r="AL58" i="6"/>
  <c r="AO59" i="2"/>
  <c r="AM58" i="6"/>
  <c r="AP59" i="2"/>
  <c r="AN58" i="6"/>
  <c r="AQ59" i="2"/>
  <c r="AO58" i="6"/>
  <c r="AR59" i="2"/>
  <c r="AP58" i="6"/>
  <c r="AU59" i="2"/>
  <c r="AS58" i="6"/>
  <c r="AV59" i="2"/>
  <c r="AT58" i="6"/>
  <c r="AW59" i="2"/>
  <c r="AU58" i="6"/>
  <c r="AX59" i="2"/>
  <c r="AV58" i="6"/>
  <c r="AY59" i="2"/>
  <c r="AW58" i="6"/>
  <c r="AZ59" i="2"/>
  <c r="AX58" i="6"/>
  <c r="BA59" i="2"/>
  <c r="AY58" i="6"/>
  <c r="BB59" i="2"/>
  <c r="AZ58" i="6"/>
  <c r="BC59" i="2"/>
  <c r="A59" i="5"/>
  <c r="BR59" i="2"/>
  <c r="A60" i="2"/>
  <c r="A61" i="2"/>
  <c r="C61" i="2"/>
  <c r="A60" i="6"/>
  <c r="D61" i="2"/>
  <c r="B60" i="6"/>
  <c r="E61" i="2"/>
  <c r="C60" i="6"/>
  <c r="F61" i="2"/>
  <c r="D60" i="6"/>
  <c r="G61" i="2"/>
  <c r="E60" i="6"/>
  <c r="H61" i="2"/>
  <c r="F60" i="6"/>
  <c r="I61" i="2"/>
  <c r="G60" i="6"/>
  <c r="J61" i="2"/>
  <c r="H60" i="6"/>
  <c r="K61" i="2"/>
  <c r="I60" i="6"/>
  <c r="L61" i="2"/>
  <c r="J60" i="6"/>
  <c r="M61" i="2"/>
  <c r="K60" i="6"/>
  <c r="N61" i="2"/>
  <c r="L60" i="6"/>
  <c r="O61" i="2"/>
  <c r="M60" i="6"/>
  <c r="P61" i="2"/>
  <c r="N60" i="6"/>
  <c r="Q61" i="2"/>
  <c r="O60" i="6"/>
  <c r="R61" i="2"/>
  <c r="P60" i="6"/>
  <c r="S61" i="2"/>
  <c r="Q60" i="6"/>
  <c r="T61" i="2"/>
  <c r="R60" i="6"/>
  <c r="U61" i="2"/>
  <c r="S60" i="6"/>
  <c r="V61" i="2"/>
  <c r="T60" i="6"/>
  <c r="W61" i="2"/>
  <c r="U60" i="6"/>
  <c r="X61" i="2"/>
  <c r="V60" i="6"/>
  <c r="Y61" i="2"/>
  <c r="W60" i="6"/>
  <c r="Z61" i="2"/>
  <c r="X60" i="6"/>
  <c r="AA61" i="2"/>
  <c r="Y60" i="6"/>
  <c r="AB61" i="2"/>
  <c r="Z60" i="6"/>
  <c r="AC61" i="2"/>
  <c r="AA60" i="6"/>
  <c r="AL61" i="2"/>
  <c r="AM61" i="2"/>
  <c r="AK60" i="6"/>
  <c r="AN61" i="2"/>
  <c r="AL60" i="6"/>
  <c r="AO61" i="2"/>
  <c r="AM60" i="6"/>
  <c r="AP61" i="2"/>
  <c r="AN60" i="6"/>
  <c r="AQ61" i="2"/>
  <c r="AO60" i="6"/>
  <c r="AR61" i="2"/>
  <c r="AP60" i="6"/>
  <c r="AU61" i="2"/>
  <c r="AS60" i="6"/>
  <c r="AV61" i="2"/>
  <c r="AT60" i="6"/>
  <c r="AW61" i="2"/>
  <c r="AU60" i="6"/>
  <c r="AX61" i="2"/>
  <c r="AV60" i="6"/>
  <c r="AY61" i="2"/>
  <c r="AW60" i="6"/>
  <c r="AZ61" i="2"/>
  <c r="AX60" i="6"/>
  <c r="BA61" i="2"/>
  <c r="AY60" i="6"/>
  <c r="BB61" i="2"/>
  <c r="AZ60" i="6"/>
  <c r="C62" i="2"/>
  <c r="A61" i="6"/>
  <c r="D62" i="2"/>
  <c r="B61" i="6"/>
  <c r="E62" i="2"/>
  <c r="C61" i="6"/>
  <c r="F62" i="2"/>
  <c r="D61" i="6"/>
  <c r="G62" i="2"/>
  <c r="E61" i="6"/>
  <c r="I62" i="2"/>
  <c r="G61" i="6"/>
  <c r="J62" i="2"/>
  <c r="H61" i="6"/>
  <c r="K62" i="2"/>
  <c r="I61" i="6"/>
  <c r="L62" i="2"/>
  <c r="J61" i="6"/>
  <c r="M62" i="2"/>
  <c r="K61" i="6"/>
  <c r="N62" i="2"/>
  <c r="L61" i="6"/>
  <c r="O62" i="2"/>
  <c r="M61" i="6"/>
  <c r="Q62" i="2"/>
  <c r="O61" i="6"/>
  <c r="R62" i="2"/>
  <c r="P61" i="6"/>
  <c r="T62" i="2"/>
  <c r="R61" i="6"/>
  <c r="U62" i="2"/>
  <c r="S61" i="6"/>
  <c r="X62" i="2"/>
  <c r="V61" i="6"/>
  <c r="Y62" i="2"/>
  <c r="W61" i="6"/>
  <c r="Z62" i="2"/>
  <c r="X61" i="6"/>
  <c r="AB62" i="2"/>
  <c r="Z61" i="6"/>
  <c r="AC62" i="2"/>
  <c r="AA61" i="6"/>
  <c r="AD62" i="2"/>
  <c r="AB61" i="6"/>
  <c r="AE62" i="2"/>
  <c r="AC61" i="6"/>
  <c r="AF62" i="2"/>
  <c r="AD61" i="6"/>
  <c r="AI62" i="2"/>
  <c r="AG61" i="6"/>
  <c r="AJ62" i="2"/>
  <c r="AH61" i="6"/>
  <c r="AK62" i="2"/>
  <c r="AI61" i="6"/>
  <c r="AL62" i="2"/>
  <c r="AJ61" i="6"/>
  <c r="AM62" i="2"/>
  <c r="AK61" i="6"/>
  <c r="AN62" i="2"/>
  <c r="AL61" i="6"/>
  <c r="AO62" i="2"/>
  <c r="AM61" i="6"/>
  <c r="AP62" i="2"/>
  <c r="AN61" i="6"/>
  <c r="AQ62" i="2"/>
  <c r="AO61" i="6"/>
  <c r="AR62" i="2"/>
  <c r="AP61" i="6"/>
  <c r="AS62" i="2"/>
  <c r="AQ61" i="6"/>
  <c r="AT62" i="2"/>
  <c r="AR61" i="6"/>
  <c r="AU62" i="2"/>
  <c r="AS61" i="6"/>
  <c r="AV62" i="2"/>
  <c r="AT61" i="6"/>
  <c r="AW62" i="2"/>
  <c r="AU61" i="6"/>
  <c r="AX62" i="2"/>
  <c r="AV61" i="6"/>
  <c r="AY62" i="2"/>
  <c r="AW61" i="6"/>
  <c r="AZ62" i="2"/>
  <c r="AX61" i="6"/>
  <c r="BA62" i="2"/>
  <c r="AY61" i="6"/>
  <c r="BB62" i="2"/>
  <c r="AZ61" i="6"/>
  <c r="BC62" i="2"/>
  <c r="A62" i="5"/>
  <c r="BR62" i="2"/>
  <c r="A63" i="2"/>
  <c r="A64" i="2"/>
  <c r="D64" i="2"/>
  <c r="B63" i="6"/>
  <c r="E64" i="2"/>
  <c r="C63" i="6"/>
  <c r="F64" i="2"/>
  <c r="D63" i="6"/>
  <c r="G64" i="2"/>
  <c r="E63" i="6"/>
  <c r="H64" i="2"/>
  <c r="F63" i="6"/>
  <c r="K64" i="2"/>
  <c r="I63" i="6"/>
  <c r="L64" i="2"/>
  <c r="J63" i="6"/>
  <c r="M64" i="2"/>
  <c r="K63" i="6"/>
  <c r="N64" i="2"/>
  <c r="L63" i="6"/>
  <c r="O64" i="2"/>
  <c r="M63" i="6"/>
  <c r="P64" i="2"/>
  <c r="N63" i="6"/>
  <c r="Q64" i="2"/>
  <c r="O63" i="6"/>
  <c r="R64" i="2"/>
  <c r="P63" i="6"/>
  <c r="S64" i="2"/>
  <c r="Q63" i="6"/>
  <c r="T64" i="2"/>
  <c r="R63" i="6"/>
  <c r="U64" i="2"/>
  <c r="S63" i="6"/>
  <c r="V64" i="2"/>
  <c r="T63" i="6"/>
  <c r="W64" i="2"/>
  <c r="U63" i="6"/>
  <c r="X64" i="2"/>
  <c r="V63" i="6"/>
  <c r="Y64" i="2"/>
  <c r="W63" i="6"/>
  <c r="Z64" i="2"/>
  <c r="X63" i="6"/>
  <c r="AA64" i="2"/>
  <c r="Y63" i="6"/>
  <c r="AB64" i="2"/>
  <c r="Z63" i="6"/>
  <c r="AC64" i="2"/>
  <c r="AA63" i="6"/>
  <c r="AD64" i="2"/>
  <c r="AB63" i="6"/>
  <c r="AE64" i="2"/>
  <c r="AC63" i="6"/>
  <c r="AF64" i="2"/>
  <c r="AD63" i="6"/>
  <c r="AG64" i="2"/>
  <c r="AE63" i="6"/>
  <c r="AH64" i="2"/>
  <c r="AF63" i="6"/>
  <c r="AI64" i="2"/>
  <c r="AG63" i="6"/>
  <c r="AJ64" i="2"/>
  <c r="AH63" i="6"/>
  <c r="AK64" i="2"/>
  <c r="AI63" i="6"/>
  <c r="AL64" i="2"/>
  <c r="AJ63" i="6"/>
  <c r="AM64" i="2"/>
  <c r="AK63" i="6"/>
  <c r="AN64" i="2"/>
  <c r="AL63" i="6"/>
  <c r="AO64" i="2"/>
  <c r="AM63" i="6"/>
  <c r="AP64" i="2"/>
  <c r="AN63" i="6"/>
  <c r="AQ64" i="2"/>
  <c r="AO63" i="6"/>
  <c r="AR64" i="2"/>
  <c r="AP63" i="6"/>
  <c r="AS64" i="2"/>
  <c r="AQ63" i="6"/>
  <c r="AU64" i="2"/>
  <c r="AS63" i="6"/>
  <c r="AV64" i="2"/>
  <c r="AT63" i="6"/>
  <c r="AW64" i="2"/>
  <c r="AU63" i="6"/>
  <c r="AX64" i="2"/>
  <c r="AV63" i="6"/>
  <c r="AY64" i="2"/>
  <c r="AW63" i="6"/>
  <c r="AZ64" i="2"/>
  <c r="AX63" i="6"/>
  <c r="BA64" i="2"/>
  <c r="AY63" i="6"/>
  <c r="C65" i="2"/>
  <c r="A64" i="6"/>
  <c r="D65" i="2"/>
  <c r="B64" i="6"/>
  <c r="E65" i="2"/>
  <c r="C64" i="6"/>
  <c r="F65" i="2"/>
  <c r="D64" i="6"/>
  <c r="G65" i="2"/>
  <c r="E64" i="6"/>
  <c r="H65" i="2"/>
  <c r="F64" i="6"/>
  <c r="I65" i="2"/>
  <c r="G64" i="6"/>
  <c r="J65" i="2"/>
  <c r="H64" i="6"/>
  <c r="K65" i="2"/>
  <c r="I64" i="6"/>
  <c r="L65" i="2"/>
  <c r="J64" i="6"/>
  <c r="M65" i="2"/>
  <c r="K64" i="6"/>
  <c r="N65" i="2"/>
  <c r="L64" i="6"/>
  <c r="O65" i="2"/>
  <c r="M64" i="6"/>
  <c r="P65" i="2"/>
  <c r="N64" i="6"/>
  <c r="Q65" i="2"/>
  <c r="O64" i="6"/>
  <c r="R65" i="2"/>
  <c r="P64" i="6"/>
  <c r="T65" i="2"/>
  <c r="R64" i="6"/>
  <c r="U65" i="2"/>
  <c r="S64" i="6"/>
  <c r="V65" i="2"/>
  <c r="T64" i="6"/>
  <c r="W65" i="2"/>
  <c r="U64" i="6"/>
  <c r="X65" i="2"/>
  <c r="V64" i="6"/>
  <c r="Y65" i="2"/>
  <c r="W64" i="6"/>
  <c r="Z65" i="2"/>
  <c r="X64" i="6"/>
  <c r="AC65" i="2"/>
  <c r="AA64" i="6"/>
  <c r="AD65" i="2"/>
  <c r="AB64" i="6"/>
  <c r="AE65" i="2"/>
  <c r="AC64" i="6"/>
  <c r="AF65" i="2"/>
  <c r="AD64" i="6"/>
  <c r="AG65" i="2"/>
  <c r="AE64" i="6"/>
  <c r="AH65" i="2"/>
  <c r="AF64" i="6"/>
  <c r="AI65" i="2"/>
  <c r="AG64" i="6"/>
  <c r="AK65" i="2"/>
  <c r="AI64" i="6"/>
  <c r="AL65" i="2"/>
  <c r="AJ64" i="6"/>
  <c r="AM65" i="2"/>
  <c r="AK64" i="6"/>
  <c r="AN65" i="2"/>
  <c r="AL64" i="6"/>
  <c r="AO65" i="2"/>
  <c r="AM64" i="6"/>
  <c r="AR65" i="2"/>
  <c r="AP64" i="6"/>
  <c r="AS65" i="2"/>
  <c r="AQ64" i="6"/>
  <c r="AT65" i="2"/>
  <c r="AR64" i="6"/>
  <c r="AU65" i="2"/>
  <c r="AS64" i="6"/>
  <c r="AV65" i="2"/>
  <c r="AT64" i="6"/>
  <c r="AW65" i="2"/>
  <c r="AU64" i="6"/>
  <c r="AX65" i="2"/>
  <c r="AV64" i="6"/>
  <c r="AY65" i="2"/>
  <c r="AW64" i="6"/>
  <c r="AZ65" i="2"/>
  <c r="AX64" i="6"/>
  <c r="BA65" i="2"/>
  <c r="AY64" i="6"/>
  <c r="BB65" i="2"/>
  <c r="AZ64" i="6"/>
  <c r="BC65" i="2"/>
  <c r="A65" i="5"/>
  <c r="BR65" i="2"/>
  <c r="A66" i="2"/>
  <c r="A67" i="2"/>
  <c r="D67" i="2"/>
  <c r="B66" i="6"/>
  <c r="E67" i="2"/>
  <c r="C66" i="6"/>
  <c r="F67" i="2"/>
  <c r="D66" i="6"/>
  <c r="G67" i="2"/>
  <c r="E66" i="6"/>
  <c r="H67" i="2"/>
  <c r="F66" i="6"/>
  <c r="K67" i="2"/>
  <c r="I66" i="6"/>
  <c r="L67" i="2"/>
  <c r="J66" i="6"/>
  <c r="M67" i="2"/>
  <c r="K66" i="6"/>
  <c r="N67" i="2"/>
  <c r="L66" i="6"/>
  <c r="O67" i="2"/>
  <c r="M66" i="6"/>
  <c r="P67" i="2"/>
  <c r="N66" i="6"/>
  <c r="Q67" i="2"/>
  <c r="O66" i="6"/>
  <c r="R67" i="2"/>
  <c r="P66" i="6"/>
  <c r="S67" i="2"/>
  <c r="Q66" i="6"/>
  <c r="T67" i="2"/>
  <c r="R66" i="6"/>
  <c r="U67" i="2"/>
  <c r="S66" i="6"/>
  <c r="V67" i="2"/>
  <c r="T66" i="6"/>
  <c r="W67" i="2"/>
  <c r="U66" i="6"/>
  <c r="X67" i="2"/>
  <c r="V66" i="6"/>
  <c r="Y67" i="2"/>
  <c r="W66" i="6"/>
  <c r="Z67" i="2"/>
  <c r="X66" i="6"/>
  <c r="AA67" i="2"/>
  <c r="Y66" i="6"/>
  <c r="AB67" i="2"/>
  <c r="Z66" i="6"/>
  <c r="AC67" i="2"/>
  <c r="AA66" i="6"/>
  <c r="AD67" i="2"/>
  <c r="AB66" i="6"/>
  <c r="AE67" i="2"/>
  <c r="AC66" i="6"/>
  <c r="AF67" i="2"/>
  <c r="AD66" i="6"/>
  <c r="AG67" i="2"/>
  <c r="AE66" i="6"/>
  <c r="AH67" i="2"/>
  <c r="AF66" i="6"/>
  <c r="AI67" i="2"/>
  <c r="AG66" i="6"/>
  <c r="AJ67" i="2"/>
  <c r="AH66" i="6"/>
  <c r="AL67" i="2"/>
  <c r="AJ66" i="6"/>
  <c r="AM67" i="2"/>
  <c r="AK66" i="6"/>
  <c r="AN67" i="2"/>
  <c r="AL66" i="6"/>
  <c r="AO67" i="2"/>
  <c r="AM66" i="6"/>
  <c r="AP67" i="2"/>
  <c r="AN66" i="6"/>
  <c r="AQ67" i="2"/>
  <c r="AO66" i="6"/>
  <c r="AR67" i="2"/>
  <c r="AP66" i="6"/>
  <c r="AU67" i="2"/>
  <c r="AS66" i="6"/>
  <c r="AV67" i="2"/>
  <c r="AT66" i="6"/>
  <c r="AW67" i="2"/>
  <c r="AU66" i="6"/>
  <c r="AX67" i="2"/>
  <c r="AV66" i="6"/>
  <c r="AY67" i="2"/>
  <c r="AW66" i="6"/>
  <c r="AZ67" i="2"/>
  <c r="AX66" i="6"/>
  <c r="BA67" i="2"/>
  <c r="AY66" i="6"/>
  <c r="C68" i="2"/>
  <c r="A67" i="6"/>
  <c r="D68" i="2"/>
  <c r="B67" i="6"/>
  <c r="E68" i="2"/>
  <c r="C67" i="6"/>
  <c r="F68" i="2"/>
  <c r="D67" i="6"/>
  <c r="G68" i="2"/>
  <c r="E67" i="6"/>
  <c r="H68" i="2"/>
  <c r="F67" i="6"/>
  <c r="K68" i="2"/>
  <c r="I67" i="6"/>
  <c r="L68" i="2"/>
  <c r="J67" i="6"/>
  <c r="M68" i="2"/>
  <c r="K67" i="6"/>
  <c r="N68" i="2"/>
  <c r="L67" i="6"/>
  <c r="O68" i="2"/>
  <c r="M67" i="6"/>
  <c r="P68" i="2"/>
  <c r="N67" i="6"/>
  <c r="Q68" i="2"/>
  <c r="O67" i="6"/>
  <c r="R68" i="2"/>
  <c r="P67" i="6"/>
  <c r="S68" i="2"/>
  <c r="Q67" i="6"/>
  <c r="T68" i="2"/>
  <c r="R67" i="6"/>
  <c r="U68" i="2"/>
  <c r="S67" i="6"/>
  <c r="V68" i="2"/>
  <c r="T67" i="6"/>
  <c r="W68" i="2"/>
  <c r="U67" i="6"/>
  <c r="X68" i="2"/>
  <c r="V67" i="6"/>
  <c r="Y68" i="2"/>
  <c r="W67" i="6"/>
  <c r="Z68" i="2"/>
  <c r="X67" i="6"/>
  <c r="AA68" i="2"/>
  <c r="Y67" i="6"/>
  <c r="AB68" i="2"/>
  <c r="Z67" i="6"/>
  <c r="AC68" i="2"/>
  <c r="AA67" i="6"/>
  <c r="AD68" i="2"/>
  <c r="AB67" i="6"/>
  <c r="AE68" i="2"/>
  <c r="AC67" i="6"/>
  <c r="AF68" i="2"/>
  <c r="AD67" i="6"/>
  <c r="AG68" i="2"/>
  <c r="AE67" i="6"/>
  <c r="AH68" i="2"/>
  <c r="AF67" i="6"/>
  <c r="AI68" i="2"/>
  <c r="AG67" i="6"/>
  <c r="AL68" i="2"/>
  <c r="AJ67" i="6"/>
  <c r="AM68" i="2"/>
  <c r="AK67" i="6"/>
  <c r="AN68" i="2"/>
  <c r="AL67" i="6"/>
  <c r="AO68" i="2"/>
  <c r="AM67" i="6"/>
  <c r="AQ68" i="2"/>
  <c r="AO67" i="6"/>
  <c r="AR68" i="2"/>
  <c r="AP67" i="6"/>
  <c r="AV68" i="2"/>
  <c r="AT67" i="6"/>
  <c r="AW68" i="2"/>
  <c r="AU67" i="6"/>
  <c r="AX68" i="2"/>
  <c r="AV67" i="6"/>
  <c r="BA68" i="2"/>
  <c r="AY67" i="6"/>
  <c r="BB68" i="2"/>
  <c r="AZ67" i="6"/>
  <c r="BC68" i="2"/>
  <c r="A68" i="5"/>
  <c r="BR68" i="2"/>
  <c r="A69" i="2"/>
  <c r="A70" i="2"/>
  <c r="C70" i="2"/>
  <c r="A69" i="6"/>
  <c r="D70" i="2"/>
  <c r="B69" i="6"/>
  <c r="E70" i="2"/>
  <c r="C69" i="6"/>
  <c r="F70" i="2"/>
  <c r="D69" i="6"/>
  <c r="G70" i="2"/>
  <c r="E69" i="6"/>
  <c r="H70" i="2"/>
  <c r="F69" i="6"/>
  <c r="K70" i="2"/>
  <c r="I69" i="6"/>
  <c r="L70" i="2"/>
  <c r="J69" i="6"/>
  <c r="M70" i="2"/>
  <c r="K69" i="6"/>
  <c r="N70" i="2"/>
  <c r="L69" i="6"/>
  <c r="O70" i="2"/>
  <c r="M69" i="6"/>
  <c r="P70" i="2"/>
  <c r="N69" i="6"/>
  <c r="Q70" i="2"/>
  <c r="O69" i="6"/>
  <c r="R70" i="2"/>
  <c r="P69" i="6"/>
  <c r="S70" i="2"/>
  <c r="Q69" i="6"/>
  <c r="T70" i="2"/>
  <c r="R69" i="6"/>
  <c r="U70" i="2"/>
  <c r="S69" i="6"/>
  <c r="V70" i="2"/>
  <c r="T69" i="6"/>
  <c r="W70" i="2"/>
  <c r="U69" i="6"/>
  <c r="X70" i="2"/>
  <c r="V69" i="6"/>
  <c r="Y70" i="2"/>
  <c r="W69" i="6"/>
  <c r="Z70" i="2"/>
  <c r="X69" i="6"/>
  <c r="AA70" i="2"/>
  <c r="Y69" i="6"/>
  <c r="AB70" i="2"/>
  <c r="Z69" i="6"/>
  <c r="AC70" i="2"/>
  <c r="AA69" i="6"/>
  <c r="AD70" i="2"/>
  <c r="AB69" i="6"/>
  <c r="AE70" i="2"/>
  <c r="AC69" i="6"/>
  <c r="AF70" i="2"/>
  <c r="AD69" i="6"/>
  <c r="AG70" i="2"/>
  <c r="AE69" i="6"/>
  <c r="AH70" i="2"/>
  <c r="AF69" i="6"/>
  <c r="AI70" i="2"/>
  <c r="AG69" i="6"/>
  <c r="AJ70" i="2"/>
  <c r="AH69" i="6"/>
  <c r="AK70" i="2"/>
  <c r="AI69" i="6"/>
  <c r="AL70" i="2"/>
  <c r="AJ69" i="6"/>
  <c r="AM70" i="2"/>
  <c r="AK69" i="6"/>
  <c r="AN70" i="2"/>
  <c r="AL69" i="6"/>
  <c r="AO70" i="2"/>
  <c r="AM69" i="6"/>
  <c r="AQ70" i="2"/>
  <c r="AO69" i="6"/>
  <c r="AR70" i="2"/>
  <c r="AP69" i="6"/>
  <c r="AV70" i="2"/>
  <c r="AT69" i="6"/>
  <c r="AW70" i="2"/>
  <c r="AU69" i="6"/>
  <c r="AX70" i="2"/>
  <c r="AV69" i="6"/>
  <c r="AY70" i="2"/>
  <c r="AW69" i="6"/>
  <c r="AZ70" i="2"/>
  <c r="AX69" i="6"/>
  <c r="BA70" i="2"/>
  <c r="AY69" i="6"/>
  <c r="C71" i="2"/>
  <c r="A70" i="6"/>
  <c r="D71" i="2"/>
  <c r="B70" i="6"/>
  <c r="E71" i="2"/>
  <c r="C70" i="6"/>
  <c r="F71" i="2"/>
  <c r="D70" i="6"/>
  <c r="G71" i="2"/>
  <c r="E70" i="6"/>
  <c r="H71" i="2"/>
  <c r="F70" i="6"/>
  <c r="I71" i="2"/>
  <c r="G70" i="6"/>
  <c r="J71" i="2"/>
  <c r="H70" i="6"/>
  <c r="K71" i="2"/>
  <c r="I70" i="6"/>
  <c r="L71" i="2"/>
  <c r="J70" i="6"/>
  <c r="M71" i="2"/>
  <c r="K70" i="6"/>
  <c r="N71" i="2"/>
  <c r="L70" i="6"/>
  <c r="O71" i="2"/>
  <c r="M70" i="6"/>
  <c r="P71" i="2"/>
  <c r="N70" i="6"/>
  <c r="Q71" i="2"/>
  <c r="O70" i="6"/>
  <c r="R71" i="2"/>
  <c r="P70" i="6"/>
  <c r="S71" i="2"/>
  <c r="Q70" i="6"/>
  <c r="T71" i="2"/>
  <c r="R70" i="6"/>
  <c r="U71" i="2"/>
  <c r="S70" i="6"/>
  <c r="W71" i="2"/>
  <c r="U70" i="6"/>
  <c r="X71" i="2"/>
  <c r="V70" i="6"/>
  <c r="AB71" i="2"/>
  <c r="Z70" i="6"/>
  <c r="AC71" i="2"/>
  <c r="AA70" i="6"/>
  <c r="AD71" i="2"/>
  <c r="AB70" i="6"/>
  <c r="AE71" i="2"/>
  <c r="AC70" i="6"/>
  <c r="AF71" i="2"/>
  <c r="AD70" i="6"/>
  <c r="AG71" i="2"/>
  <c r="AE70" i="6"/>
  <c r="AI71" i="2"/>
  <c r="AG70" i="6"/>
  <c r="AJ71" i="2"/>
  <c r="AH70" i="6"/>
  <c r="AK71" i="2"/>
  <c r="AI70" i="6"/>
  <c r="AL71" i="2"/>
  <c r="AJ70" i="6"/>
  <c r="AM71" i="2"/>
  <c r="AK70" i="6"/>
  <c r="AP71" i="2"/>
  <c r="AN70" i="6"/>
  <c r="AQ71" i="2"/>
  <c r="AO70" i="6"/>
  <c r="AR71" i="2"/>
  <c r="AP70" i="6"/>
  <c r="AS71" i="2"/>
  <c r="AQ70" i="6"/>
  <c r="AT71" i="2"/>
  <c r="AR70" i="6"/>
  <c r="AU71" i="2"/>
  <c r="AS70" i="6"/>
  <c r="AV71" i="2"/>
  <c r="AT70" i="6"/>
  <c r="AW71" i="2"/>
  <c r="AU70" i="6"/>
  <c r="AX71" i="2"/>
  <c r="AV70" i="6"/>
  <c r="AY71" i="2"/>
  <c r="AW70" i="6"/>
  <c r="AZ71" i="2"/>
  <c r="AX70" i="6"/>
  <c r="BA71" i="2"/>
  <c r="AY70" i="6"/>
  <c r="BB71" i="2"/>
  <c r="AZ70" i="6"/>
  <c r="BC71" i="2"/>
  <c r="A71" i="5"/>
  <c r="BR71" i="2"/>
  <c r="A72" i="2"/>
  <c r="A73" i="2"/>
  <c r="D73" i="2"/>
  <c r="B72" i="6"/>
  <c r="E73" i="2"/>
  <c r="C72" i="6"/>
  <c r="F73" i="2"/>
  <c r="D72" i="6"/>
  <c r="G73" i="2"/>
  <c r="E72" i="6"/>
  <c r="H73" i="2"/>
  <c r="F72" i="6"/>
  <c r="K73" i="2"/>
  <c r="I72" i="6"/>
  <c r="L73" i="2"/>
  <c r="J72" i="6"/>
  <c r="M73" i="2"/>
  <c r="K72" i="6"/>
  <c r="N73" i="2"/>
  <c r="L72" i="6"/>
  <c r="O73" i="2"/>
  <c r="M72" i="6"/>
  <c r="P73" i="2"/>
  <c r="N72" i="6"/>
  <c r="Q73" i="2"/>
  <c r="O72" i="6"/>
  <c r="R73" i="2"/>
  <c r="P72" i="6"/>
  <c r="S73" i="2"/>
  <c r="Q72" i="6"/>
  <c r="T73" i="2"/>
  <c r="R72" i="6"/>
  <c r="U73" i="2"/>
  <c r="S72" i="6"/>
  <c r="V73" i="2"/>
  <c r="T72" i="6"/>
  <c r="W73" i="2"/>
  <c r="U72" i="6"/>
  <c r="X73" i="2"/>
  <c r="V72" i="6"/>
  <c r="Y73" i="2"/>
  <c r="W72" i="6"/>
  <c r="Z73" i="2"/>
  <c r="X72" i="6"/>
  <c r="AA73" i="2"/>
  <c r="Y72" i="6"/>
  <c r="AB73" i="2"/>
  <c r="Z72" i="6"/>
  <c r="AC73" i="2"/>
  <c r="AA72" i="6"/>
  <c r="AD73" i="2"/>
  <c r="AB72" i="6"/>
  <c r="AE73" i="2"/>
  <c r="AC72" i="6"/>
  <c r="AF73" i="2"/>
  <c r="AD72" i="6"/>
  <c r="AG73" i="2"/>
  <c r="AE72" i="6"/>
  <c r="AH73" i="2"/>
  <c r="AF72" i="6"/>
  <c r="AI73" i="2"/>
  <c r="AG72" i="6"/>
  <c r="AJ73" i="2"/>
  <c r="AH72" i="6"/>
  <c r="AK73" i="2"/>
  <c r="AI72" i="6"/>
  <c r="AL73" i="2"/>
  <c r="AJ72" i="6"/>
  <c r="AM73" i="2"/>
  <c r="AK72" i="6"/>
  <c r="AN73" i="2"/>
  <c r="AL72" i="6"/>
  <c r="AO73" i="2"/>
  <c r="AM72" i="6"/>
  <c r="AQ73" i="2"/>
  <c r="AO72" i="6"/>
  <c r="AR73" i="2"/>
  <c r="AP72" i="6"/>
  <c r="AV73" i="2"/>
  <c r="AT72" i="6"/>
  <c r="AW73" i="2"/>
  <c r="AU72" i="6"/>
  <c r="AX73" i="2"/>
  <c r="AV72" i="6"/>
  <c r="AY73" i="2"/>
  <c r="AW72" i="6"/>
  <c r="AZ73" i="2"/>
  <c r="AX72" i="6"/>
  <c r="BA73" i="2"/>
  <c r="AY72" i="6"/>
  <c r="C74" i="2"/>
  <c r="A73" i="6"/>
  <c r="D74" i="2"/>
  <c r="B73" i="6"/>
  <c r="E74" i="2"/>
  <c r="C73" i="6"/>
  <c r="F74" i="2"/>
  <c r="D73" i="6"/>
  <c r="G74" i="2"/>
  <c r="E73" i="6"/>
  <c r="H74" i="2"/>
  <c r="F73" i="6"/>
  <c r="I74" i="2"/>
  <c r="G73" i="6"/>
  <c r="J74" i="2"/>
  <c r="H73" i="6"/>
  <c r="K74" i="2"/>
  <c r="I73" i="6"/>
  <c r="L74" i="2"/>
  <c r="J73" i="6"/>
  <c r="M74" i="2"/>
  <c r="K73" i="6"/>
  <c r="N74" i="2"/>
  <c r="L73" i="6"/>
  <c r="O74" i="2"/>
  <c r="M73" i="6"/>
  <c r="P74" i="2"/>
  <c r="N73" i="6"/>
  <c r="Q74" i="2"/>
  <c r="O73" i="6"/>
  <c r="R74" i="2"/>
  <c r="P73" i="6"/>
  <c r="S74" i="2"/>
  <c r="Q73" i="6"/>
  <c r="T74" i="2"/>
  <c r="R73" i="6"/>
  <c r="U74" i="2"/>
  <c r="S73" i="6"/>
  <c r="V74" i="2"/>
  <c r="T73" i="6"/>
  <c r="W74" i="2"/>
  <c r="U73" i="6"/>
  <c r="X74" i="2"/>
  <c r="V73" i="6"/>
  <c r="Y74" i="2"/>
  <c r="W73" i="6"/>
  <c r="AB74" i="2"/>
  <c r="Z73" i="6"/>
  <c r="AC74" i="2"/>
  <c r="AA73" i="6"/>
  <c r="AD74" i="2"/>
  <c r="AB73" i="6"/>
  <c r="AE74" i="2"/>
  <c r="AC73" i="6"/>
  <c r="AF74" i="2"/>
  <c r="AD73" i="6"/>
  <c r="AG74" i="2"/>
  <c r="AE73" i="6"/>
  <c r="AH74" i="2"/>
  <c r="AF73" i="6"/>
  <c r="AI74" i="2"/>
  <c r="AG73" i="6"/>
  <c r="AJ74" i="2"/>
  <c r="AH73" i="6"/>
  <c r="AK74" i="2"/>
  <c r="AI73" i="6"/>
  <c r="AL74" i="2"/>
  <c r="AJ73" i="6"/>
  <c r="AM74" i="2"/>
  <c r="AK73" i="6"/>
  <c r="AN74" i="2"/>
  <c r="AL73" i="6"/>
  <c r="AO74" i="2"/>
  <c r="AM73" i="6"/>
  <c r="AQ74" i="2"/>
  <c r="AO73" i="6"/>
  <c r="AR74" i="2"/>
  <c r="AP73" i="6"/>
  <c r="AU74" i="2"/>
  <c r="AS73" i="6"/>
  <c r="AV74" i="2"/>
  <c r="AT73" i="6"/>
  <c r="AW74" i="2"/>
  <c r="AU73" i="6"/>
  <c r="AX74" i="2"/>
  <c r="AV73" i="6"/>
  <c r="AY74" i="2"/>
  <c r="AW73" i="6"/>
  <c r="AZ74" i="2"/>
  <c r="AX73" i="6"/>
  <c r="BA74" i="2"/>
  <c r="AY73" i="6"/>
  <c r="BB74" i="2"/>
  <c r="AZ73" i="6"/>
  <c r="BC74" i="2"/>
  <c r="A74" i="5"/>
  <c r="BR74" i="2"/>
  <c r="A75" i="2"/>
  <c r="A76" i="2"/>
  <c r="C76" i="2"/>
  <c r="A75" i="6"/>
  <c r="D76" i="2"/>
  <c r="B75" i="6"/>
  <c r="E76" i="2"/>
  <c r="C75" i="6"/>
  <c r="F76" i="2"/>
  <c r="D75" i="6"/>
  <c r="G76" i="2"/>
  <c r="E75" i="6"/>
  <c r="H76" i="2"/>
  <c r="F75" i="6"/>
  <c r="I76" i="2"/>
  <c r="G75" i="6"/>
  <c r="J76" i="2"/>
  <c r="H75" i="6"/>
  <c r="K76" i="2"/>
  <c r="I75" i="6"/>
  <c r="L76" i="2"/>
  <c r="J75" i="6"/>
  <c r="M76" i="2"/>
  <c r="K75" i="6"/>
  <c r="N76" i="2"/>
  <c r="L75" i="6"/>
  <c r="O76" i="2"/>
  <c r="M75" i="6"/>
  <c r="P76" i="2"/>
  <c r="N75" i="6"/>
  <c r="Q76" i="2"/>
  <c r="O75" i="6"/>
  <c r="R76" i="2"/>
  <c r="P75" i="6"/>
  <c r="S76" i="2"/>
  <c r="Q75" i="6"/>
  <c r="T76" i="2"/>
  <c r="R75" i="6"/>
  <c r="U76" i="2"/>
  <c r="S75" i="6"/>
  <c r="V76" i="2"/>
  <c r="T75" i="6"/>
  <c r="W76" i="2"/>
  <c r="U75" i="6"/>
  <c r="X76" i="2"/>
  <c r="V75" i="6"/>
  <c r="Y76" i="2"/>
  <c r="W75" i="6"/>
  <c r="Z76" i="2"/>
  <c r="X75" i="6"/>
  <c r="AA76" i="2"/>
  <c r="Y75" i="6"/>
  <c r="AB76" i="2"/>
  <c r="Z75" i="6"/>
  <c r="AC76" i="2"/>
  <c r="AA75" i="6"/>
  <c r="AD76" i="2"/>
  <c r="AB75" i="6"/>
  <c r="AE76" i="2"/>
  <c r="AC75" i="6"/>
  <c r="AF76" i="2"/>
  <c r="AD75" i="6"/>
  <c r="AG76" i="2"/>
  <c r="AE75" i="6"/>
  <c r="AH76" i="2"/>
  <c r="AF75" i="6"/>
  <c r="AI76" i="2"/>
  <c r="AG75" i="6"/>
  <c r="AJ76" i="2"/>
  <c r="AH75" i="6"/>
  <c r="AK76" i="2"/>
  <c r="AI75" i="6"/>
  <c r="AL76" i="2"/>
  <c r="AJ75" i="6"/>
  <c r="AM76" i="2"/>
  <c r="AK75" i="6"/>
  <c r="AN76" i="2"/>
  <c r="AL75" i="6"/>
  <c r="AO76" i="2"/>
  <c r="AM75" i="6"/>
  <c r="AQ76" i="2"/>
  <c r="AO75" i="6"/>
  <c r="AR76" i="2"/>
  <c r="AP75" i="6"/>
  <c r="AU76" i="2"/>
  <c r="AS75" i="6"/>
  <c r="AV76" i="2"/>
  <c r="AT75" i="6"/>
  <c r="AW76" i="2"/>
  <c r="AU75" i="6"/>
  <c r="AX76" i="2"/>
  <c r="AV75" i="6"/>
  <c r="AY76" i="2"/>
  <c r="AW75" i="6"/>
  <c r="AZ76" i="2"/>
  <c r="AX75" i="6"/>
  <c r="BA76" i="2"/>
  <c r="AY75" i="6"/>
  <c r="BB76" i="2"/>
  <c r="AZ75" i="6"/>
  <c r="C77" i="2"/>
  <c r="A76" i="6"/>
  <c r="D77" i="2"/>
  <c r="B76" i="6"/>
  <c r="E77" i="2"/>
  <c r="C76" i="6"/>
  <c r="F77" i="2"/>
  <c r="D76" i="6"/>
  <c r="G77" i="2"/>
  <c r="E76" i="6"/>
  <c r="H77" i="2"/>
  <c r="F76" i="6"/>
  <c r="J77" i="2"/>
  <c r="H76" i="6"/>
  <c r="K77" i="2"/>
  <c r="I76" i="6"/>
  <c r="N77" i="2"/>
  <c r="L76" i="6"/>
  <c r="O77" i="2"/>
  <c r="M76" i="6"/>
  <c r="P77" i="2"/>
  <c r="N76" i="6"/>
  <c r="Q77" i="2"/>
  <c r="O76" i="6"/>
  <c r="R77" i="2"/>
  <c r="P76" i="6"/>
  <c r="S77" i="2"/>
  <c r="Q76" i="6"/>
  <c r="T77" i="2"/>
  <c r="R76" i="6"/>
  <c r="U77" i="2"/>
  <c r="S76" i="6"/>
  <c r="V77" i="2"/>
  <c r="T76" i="6"/>
  <c r="W77" i="2"/>
  <c r="U76" i="6"/>
  <c r="X77" i="2"/>
  <c r="V76" i="6"/>
  <c r="Y77" i="2"/>
  <c r="W76" i="6"/>
  <c r="Z77" i="2"/>
  <c r="X76" i="6"/>
  <c r="AA77" i="2"/>
  <c r="Y76" i="6"/>
  <c r="AB77" i="2"/>
  <c r="Z76" i="6"/>
  <c r="AC77" i="2"/>
  <c r="AA76" i="6"/>
  <c r="AD77" i="2"/>
  <c r="AB76" i="6"/>
  <c r="AE77" i="2"/>
  <c r="AC76" i="6"/>
  <c r="AF77" i="2"/>
  <c r="AD76" i="6"/>
  <c r="AG77" i="2"/>
  <c r="AE76" i="6"/>
  <c r="AH77" i="2"/>
  <c r="AF76" i="6"/>
  <c r="AI77" i="2"/>
  <c r="AG76" i="6"/>
  <c r="AJ77" i="2"/>
  <c r="AH76" i="6"/>
  <c r="AK77" i="2"/>
  <c r="AI76" i="6"/>
  <c r="AL77" i="2"/>
  <c r="AJ76" i="6"/>
  <c r="AM77" i="2"/>
  <c r="AK76" i="6"/>
  <c r="AN77" i="2"/>
  <c r="AL76" i="6"/>
  <c r="AO77" i="2"/>
  <c r="AM76" i="6"/>
  <c r="AP77" i="2"/>
  <c r="AN76" i="6"/>
  <c r="AQ77" i="2"/>
  <c r="AO76" i="6"/>
  <c r="AR77" i="2"/>
  <c r="AP76" i="6"/>
  <c r="AS77" i="2"/>
  <c r="AQ76" i="6"/>
  <c r="AT77" i="2"/>
  <c r="AR76" i="6"/>
  <c r="AU77" i="2"/>
  <c r="AS76" i="6"/>
  <c r="AV77" i="2"/>
  <c r="AT76" i="6"/>
  <c r="AW77" i="2"/>
  <c r="AU76" i="6"/>
  <c r="AX77" i="2"/>
  <c r="AV76" i="6"/>
  <c r="AY77" i="2"/>
  <c r="AW76" i="6"/>
  <c r="AZ77" i="2"/>
  <c r="AX76" i="6"/>
  <c r="BA77" i="2"/>
  <c r="AY76" i="6"/>
  <c r="BB77" i="2"/>
  <c r="AZ76" i="6"/>
  <c r="BC77" i="2"/>
  <c r="A77" i="5"/>
  <c r="BR77" i="2"/>
  <c r="A78" i="2"/>
  <c r="A79" i="2"/>
  <c r="C79" i="2"/>
  <c r="A78" i="6"/>
  <c r="D79" i="2"/>
  <c r="B78" i="6"/>
  <c r="E79" i="2"/>
  <c r="C78" i="6"/>
  <c r="F79" i="2"/>
  <c r="D78" i="6"/>
  <c r="G79" i="2"/>
  <c r="E78" i="6"/>
  <c r="H79" i="2"/>
  <c r="F78" i="6"/>
  <c r="I79" i="2"/>
  <c r="G78" i="6"/>
  <c r="J79" i="2"/>
  <c r="H78" i="6"/>
  <c r="K79" i="2"/>
  <c r="I78" i="6"/>
  <c r="L79" i="2"/>
  <c r="J78" i="6"/>
  <c r="M79" i="2"/>
  <c r="K78" i="6"/>
  <c r="N79" i="2"/>
  <c r="L78" i="6"/>
  <c r="O79" i="2"/>
  <c r="M78" i="6"/>
  <c r="P79" i="2"/>
  <c r="N78" i="6"/>
  <c r="Q79" i="2"/>
  <c r="O78" i="6"/>
  <c r="R79" i="2"/>
  <c r="P78" i="6"/>
  <c r="S79" i="2"/>
  <c r="Q78" i="6"/>
  <c r="T79" i="2"/>
  <c r="R78" i="6"/>
  <c r="U79" i="2"/>
  <c r="S78" i="6"/>
  <c r="V79" i="2"/>
  <c r="T78" i="6"/>
  <c r="W79" i="2"/>
  <c r="U78" i="6"/>
  <c r="X79" i="2"/>
  <c r="V78" i="6"/>
  <c r="Y79" i="2"/>
  <c r="W78" i="6"/>
  <c r="Z79" i="2"/>
  <c r="X78" i="6"/>
  <c r="AA79" i="2"/>
  <c r="Y78" i="6"/>
  <c r="AB79" i="2"/>
  <c r="Z78" i="6"/>
  <c r="AC79" i="2"/>
  <c r="AA78" i="6"/>
  <c r="AD79" i="2"/>
  <c r="AB78" i="6"/>
  <c r="AE79" i="2"/>
  <c r="AC78" i="6"/>
  <c r="AF79" i="2"/>
  <c r="AD78" i="6"/>
  <c r="AG79" i="2"/>
  <c r="AE78" i="6"/>
  <c r="AH79" i="2"/>
  <c r="AF78" i="6"/>
  <c r="AI79" i="2"/>
  <c r="AG78" i="6"/>
  <c r="AJ79" i="2"/>
  <c r="AH78" i="6"/>
  <c r="AK79" i="2"/>
  <c r="AI78" i="6"/>
  <c r="AL79" i="2"/>
  <c r="AJ78" i="6"/>
  <c r="AM79" i="2"/>
  <c r="AK78" i="6"/>
  <c r="AN79" i="2"/>
  <c r="AL78" i="6"/>
  <c r="AO79" i="2"/>
  <c r="AM78" i="6"/>
  <c r="AQ79" i="2"/>
  <c r="AO78" i="6"/>
  <c r="AR79" i="2"/>
  <c r="AP78" i="6"/>
  <c r="AU79" i="2"/>
  <c r="AS78" i="6"/>
  <c r="AV79" i="2"/>
  <c r="AT78" i="6"/>
  <c r="AW79" i="2"/>
  <c r="AU78" i="6"/>
  <c r="AX79" i="2"/>
  <c r="AV78" i="6"/>
  <c r="AY79" i="2"/>
  <c r="AW78" i="6"/>
  <c r="AZ79" i="2"/>
  <c r="AX78" i="6"/>
  <c r="BA79" i="2"/>
  <c r="AY78" i="6"/>
  <c r="BB79" i="2"/>
  <c r="AZ78" i="6"/>
  <c r="C80" i="2"/>
  <c r="A79" i="6"/>
  <c r="D80" i="2"/>
  <c r="B79" i="6"/>
  <c r="E80" i="2"/>
  <c r="C79" i="6"/>
  <c r="F80" i="2"/>
  <c r="D79" i="6"/>
  <c r="H80" i="2"/>
  <c r="F79" i="6"/>
  <c r="I80" i="2"/>
  <c r="G79" i="6"/>
  <c r="L80" i="2"/>
  <c r="J79" i="6"/>
  <c r="M80" i="2"/>
  <c r="K79" i="6"/>
  <c r="N80" i="2"/>
  <c r="L79" i="6"/>
  <c r="O80" i="2"/>
  <c r="M79" i="6"/>
  <c r="P80" i="2"/>
  <c r="N79" i="6"/>
  <c r="Q80" i="2"/>
  <c r="O79" i="6"/>
  <c r="R80" i="2"/>
  <c r="P79" i="6"/>
  <c r="S80" i="2"/>
  <c r="Q79" i="6"/>
  <c r="T80" i="2"/>
  <c r="R79" i="6"/>
  <c r="U80" i="2"/>
  <c r="S79" i="6"/>
  <c r="V80" i="2"/>
  <c r="T79" i="6"/>
  <c r="W80" i="2"/>
  <c r="U79" i="6"/>
  <c r="X80" i="2"/>
  <c r="V79" i="6"/>
  <c r="Y80" i="2"/>
  <c r="W79" i="6"/>
  <c r="Z80" i="2"/>
  <c r="X79" i="6"/>
  <c r="AA80" i="2"/>
  <c r="AB80" i="2"/>
  <c r="Z79" i="6"/>
  <c r="AC80" i="2"/>
  <c r="AA79" i="6"/>
  <c r="AD80" i="2"/>
  <c r="AB79" i="6"/>
  <c r="AE80" i="2"/>
  <c r="AC79" i="6"/>
  <c r="AF80" i="2"/>
  <c r="AD79" i="6"/>
  <c r="AG80" i="2"/>
  <c r="AE79" i="6"/>
  <c r="AH80" i="2"/>
  <c r="AF79" i="6"/>
  <c r="AI80" i="2"/>
  <c r="AG79" i="6"/>
  <c r="AJ80" i="2"/>
  <c r="AH79" i="6"/>
  <c r="AK80" i="2"/>
  <c r="AI79" i="6"/>
  <c r="AL80" i="2"/>
  <c r="AJ79" i="6"/>
  <c r="AM80" i="2"/>
  <c r="AK79" i="6"/>
  <c r="AN80" i="2"/>
  <c r="AL79" i="6"/>
  <c r="AO80" i="2"/>
  <c r="AM79" i="6"/>
  <c r="AP80" i="2"/>
  <c r="AN79" i="6"/>
  <c r="AQ80" i="2"/>
  <c r="AO79" i="6"/>
  <c r="AR80" i="2"/>
  <c r="AP79" i="6"/>
  <c r="AS80" i="2"/>
  <c r="AQ79" i="6"/>
  <c r="AT80" i="2"/>
  <c r="AR79" i="6"/>
  <c r="AU80" i="2"/>
  <c r="AS79" i="6"/>
  <c r="AV80" i="2"/>
  <c r="AT79" i="6"/>
  <c r="AW80" i="2"/>
  <c r="AU79" i="6"/>
  <c r="AX80" i="2"/>
  <c r="AV79" i="6"/>
  <c r="AY80" i="2"/>
  <c r="AW79" i="6"/>
  <c r="AZ80" i="2"/>
  <c r="AX79" i="6"/>
  <c r="BA80" i="2"/>
  <c r="AY79" i="6"/>
  <c r="BB80" i="2"/>
  <c r="AZ79" i="6"/>
  <c r="BC80" i="2"/>
  <c r="A80" i="5"/>
  <c r="BR80" i="2"/>
  <c r="A81" i="2"/>
  <c r="A82" i="2"/>
  <c r="C82" i="2"/>
  <c r="A81" i="6"/>
  <c r="D82" i="2"/>
  <c r="B81" i="6"/>
  <c r="E82" i="2"/>
  <c r="C81" i="6"/>
  <c r="F82" i="2"/>
  <c r="D81" i="6"/>
  <c r="G82" i="2"/>
  <c r="E81" i="6"/>
  <c r="H82" i="2"/>
  <c r="F81" i="6"/>
  <c r="I82" i="2"/>
  <c r="G81" i="6"/>
  <c r="J82" i="2"/>
  <c r="H81" i="6"/>
  <c r="K82" i="2"/>
  <c r="I81" i="6"/>
  <c r="L82" i="2"/>
  <c r="J81" i="6"/>
  <c r="M82" i="2"/>
  <c r="K81" i="6"/>
  <c r="N82" i="2"/>
  <c r="L81" i="6"/>
  <c r="O82" i="2"/>
  <c r="M81" i="6"/>
  <c r="P82" i="2"/>
  <c r="N81" i="6"/>
  <c r="Q82" i="2"/>
  <c r="O81" i="6"/>
  <c r="R82" i="2"/>
  <c r="P81" i="6"/>
  <c r="S82" i="2"/>
  <c r="Q81" i="6"/>
  <c r="T82" i="2"/>
  <c r="R81" i="6"/>
  <c r="U82" i="2"/>
  <c r="S81" i="6"/>
  <c r="V82" i="2"/>
  <c r="T81" i="6"/>
  <c r="W82" i="2"/>
  <c r="U81" i="6"/>
  <c r="X82" i="2"/>
  <c r="V81" i="6"/>
  <c r="Y82" i="2"/>
  <c r="W81" i="6"/>
  <c r="Z82" i="2"/>
  <c r="X81" i="6"/>
  <c r="AA82" i="2"/>
  <c r="Y81" i="6"/>
  <c r="AB82" i="2"/>
  <c r="Z81" i="6"/>
  <c r="AC82" i="2"/>
  <c r="AA81" i="6"/>
  <c r="AD82" i="2"/>
  <c r="AB81" i="6"/>
  <c r="AE82" i="2"/>
  <c r="AC81" i="6"/>
  <c r="AF82" i="2"/>
  <c r="AD81" i="6"/>
  <c r="AG82" i="2"/>
  <c r="AE81" i="6"/>
  <c r="AH82" i="2"/>
  <c r="AF81" i="6"/>
  <c r="AI82" i="2"/>
  <c r="AG81" i="6"/>
  <c r="AJ82" i="2"/>
  <c r="AH81" i="6"/>
  <c r="AK82" i="2"/>
  <c r="AI81" i="6"/>
  <c r="AL82" i="2"/>
  <c r="AJ81" i="6"/>
  <c r="AM82" i="2"/>
  <c r="AK81" i="6"/>
  <c r="AN82" i="2"/>
  <c r="AL81" i="6"/>
  <c r="AO82" i="2"/>
  <c r="AM81" i="6"/>
  <c r="AQ82" i="2"/>
  <c r="AO81" i="6"/>
  <c r="AR82" i="2"/>
  <c r="AP81" i="6"/>
  <c r="AU82" i="2"/>
  <c r="AS81" i="6"/>
  <c r="AV82" i="2"/>
  <c r="AT81" i="6"/>
  <c r="AW82" i="2"/>
  <c r="AU81" i="6"/>
  <c r="AX82" i="2"/>
  <c r="AV81" i="6"/>
  <c r="AY82" i="2"/>
  <c r="AW81" i="6"/>
  <c r="AZ82" i="2"/>
  <c r="AX81" i="6"/>
  <c r="BA82" i="2"/>
  <c r="AY81" i="6"/>
  <c r="BB82" i="2"/>
  <c r="AZ81" i="6"/>
  <c r="D83" i="2"/>
  <c r="B82" i="6"/>
  <c r="E83" i="2"/>
  <c r="C82" i="6"/>
  <c r="F83" i="2"/>
  <c r="D82" i="6"/>
  <c r="G83" i="2"/>
  <c r="E82" i="6"/>
  <c r="H83" i="2"/>
  <c r="F82" i="6"/>
  <c r="K83" i="2"/>
  <c r="I82" i="6"/>
  <c r="L83" i="2"/>
  <c r="J82" i="6"/>
  <c r="M83" i="2"/>
  <c r="K82" i="6"/>
  <c r="N83" i="2"/>
  <c r="L82" i="6"/>
  <c r="O83" i="2"/>
  <c r="M82" i="6"/>
  <c r="P83" i="2"/>
  <c r="N82" i="6"/>
  <c r="Q83" i="2"/>
  <c r="O82" i="6"/>
  <c r="R83" i="2"/>
  <c r="P82" i="6"/>
  <c r="S83" i="2"/>
  <c r="Q82" i="6"/>
  <c r="T83" i="2"/>
  <c r="R82" i="6"/>
  <c r="U83" i="2"/>
  <c r="S82" i="6"/>
  <c r="V83" i="2"/>
  <c r="T82" i="6"/>
  <c r="W83" i="2"/>
  <c r="U82" i="6"/>
  <c r="Z83" i="2"/>
  <c r="X82" i="6"/>
  <c r="AA83" i="2"/>
  <c r="Y82" i="6"/>
  <c r="AB83" i="2"/>
  <c r="Z82" i="6"/>
  <c r="AC83" i="2"/>
  <c r="AA82" i="6"/>
  <c r="AD83" i="2"/>
  <c r="AB82" i="6"/>
  <c r="AE83" i="2"/>
  <c r="AC82" i="6"/>
  <c r="AF83" i="2"/>
  <c r="AD82" i="6"/>
  <c r="AH83" i="2"/>
  <c r="AF82" i="6"/>
  <c r="AI83" i="2"/>
  <c r="AG82" i="6"/>
  <c r="AJ83" i="2"/>
  <c r="AH82" i="6"/>
  <c r="AK83" i="2"/>
  <c r="AI82" i="6"/>
  <c r="AL83" i="2"/>
  <c r="AJ82" i="6"/>
  <c r="AO83" i="2"/>
  <c r="AM82" i="6"/>
  <c r="AQ83" i="2"/>
  <c r="AO82" i="6"/>
  <c r="AR83" i="2"/>
  <c r="AP82" i="6"/>
  <c r="AV83" i="2"/>
  <c r="AT82" i="6"/>
  <c r="AW83" i="2"/>
  <c r="AU82" i="6"/>
  <c r="AX83" i="2"/>
  <c r="AV82" i="6"/>
  <c r="AY83" i="2"/>
  <c r="AW82" i="6"/>
  <c r="AZ83" i="2"/>
  <c r="AX82" i="6"/>
  <c r="BA83" i="2"/>
  <c r="AY82" i="6"/>
  <c r="BC83" i="2"/>
  <c r="A83" i="5"/>
  <c r="BR83" i="2"/>
  <c r="A84" i="2"/>
  <c r="A85" i="2"/>
  <c r="D85" i="2"/>
  <c r="B84" i="6"/>
  <c r="E85" i="2"/>
  <c r="C84" i="6"/>
  <c r="F85" i="2"/>
  <c r="D84" i="6"/>
  <c r="G85" i="2"/>
  <c r="E84" i="6"/>
  <c r="H85" i="2"/>
  <c r="F84" i="6"/>
  <c r="K85" i="2"/>
  <c r="I84" i="6"/>
  <c r="L85" i="2"/>
  <c r="J84" i="6"/>
  <c r="M85" i="2"/>
  <c r="K84" i="6"/>
  <c r="N85" i="2"/>
  <c r="L84" i="6"/>
  <c r="O85" i="2"/>
  <c r="M84" i="6"/>
  <c r="P85" i="2"/>
  <c r="N84" i="6"/>
  <c r="Q85" i="2"/>
  <c r="O84" i="6"/>
  <c r="R85" i="2"/>
  <c r="P84" i="6"/>
  <c r="S85" i="2"/>
  <c r="Q84" i="6"/>
  <c r="T85" i="2"/>
  <c r="R84" i="6"/>
  <c r="U85" i="2"/>
  <c r="V85" i="2"/>
  <c r="T84" i="6"/>
  <c r="W85" i="2"/>
  <c r="U84" i="6"/>
  <c r="X85" i="2"/>
  <c r="V84" i="6"/>
  <c r="Y85" i="2"/>
  <c r="W84" i="6"/>
  <c r="Z85" i="2"/>
  <c r="X84" i="6"/>
  <c r="AA85" i="2"/>
  <c r="Y84" i="6"/>
  <c r="AB85" i="2"/>
  <c r="Z84" i="6"/>
  <c r="AC85" i="2"/>
  <c r="AA84" i="6"/>
  <c r="AD85" i="2"/>
  <c r="AB84" i="6"/>
  <c r="AE85" i="2"/>
  <c r="AC84" i="6"/>
  <c r="AF85" i="2"/>
  <c r="AD84" i="6"/>
  <c r="AG85" i="2"/>
  <c r="AE84" i="6"/>
  <c r="AH85" i="2"/>
  <c r="AF84" i="6"/>
  <c r="AI85" i="2"/>
  <c r="AG84" i="6"/>
  <c r="AJ85" i="2"/>
  <c r="AH84" i="6"/>
  <c r="AK85" i="2"/>
  <c r="AI84" i="6"/>
  <c r="AL85" i="2"/>
  <c r="AJ84" i="6"/>
  <c r="AM85" i="2"/>
  <c r="AK84" i="6"/>
  <c r="AN85" i="2"/>
  <c r="AL84" i="6"/>
  <c r="AO85" i="2"/>
  <c r="AM84" i="6"/>
  <c r="AQ85" i="2"/>
  <c r="AO84" i="6"/>
  <c r="AR85" i="2"/>
  <c r="AP84" i="6"/>
  <c r="AV85" i="2"/>
  <c r="AT84" i="6"/>
  <c r="AW85" i="2"/>
  <c r="AU84" i="6"/>
  <c r="AX85" i="2"/>
  <c r="AV84" i="6"/>
  <c r="AY85" i="2"/>
  <c r="AW84" i="6"/>
  <c r="AZ85" i="2"/>
  <c r="AX84" i="6"/>
  <c r="BA85" i="2"/>
  <c r="AY84" i="6"/>
  <c r="C86" i="2"/>
  <c r="A85" i="6"/>
  <c r="D86" i="2"/>
  <c r="B85" i="6"/>
  <c r="E86" i="2"/>
  <c r="C85" i="6"/>
  <c r="F86" i="2"/>
  <c r="D85" i="6"/>
  <c r="G86" i="2"/>
  <c r="E85" i="6"/>
  <c r="H86" i="2"/>
  <c r="F85" i="6"/>
  <c r="I86" i="2"/>
  <c r="G85" i="6"/>
  <c r="J86" i="2"/>
  <c r="H85" i="6"/>
  <c r="K86" i="2"/>
  <c r="I85" i="6"/>
  <c r="L86" i="2"/>
  <c r="J85" i="6"/>
  <c r="T86" i="2"/>
  <c r="R85" i="6"/>
  <c r="U86" i="2"/>
  <c r="S85" i="6"/>
  <c r="V86" i="2"/>
  <c r="T85" i="6"/>
  <c r="W86" i="2"/>
  <c r="U85" i="6"/>
  <c r="X86" i="2"/>
  <c r="V85" i="6"/>
  <c r="Y86" i="2"/>
  <c r="W85" i="6"/>
  <c r="Z86" i="2"/>
  <c r="X85" i="6"/>
  <c r="AA86" i="2"/>
  <c r="Y85" i="6"/>
  <c r="AB86" i="2"/>
  <c r="Z85" i="6"/>
  <c r="AC86" i="2"/>
  <c r="AA85" i="6"/>
  <c r="AK86" i="2"/>
  <c r="AI85" i="6"/>
  <c r="AL86" i="2"/>
  <c r="AJ85" i="6"/>
  <c r="AM86" i="2"/>
  <c r="AK85" i="6"/>
  <c r="AN86" i="2"/>
  <c r="AL85" i="6"/>
  <c r="AO86" i="2"/>
  <c r="AM85" i="6"/>
  <c r="AP86" i="2"/>
  <c r="AN85" i="6"/>
  <c r="AQ86" i="2"/>
  <c r="AO85" i="6"/>
  <c r="AR86" i="2"/>
  <c r="AP85" i="6"/>
  <c r="AS86" i="2"/>
  <c r="AQ85" i="6"/>
  <c r="AT86" i="2"/>
  <c r="AR85" i="6"/>
  <c r="AU86" i="2"/>
  <c r="AS85" i="6"/>
  <c r="AV86" i="2"/>
  <c r="AT85" i="6"/>
  <c r="AW86" i="2"/>
  <c r="AU85" i="6"/>
  <c r="AX86" i="2"/>
  <c r="AV85" i="6"/>
  <c r="BA86" i="2"/>
  <c r="AY85" i="6"/>
  <c r="BB86" i="2"/>
  <c r="AZ85" i="6"/>
  <c r="BC86" i="2"/>
  <c r="A86" i="5"/>
  <c r="BR86" i="2"/>
  <c r="A87" i="2"/>
  <c r="A88" i="2"/>
  <c r="C88" i="2"/>
  <c r="A87" i="6"/>
  <c r="D88" i="2"/>
  <c r="B87" i="6"/>
  <c r="E88" i="2"/>
  <c r="C87" i="6"/>
  <c r="F88" i="2"/>
  <c r="D87" i="6"/>
  <c r="G88" i="2"/>
  <c r="E87" i="6"/>
  <c r="H88" i="2"/>
  <c r="F87" i="6"/>
  <c r="I88" i="2"/>
  <c r="G87" i="6"/>
  <c r="J88" i="2"/>
  <c r="H87" i="6"/>
  <c r="K88" i="2"/>
  <c r="I87" i="6"/>
  <c r="L88" i="2"/>
  <c r="J87" i="6"/>
  <c r="M88" i="2"/>
  <c r="K87" i="6"/>
  <c r="N88" i="2"/>
  <c r="L87" i="6"/>
  <c r="O88" i="2"/>
  <c r="M87" i="6"/>
  <c r="P88" i="2"/>
  <c r="N87" i="6"/>
  <c r="S88" i="2"/>
  <c r="Q87" i="6"/>
  <c r="T88" i="2"/>
  <c r="R87" i="6"/>
  <c r="U88" i="2"/>
  <c r="S87" i="6"/>
  <c r="V88" i="2"/>
  <c r="T87" i="6"/>
  <c r="W88" i="2"/>
  <c r="U87" i="6"/>
  <c r="X88" i="2"/>
  <c r="V87" i="6"/>
  <c r="Y88" i="2"/>
  <c r="W87" i="6"/>
  <c r="Z88" i="2"/>
  <c r="X87" i="6"/>
  <c r="AA88" i="2"/>
  <c r="Y87" i="6"/>
  <c r="AB88" i="2"/>
  <c r="Z87" i="6"/>
  <c r="AC88" i="2"/>
  <c r="AA87" i="6"/>
  <c r="AK88" i="2"/>
  <c r="AI87" i="6"/>
  <c r="AL88" i="2"/>
  <c r="AJ87" i="6"/>
  <c r="AM88" i="2"/>
  <c r="AK87" i="6"/>
  <c r="AN88" i="2"/>
  <c r="AL87" i="6"/>
  <c r="AO88" i="2"/>
  <c r="AM87" i="6"/>
  <c r="AP88" i="2"/>
  <c r="AN87" i="6"/>
  <c r="AQ88" i="2"/>
  <c r="AR88" i="2"/>
  <c r="AP87" i="6"/>
  <c r="AS88" i="2"/>
  <c r="AQ87" i="6"/>
  <c r="AT88" i="2"/>
  <c r="AR87" i="6"/>
  <c r="AU88" i="2"/>
  <c r="AS87" i="6"/>
  <c r="AV88" i="2"/>
  <c r="AT87" i="6"/>
  <c r="AW88" i="2"/>
  <c r="AU87" i="6"/>
  <c r="AX88" i="2"/>
  <c r="AV87" i="6"/>
  <c r="AY88" i="2"/>
  <c r="AW87" i="6"/>
  <c r="AZ88" i="2"/>
  <c r="AX87" i="6"/>
  <c r="BA88" i="2"/>
  <c r="AY87" i="6"/>
  <c r="BB88" i="2"/>
  <c r="AZ87" i="6"/>
  <c r="C89" i="2"/>
  <c r="A88" i="6"/>
  <c r="D89" i="2"/>
  <c r="B88" i="6"/>
  <c r="E89" i="2"/>
  <c r="C88" i="6"/>
  <c r="F89" i="2"/>
  <c r="D88" i="6"/>
  <c r="G89" i="2"/>
  <c r="E88" i="6"/>
  <c r="H89" i="2"/>
  <c r="F88" i="6"/>
  <c r="I89" i="2"/>
  <c r="G88" i="6"/>
  <c r="J89" i="2"/>
  <c r="H88" i="6"/>
  <c r="K89" i="2"/>
  <c r="I88" i="6"/>
  <c r="L89" i="2"/>
  <c r="J88" i="6"/>
  <c r="M89" i="2"/>
  <c r="K88" i="6"/>
  <c r="N89" i="2"/>
  <c r="L88" i="6"/>
  <c r="O89" i="2"/>
  <c r="M88" i="6"/>
  <c r="P89" i="2"/>
  <c r="N88" i="6"/>
  <c r="Q89" i="2"/>
  <c r="O88" i="6"/>
  <c r="R89" i="2"/>
  <c r="P88" i="6"/>
  <c r="S89" i="2"/>
  <c r="Q88" i="6"/>
  <c r="T89" i="2"/>
  <c r="R88" i="6"/>
  <c r="U89" i="2"/>
  <c r="S88" i="6"/>
  <c r="V89" i="2"/>
  <c r="T88" i="6"/>
  <c r="W89" i="2"/>
  <c r="U88" i="6"/>
  <c r="X89" i="2"/>
  <c r="V88" i="6"/>
  <c r="Y89" i="2"/>
  <c r="W88" i="6"/>
  <c r="Z89" i="2"/>
  <c r="X88" i="6"/>
  <c r="AA89" i="2"/>
  <c r="Y88" i="6"/>
  <c r="AC89" i="2"/>
  <c r="AA88" i="6"/>
  <c r="AD89" i="2"/>
  <c r="AB88" i="6"/>
  <c r="AE89" i="2"/>
  <c r="AC88" i="6"/>
  <c r="AF89" i="2"/>
  <c r="AD88" i="6"/>
  <c r="AG89" i="2"/>
  <c r="AE88" i="6"/>
  <c r="AH89" i="2"/>
  <c r="AF88" i="6"/>
  <c r="AI89" i="2"/>
  <c r="AG88" i="6"/>
  <c r="AK89" i="2"/>
  <c r="AI88" i="6"/>
  <c r="AL89" i="2"/>
  <c r="AJ88" i="6"/>
  <c r="AM89" i="2"/>
  <c r="AK88" i="6"/>
  <c r="AN89" i="2"/>
  <c r="AL88" i="6"/>
  <c r="AO89" i="2"/>
  <c r="AM88" i="6"/>
  <c r="AP89" i="2"/>
  <c r="AN88" i="6"/>
  <c r="AQ89" i="2"/>
  <c r="AO88" i="6"/>
  <c r="AR89" i="2"/>
  <c r="AP88" i="6"/>
  <c r="AU89" i="2"/>
  <c r="AS88" i="6"/>
  <c r="AV89" i="2"/>
  <c r="AT88" i="6"/>
  <c r="AW89" i="2"/>
  <c r="AU88" i="6"/>
  <c r="AX89" i="2"/>
  <c r="AV88" i="6"/>
  <c r="AY89" i="2"/>
  <c r="AW88" i="6"/>
  <c r="AZ89" i="2"/>
  <c r="AX88" i="6"/>
  <c r="BA89" i="2"/>
  <c r="AY88" i="6"/>
  <c r="BB89" i="2"/>
  <c r="AZ88" i="6"/>
  <c r="BC89" i="2"/>
  <c r="A89" i="5"/>
  <c r="BR89" i="2"/>
  <c r="A90" i="2"/>
  <c r="A91" i="2"/>
  <c r="C91" i="2"/>
  <c r="A90" i="6"/>
  <c r="D91" i="2"/>
  <c r="B90" i="6"/>
  <c r="E91" i="2"/>
  <c r="C90" i="6"/>
  <c r="F91" i="2"/>
  <c r="D90" i="6"/>
  <c r="G91" i="2"/>
  <c r="E90" i="6"/>
  <c r="H91" i="2"/>
  <c r="F90" i="6"/>
  <c r="I91" i="2"/>
  <c r="G90" i="6"/>
  <c r="J91" i="2"/>
  <c r="H90" i="6"/>
  <c r="K91" i="2"/>
  <c r="I90" i="6"/>
  <c r="L91" i="2"/>
  <c r="J90" i="6"/>
  <c r="M91" i="2"/>
  <c r="K90" i="6"/>
  <c r="N91" i="2"/>
  <c r="L90" i="6"/>
  <c r="O91" i="2"/>
  <c r="M90" i="6"/>
  <c r="P91" i="2"/>
  <c r="N90" i="6"/>
  <c r="Q91" i="2"/>
  <c r="O90" i="6"/>
  <c r="R91" i="2"/>
  <c r="P90" i="6"/>
  <c r="S91" i="2"/>
  <c r="Q90" i="6"/>
  <c r="T91" i="2"/>
  <c r="R90" i="6"/>
  <c r="U91" i="2"/>
  <c r="S90" i="6"/>
  <c r="V91" i="2"/>
  <c r="T90" i="6"/>
  <c r="W91" i="2"/>
  <c r="U90" i="6"/>
  <c r="X91" i="2"/>
  <c r="V90" i="6"/>
  <c r="Y91" i="2"/>
  <c r="W90" i="6"/>
  <c r="Z91" i="2"/>
  <c r="X90" i="6"/>
  <c r="AA91" i="2"/>
  <c r="Y90" i="6"/>
  <c r="AC91" i="2"/>
  <c r="AA90" i="6"/>
  <c r="AD91" i="2"/>
  <c r="AB90" i="6"/>
  <c r="AE91" i="2"/>
  <c r="AC90" i="6"/>
  <c r="AF91" i="2"/>
  <c r="AD90" i="6"/>
  <c r="AG91" i="2"/>
  <c r="AE90" i="6"/>
  <c r="AH91" i="2"/>
  <c r="AF90" i="6"/>
  <c r="AI91" i="2"/>
  <c r="AG90" i="6"/>
  <c r="AK91" i="2"/>
  <c r="AI90" i="6"/>
  <c r="AL91" i="2"/>
  <c r="AJ90" i="6"/>
  <c r="AM91" i="2"/>
  <c r="AK90" i="6"/>
  <c r="AN91" i="2"/>
  <c r="AL90" i="6"/>
  <c r="AO91" i="2"/>
  <c r="AP91" i="2"/>
  <c r="AN90" i="6"/>
  <c r="AQ91" i="2"/>
  <c r="AO90" i="6"/>
  <c r="AR91" i="2"/>
  <c r="AP90" i="6"/>
  <c r="AU91" i="2"/>
  <c r="AS90" i="6"/>
  <c r="AV91" i="2"/>
  <c r="AT90" i="6"/>
  <c r="AW91" i="2"/>
  <c r="AU90" i="6"/>
  <c r="AX91" i="2"/>
  <c r="AV90" i="6"/>
  <c r="AY91" i="2"/>
  <c r="AW90" i="6"/>
  <c r="AZ91" i="2"/>
  <c r="AX90" i="6"/>
  <c r="BA91" i="2"/>
  <c r="AY90" i="6"/>
  <c r="BB91" i="2"/>
  <c r="AZ90" i="6"/>
  <c r="D92" i="2"/>
  <c r="B91" i="6"/>
  <c r="E92" i="2"/>
  <c r="C91" i="6"/>
  <c r="F92" i="2"/>
  <c r="D91" i="6"/>
  <c r="G92" i="2"/>
  <c r="E91" i="6"/>
  <c r="P92" i="2"/>
  <c r="N91" i="6"/>
  <c r="S92" i="2"/>
  <c r="Q91" i="6"/>
  <c r="T92" i="2"/>
  <c r="R91" i="6"/>
  <c r="U92" i="2"/>
  <c r="S91" i="6"/>
  <c r="V92" i="2"/>
  <c r="T91" i="6"/>
  <c r="Y92" i="2"/>
  <c r="W91" i="6"/>
  <c r="Z92" i="2"/>
  <c r="X91" i="6"/>
  <c r="AA92" i="2"/>
  <c r="Y91" i="6"/>
  <c r="AB92" i="2"/>
  <c r="Z91" i="6"/>
  <c r="AC92" i="2"/>
  <c r="AA91" i="6"/>
  <c r="AN92" i="2"/>
  <c r="AL91" i="6"/>
  <c r="AO92" i="2"/>
  <c r="AM91" i="6"/>
  <c r="AP92" i="2"/>
  <c r="AN91" i="6"/>
  <c r="AQ92" i="2"/>
  <c r="AO91" i="6"/>
  <c r="AR92" i="2"/>
  <c r="AP91" i="6"/>
  <c r="AV92" i="2"/>
  <c r="AT91" i="6"/>
  <c r="AW92" i="2"/>
  <c r="AU91" i="6"/>
  <c r="AX92" i="2"/>
  <c r="AV91" i="6"/>
  <c r="AY92" i="2"/>
  <c r="AW91" i="6"/>
  <c r="AZ92" i="2"/>
  <c r="AX91" i="6"/>
  <c r="BA92" i="2"/>
  <c r="AY91" i="6"/>
  <c r="BC92" i="2"/>
  <c r="A92" i="5"/>
  <c r="BR92" i="2"/>
  <c r="A93" i="2"/>
  <c r="A94" i="2"/>
  <c r="D94" i="2"/>
  <c r="B93" i="6"/>
  <c r="E94" i="2"/>
  <c r="C93" i="6"/>
  <c r="F94" i="2"/>
  <c r="D93" i="6"/>
  <c r="G94" i="2"/>
  <c r="E93" i="6"/>
  <c r="H94" i="2"/>
  <c r="F93" i="6"/>
  <c r="K94" i="2"/>
  <c r="I93" i="6"/>
  <c r="L94" i="2"/>
  <c r="J93" i="6"/>
  <c r="M94" i="2"/>
  <c r="K93" i="6"/>
  <c r="N94" i="2"/>
  <c r="L93" i="6"/>
  <c r="O94" i="2"/>
  <c r="M93" i="6"/>
  <c r="P94" i="2"/>
  <c r="N93" i="6"/>
  <c r="S94" i="2"/>
  <c r="Q93" i="6"/>
  <c r="T94" i="2"/>
  <c r="R93" i="6"/>
  <c r="U94" i="2"/>
  <c r="S93" i="6"/>
  <c r="V94" i="2"/>
  <c r="T93" i="6"/>
  <c r="W94" i="2"/>
  <c r="U93" i="6"/>
  <c r="X94" i="2"/>
  <c r="V93" i="6"/>
  <c r="Y94" i="2"/>
  <c r="W93" i="6"/>
  <c r="Z94" i="2"/>
  <c r="X93" i="6"/>
  <c r="AA94" i="2"/>
  <c r="Y93" i="6"/>
  <c r="AB94" i="2"/>
  <c r="Z93" i="6"/>
  <c r="AC94" i="2"/>
  <c r="AA93" i="6"/>
  <c r="AL94" i="2"/>
  <c r="AJ93" i="6"/>
  <c r="AM94" i="2"/>
  <c r="AK93" i="6"/>
  <c r="AN94" i="2"/>
  <c r="AL93" i="6"/>
  <c r="AO94" i="2"/>
  <c r="AM93" i="6"/>
  <c r="AP94" i="2"/>
  <c r="AN93" i="6"/>
  <c r="AQ94" i="2"/>
  <c r="AO93" i="6"/>
  <c r="AR94" i="2"/>
  <c r="AP93" i="6"/>
  <c r="AU94" i="2"/>
  <c r="AS93" i="6"/>
  <c r="AV94" i="2"/>
  <c r="AT93" i="6"/>
  <c r="AW94" i="2"/>
  <c r="AU93" i="6"/>
  <c r="AX94" i="2"/>
  <c r="AV93" i="6"/>
  <c r="AY94" i="2"/>
  <c r="AW93" i="6"/>
  <c r="AZ94" i="2"/>
  <c r="AX93" i="6"/>
  <c r="BA94" i="2"/>
  <c r="AY93" i="6"/>
  <c r="C95" i="2"/>
  <c r="A94" i="6"/>
  <c r="D95" i="2"/>
  <c r="B94" i="6"/>
  <c r="E95" i="2"/>
  <c r="C94" i="6"/>
  <c r="F95" i="2"/>
  <c r="D94" i="6"/>
  <c r="G95" i="2"/>
  <c r="E94" i="6"/>
  <c r="H95" i="2"/>
  <c r="F94" i="6"/>
  <c r="I95" i="2"/>
  <c r="G94" i="6"/>
  <c r="J95" i="2"/>
  <c r="H94" i="6"/>
  <c r="K95" i="2"/>
  <c r="I94" i="6"/>
  <c r="L95" i="2"/>
  <c r="J94" i="6"/>
  <c r="M95" i="2"/>
  <c r="K94" i="6"/>
  <c r="N95" i="2"/>
  <c r="L94" i="6"/>
  <c r="W95" i="2"/>
  <c r="U94" i="6"/>
  <c r="X95" i="2"/>
  <c r="V94" i="6"/>
  <c r="Y95" i="2"/>
  <c r="W94" i="6"/>
  <c r="Z95" i="2"/>
  <c r="X94" i="6"/>
  <c r="AA95" i="2"/>
  <c r="Y94" i="6"/>
  <c r="AB95" i="2"/>
  <c r="Z94" i="6"/>
  <c r="AC95" i="2"/>
  <c r="AA94" i="6"/>
  <c r="AD95" i="2"/>
  <c r="AB94" i="6"/>
  <c r="AE95" i="2"/>
  <c r="AC94" i="6"/>
  <c r="AF95" i="2"/>
  <c r="AD94" i="6"/>
  <c r="AG95" i="2"/>
  <c r="AE94" i="6"/>
  <c r="AH95" i="2"/>
  <c r="AF94" i="6"/>
  <c r="AI95" i="2"/>
  <c r="AG94" i="6"/>
  <c r="AJ95" i="2"/>
  <c r="AH94" i="6"/>
  <c r="AK95" i="2"/>
  <c r="AI94" i="6"/>
  <c r="AL95" i="2"/>
  <c r="AJ94" i="6"/>
  <c r="AM95" i="2"/>
  <c r="AK94" i="6"/>
  <c r="AN95" i="2"/>
  <c r="AL94" i="6"/>
  <c r="AO95" i="2"/>
  <c r="AM94" i="6"/>
  <c r="AP95" i="2"/>
  <c r="AN94" i="6"/>
  <c r="AQ95" i="2"/>
  <c r="AO94" i="6"/>
  <c r="AR95" i="2"/>
  <c r="AP94" i="6"/>
  <c r="AS95" i="2"/>
  <c r="AQ94" i="6"/>
  <c r="AT95" i="2"/>
  <c r="AR94" i="6"/>
  <c r="AU95" i="2"/>
  <c r="AS94" i="6"/>
  <c r="AV95" i="2"/>
  <c r="AT94" i="6"/>
  <c r="AW95" i="2"/>
  <c r="AU94" i="6"/>
  <c r="AX95" i="2"/>
  <c r="AV94" i="6"/>
  <c r="AY95" i="2"/>
  <c r="AW94" i="6"/>
  <c r="AZ95" i="2"/>
  <c r="AX94" i="6"/>
  <c r="BA95" i="2"/>
  <c r="AY94" i="6"/>
  <c r="BB95" i="2"/>
  <c r="AZ94" i="6"/>
  <c r="BC95" i="2"/>
  <c r="A95" i="5"/>
  <c r="BR95" i="2"/>
  <c r="A96" i="2"/>
  <c r="A97" i="2"/>
  <c r="C97" i="2"/>
  <c r="A96" i="6"/>
  <c r="D97" i="2"/>
  <c r="B96" i="6"/>
  <c r="E97" i="2"/>
  <c r="C96" i="6"/>
  <c r="F97" i="2"/>
  <c r="D96" i="6"/>
  <c r="G97" i="2"/>
  <c r="E96" i="6"/>
  <c r="H97" i="2"/>
  <c r="F96" i="6"/>
  <c r="I97" i="2"/>
  <c r="G96" i="6"/>
  <c r="J97" i="2"/>
  <c r="H96" i="6"/>
  <c r="K97" i="2"/>
  <c r="I96" i="6"/>
  <c r="L97" i="2"/>
  <c r="J96" i="6"/>
  <c r="M97" i="2"/>
  <c r="K96" i="6"/>
  <c r="N97" i="2"/>
  <c r="L96" i="6"/>
  <c r="O97" i="2"/>
  <c r="M96" i="6"/>
  <c r="P97" i="2"/>
  <c r="N96" i="6"/>
  <c r="Q97" i="2"/>
  <c r="O96" i="6"/>
  <c r="R97" i="2"/>
  <c r="P96" i="6"/>
  <c r="S97" i="2"/>
  <c r="Q96" i="6"/>
  <c r="T97" i="2"/>
  <c r="R96" i="6"/>
  <c r="U97" i="2"/>
  <c r="S96" i="6"/>
  <c r="V97" i="2"/>
  <c r="T96" i="6"/>
  <c r="W97" i="2"/>
  <c r="U96" i="6"/>
  <c r="X97" i="2"/>
  <c r="V96" i="6"/>
  <c r="Y97" i="2"/>
  <c r="W96" i="6"/>
  <c r="Z97" i="2"/>
  <c r="X96" i="6"/>
  <c r="AA97" i="2"/>
  <c r="Y96" i="6"/>
  <c r="AB97" i="2"/>
  <c r="Z96" i="6"/>
  <c r="AC97" i="2"/>
  <c r="AA96" i="6"/>
  <c r="AL97" i="2"/>
  <c r="AJ96" i="6"/>
  <c r="AM97" i="2"/>
  <c r="AK96" i="6"/>
  <c r="AN97" i="2"/>
  <c r="AL96" i="6"/>
  <c r="AO97" i="2"/>
  <c r="AM96" i="6"/>
  <c r="AP97" i="2"/>
  <c r="AN96" i="6"/>
  <c r="AQ97" i="2"/>
  <c r="AO96" i="6"/>
  <c r="AR97" i="2"/>
  <c r="AP96" i="6"/>
  <c r="AS97" i="2"/>
  <c r="AQ96" i="6"/>
  <c r="AT97" i="2"/>
  <c r="AR96" i="6"/>
  <c r="AU97" i="2"/>
  <c r="AS96" i="6"/>
  <c r="AV97" i="2"/>
  <c r="AW97" i="2"/>
  <c r="AU96" i="6"/>
  <c r="AX97" i="2"/>
  <c r="AV96" i="6"/>
  <c r="AY97" i="2"/>
  <c r="AW96" i="6"/>
  <c r="AZ97" i="2"/>
  <c r="AX96" i="6"/>
  <c r="BA97" i="2"/>
  <c r="AY96" i="6"/>
  <c r="BB97" i="2"/>
  <c r="AZ96" i="6"/>
  <c r="C98" i="2"/>
  <c r="A97" i="6"/>
  <c r="D98" i="2"/>
  <c r="B97" i="6"/>
  <c r="E98" i="2"/>
  <c r="C97" i="6"/>
  <c r="F98" i="2"/>
  <c r="D97" i="6"/>
  <c r="G98" i="2"/>
  <c r="E97" i="6"/>
  <c r="H98" i="2"/>
  <c r="F97" i="6"/>
  <c r="I98" i="2"/>
  <c r="G97" i="6"/>
  <c r="J98" i="2"/>
  <c r="H97" i="6"/>
  <c r="K98" i="2"/>
  <c r="I97" i="6"/>
  <c r="L98" i="2"/>
  <c r="J97" i="6"/>
  <c r="M98" i="2"/>
  <c r="K97" i="6"/>
  <c r="N98" i="2"/>
  <c r="L97" i="6"/>
  <c r="O98" i="2"/>
  <c r="M97" i="6"/>
  <c r="P98" i="2"/>
  <c r="N97" i="6"/>
  <c r="Q98" i="2"/>
  <c r="O97" i="6"/>
  <c r="R98" i="2"/>
  <c r="P97" i="6"/>
  <c r="S98" i="2"/>
  <c r="Q97" i="6"/>
  <c r="T98" i="2"/>
  <c r="U98" i="2"/>
  <c r="S97" i="6"/>
  <c r="V98" i="2"/>
  <c r="T97" i="6"/>
  <c r="W98" i="2"/>
  <c r="U97" i="6"/>
  <c r="X98" i="2"/>
  <c r="V97" i="6"/>
  <c r="Y98" i="2"/>
  <c r="W97" i="6"/>
  <c r="Z98" i="2"/>
  <c r="X97" i="6"/>
  <c r="AA98" i="2"/>
  <c r="Y97" i="6"/>
  <c r="AB98" i="2"/>
  <c r="Z97" i="6"/>
  <c r="AC98" i="2"/>
  <c r="AA97" i="6"/>
  <c r="AD98" i="2"/>
  <c r="AB97" i="6"/>
  <c r="AE98" i="2"/>
  <c r="AC97" i="6"/>
  <c r="AF98" i="2"/>
  <c r="AD97" i="6"/>
  <c r="AG98" i="2"/>
  <c r="AE97" i="6"/>
  <c r="AH98" i="2"/>
  <c r="AF97" i="6"/>
  <c r="AI98" i="2"/>
  <c r="AG97" i="6"/>
  <c r="AJ98" i="2"/>
  <c r="AK98" i="2"/>
  <c r="AI97" i="6"/>
  <c r="AL98" i="2"/>
  <c r="AJ97" i="6"/>
  <c r="AM98" i="2"/>
  <c r="AK97" i="6"/>
  <c r="AN98" i="2"/>
  <c r="AL97" i="6"/>
  <c r="AO98" i="2"/>
  <c r="AM97" i="6"/>
  <c r="AP98" i="2"/>
  <c r="AN97" i="6"/>
  <c r="AQ98" i="2"/>
  <c r="AO97" i="6"/>
  <c r="AR98" i="2"/>
  <c r="AP97" i="6"/>
  <c r="AS98" i="2"/>
  <c r="AQ97" i="6"/>
  <c r="AT98" i="2"/>
  <c r="AR97" i="6"/>
  <c r="AU98" i="2"/>
  <c r="AS97" i="6"/>
  <c r="AV98" i="2"/>
  <c r="AT97" i="6"/>
  <c r="AW98" i="2"/>
  <c r="AU97" i="6"/>
  <c r="AX98" i="2"/>
  <c r="AV97" i="6"/>
  <c r="AY98" i="2"/>
  <c r="AW97" i="6"/>
  <c r="AZ98" i="2"/>
  <c r="AX97" i="6"/>
  <c r="BA98" i="2"/>
  <c r="AY97" i="6"/>
  <c r="BB98" i="2"/>
  <c r="AZ97" i="6"/>
  <c r="BC98" i="2"/>
  <c r="BR98" i="2"/>
  <c r="A99" i="2"/>
  <c r="A100" i="2"/>
  <c r="C100" i="2"/>
  <c r="A99" i="6"/>
  <c r="D100" i="2"/>
  <c r="B99" i="6"/>
  <c r="E100" i="2"/>
  <c r="C99" i="6"/>
  <c r="F100" i="2"/>
  <c r="D99" i="6"/>
  <c r="G100" i="2"/>
  <c r="E99" i="6"/>
  <c r="H100" i="2"/>
  <c r="F99" i="6"/>
  <c r="I100" i="2"/>
  <c r="G99" i="6"/>
  <c r="J100" i="2"/>
  <c r="H99" i="6"/>
  <c r="K100" i="2"/>
  <c r="I99" i="6"/>
  <c r="L100" i="2"/>
  <c r="J99" i="6"/>
  <c r="M100" i="2"/>
  <c r="K99" i="6"/>
  <c r="N100" i="2"/>
  <c r="L99" i="6"/>
  <c r="O100" i="2"/>
  <c r="M99" i="6"/>
  <c r="P100" i="2"/>
  <c r="Q100" i="2"/>
  <c r="R100" i="2"/>
  <c r="P99" i="6"/>
  <c r="S100" i="2"/>
  <c r="Q99" i="6"/>
  <c r="T100" i="2"/>
  <c r="R99" i="6"/>
  <c r="U100" i="2"/>
  <c r="S99" i="6"/>
  <c r="V100" i="2"/>
  <c r="T99" i="6"/>
  <c r="W100" i="2"/>
  <c r="U99" i="6"/>
  <c r="X100" i="2"/>
  <c r="V99" i="6"/>
  <c r="Y100" i="2"/>
  <c r="W99" i="6"/>
  <c r="Z100" i="2"/>
  <c r="X99" i="6"/>
  <c r="AA100" i="2"/>
  <c r="Y99" i="6"/>
  <c r="AB100" i="2"/>
  <c r="Z99" i="6"/>
  <c r="AC100" i="2"/>
  <c r="AA99" i="6"/>
  <c r="AD100" i="2"/>
  <c r="AB99" i="6"/>
  <c r="AE100" i="2"/>
  <c r="AC99" i="6"/>
  <c r="AF100" i="2"/>
  <c r="AD99" i="6"/>
  <c r="AG100" i="2"/>
  <c r="AE99" i="6"/>
  <c r="AH100" i="2"/>
  <c r="AF99" i="6"/>
  <c r="AI100" i="2"/>
  <c r="AG99" i="6"/>
  <c r="AJ100" i="2"/>
  <c r="AH99" i="6"/>
  <c r="AK100" i="2"/>
  <c r="AI99" i="6"/>
  <c r="AL100" i="2"/>
  <c r="AJ99" i="6"/>
  <c r="AM100" i="2"/>
  <c r="AK99" i="6"/>
  <c r="AN100" i="2"/>
  <c r="AL99" i="6"/>
  <c r="AO100" i="2"/>
  <c r="AM99" i="6"/>
  <c r="AP100" i="2"/>
  <c r="AN99" i="6"/>
  <c r="AQ100" i="2"/>
  <c r="AO99" i="6"/>
  <c r="AR100" i="2"/>
  <c r="AP99" i="6"/>
  <c r="AS100" i="2"/>
  <c r="AQ99" i="6"/>
  <c r="AT100" i="2"/>
  <c r="AR99" i="6"/>
  <c r="AU100" i="2"/>
  <c r="AS99" i="6"/>
  <c r="AV100" i="2"/>
  <c r="AT99" i="6"/>
  <c r="AW100" i="2"/>
  <c r="AU99" i="6"/>
  <c r="AX100" i="2"/>
  <c r="AV99" i="6"/>
  <c r="AY100" i="2"/>
  <c r="AW99" i="6"/>
  <c r="AZ100" i="2"/>
  <c r="AX99" i="6"/>
  <c r="BA100" i="2"/>
  <c r="AY99" i="6"/>
  <c r="BB100" i="2"/>
  <c r="AZ99" i="6"/>
  <c r="C101" i="2"/>
  <c r="A100" i="6"/>
  <c r="D101" i="2"/>
  <c r="B100" i="6"/>
  <c r="E101" i="2"/>
  <c r="C100" i="6"/>
  <c r="F101" i="2"/>
  <c r="D100" i="6"/>
  <c r="G101" i="2"/>
  <c r="E100" i="6"/>
  <c r="H101" i="2"/>
  <c r="F100" i="6"/>
  <c r="I101" i="2"/>
  <c r="G100" i="6"/>
  <c r="J101" i="2"/>
  <c r="H100" i="6"/>
  <c r="K101" i="2"/>
  <c r="I100" i="6"/>
  <c r="L101" i="2"/>
  <c r="J100" i="6"/>
  <c r="M101" i="2"/>
  <c r="K100" i="6"/>
  <c r="N101" i="2"/>
  <c r="L100" i="6"/>
  <c r="O101" i="2"/>
  <c r="M100" i="6"/>
  <c r="P101" i="2"/>
  <c r="N100" i="6"/>
  <c r="Q101" i="2"/>
  <c r="O100" i="6"/>
  <c r="R101" i="2"/>
  <c r="P100" i="6"/>
  <c r="S101" i="2"/>
  <c r="Q100" i="6"/>
  <c r="T101" i="2"/>
  <c r="U101" i="2"/>
  <c r="S100" i="6"/>
  <c r="V101" i="2"/>
  <c r="T100" i="6"/>
  <c r="W101" i="2"/>
  <c r="U100" i="6"/>
  <c r="X101" i="2"/>
  <c r="V100" i="6"/>
  <c r="Y101" i="2"/>
  <c r="W100" i="6"/>
  <c r="Z101" i="2"/>
  <c r="X100" i="6"/>
  <c r="AA101" i="2"/>
  <c r="Y100" i="6"/>
  <c r="AB101" i="2"/>
  <c r="Z100" i="6"/>
  <c r="AC101" i="2"/>
  <c r="AA100" i="6"/>
  <c r="AD101" i="2"/>
  <c r="AB100" i="6"/>
  <c r="AE101" i="2"/>
  <c r="AC100" i="6"/>
  <c r="AF101" i="2"/>
  <c r="AD100" i="6"/>
  <c r="AG101" i="2"/>
  <c r="AE100" i="6"/>
  <c r="AH101" i="2"/>
  <c r="AF100" i="6"/>
  <c r="AI101" i="2"/>
  <c r="AG100" i="6"/>
  <c r="AJ101" i="2"/>
  <c r="AH100" i="6"/>
  <c r="AK101" i="2"/>
  <c r="AI100" i="6"/>
  <c r="AL101" i="2"/>
  <c r="AJ100" i="6"/>
  <c r="AM101" i="2"/>
  <c r="AK100" i="6"/>
  <c r="AN101" i="2"/>
  <c r="AL100" i="6"/>
  <c r="AO101" i="2"/>
  <c r="AM100" i="6"/>
  <c r="AP101" i="2"/>
  <c r="AN100" i="6"/>
  <c r="AQ101" i="2"/>
  <c r="AO100" i="6"/>
  <c r="AR101" i="2"/>
  <c r="AS101" i="2"/>
  <c r="AQ100" i="6"/>
  <c r="AT101" i="2"/>
  <c r="AR100" i="6"/>
  <c r="AU101" i="2"/>
  <c r="AS100" i="6"/>
  <c r="AV101" i="2"/>
  <c r="AT100" i="6"/>
  <c r="AW101" i="2"/>
  <c r="AU100" i="6"/>
  <c r="AX101" i="2"/>
  <c r="AV100" i="6"/>
  <c r="AY101" i="2"/>
  <c r="AW100" i="6"/>
  <c r="AZ101" i="2"/>
  <c r="AX100" i="6"/>
  <c r="BA101" i="2"/>
  <c r="AY100" i="6"/>
  <c r="BB101" i="2"/>
  <c r="AZ100" i="6"/>
  <c r="BC101" i="2"/>
  <c r="BR101" i="2"/>
  <c r="A102" i="2"/>
  <c r="A103" i="2"/>
  <c r="C103" i="2"/>
  <c r="A102" i="6"/>
  <c r="D103" i="2"/>
  <c r="B102" i="6"/>
  <c r="E103" i="2"/>
  <c r="C102" i="6"/>
  <c r="F103" i="2"/>
  <c r="D102" i="6"/>
  <c r="G103" i="2"/>
  <c r="E102" i="6"/>
  <c r="H103" i="2"/>
  <c r="F102" i="6"/>
  <c r="I103" i="2"/>
  <c r="G102" i="6"/>
  <c r="J103" i="2"/>
  <c r="H102" i="6"/>
  <c r="K103" i="2"/>
  <c r="I102" i="6"/>
  <c r="L103" i="2"/>
  <c r="J102" i="6"/>
  <c r="M103" i="2"/>
  <c r="K102" i="6"/>
  <c r="N103" i="2"/>
  <c r="L102" i="6"/>
  <c r="O103" i="2"/>
  <c r="M102" i="6"/>
  <c r="P103" i="2"/>
  <c r="N102" i="6"/>
  <c r="Q103" i="2"/>
  <c r="O102" i="6"/>
  <c r="R103" i="2"/>
  <c r="P102" i="6"/>
  <c r="S103" i="2"/>
  <c r="Q102" i="6"/>
  <c r="T103" i="2"/>
  <c r="R102" i="6"/>
  <c r="U103" i="2"/>
  <c r="S102" i="6"/>
  <c r="V103" i="2"/>
  <c r="T102" i="6"/>
  <c r="W103" i="2"/>
  <c r="U102" i="6"/>
  <c r="X103" i="2"/>
  <c r="V102" i="6"/>
  <c r="Y103" i="2"/>
  <c r="W102" i="6"/>
  <c r="Z103" i="2"/>
  <c r="X102" i="6"/>
  <c r="AA103" i="2"/>
  <c r="Y102" i="6"/>
  <c r="AB103" i="2"/>
  <c r="Z102" i="6"/>
  <c r="AC103" i="2"/>
  <c r="AA102" i="6"/>
  <c r="AD103" i="2"/>
  <c r="AB102" i="6"/>
  <c r="AE103" i="2"/>
  <c r="AC102" i="6"/>
  <c r="AF103" i="2"/>
  <c r="AD102" i="6"/>
  <c r="AG103" i="2"/>
  <c r="AE102" i="6"/>
  <c r="AH103" i="2"/>
  <c r="AF102" i="6"/>
  <c r="AI103" i="2"/>
  <c r="AG102" i="6"/>
  <c r="AJ103" i="2"/>
  <c r="AH102" i="6"/>
  <c r="AK103" i="2"/>
  <c r="AI102" i="6"/>
  <c r="AL103" i="2"/>
  <c r="AJ102" i="6"/>
  <c r="AM103" i="2"/>
  <c r="AK102" i="6"/>
  <c r="AN103" i="2"/>
  <c r="AL102" i="6"/>
  <c r="AO103" i="2"/>
  <c r="AM102" i="6"/>
  <c r="AP103" i="2"/>
  <c r="AN102" i="6"/>
  <c r="AQ103" i="2"/>
  <c r="AO102" i="6"/>
  <c r="AR103" i="2"/>
  <c r="AP102" i="6"/>
  <c r="AS103" i="2"/>
  <c r="AQ102" i="6"/>
  <c r="AT103" i="2"/>
  <c r="AR102" i="6"/>
  <c r="AU103" i="2"/>
  <c r="AS102" i="6"/>
  <c r="AV103" i="2"/>
  <c r="AT102" i="6"/>
  <c r="AW103" i="2"/>
  <c r="AU102" i="6"/>
  <c r="AX103" i="2"/>
  <c r="AV102" i="6"/>
  <c r="AY103" i="2"/>
  <c r="AW102" i="6"/>
  <c r="AZ103" i="2"/>
  <c r="AX102" i="6"/>
  <c r="BA103" i="2"/>
  <c r="AY102" i="6"/>
  <c r="BB103" i="2"/>
  <c r="AZ102" i="6"/>
  <c r="C104" i="2"/>
  <c r="A103" i="6"/>
  <c r="D104" i="2"/>
  <c r="B103" i="6"/>
  <c r="E104" i="2"/>
  <c r="C103" i="6"/>
  <c r="F104" i="2"/>
  <c r="D103" i="6"/>
  <c r="G104" i="2"/>
  <c r="E103" i="6"/>
  <c r="H104" i="2"/>
  <c r="F103" i="6"/>
  <c r="I104" i="2"/>
  <c r="G103" i="6"/>
  <c r="J104" i="2"/>
  <c r="H103" i="6"/>
  <c r="K104" i="2"/>
  <c r="I103" i="6"/>
  <c r="L104" i="2"/>
  <c r="J103" i="6"/>
  <c r="M104" i="2"/>
  <c r="K103" i="6"/>
  <c r="N104" i="2"/>
  <c r="L103" i="6"/>
  <c r="O104" i="2"/>
  <c r="M103" i="6"/>
  <c r="P104" i="2"/>
  <c r="N103" i="6"/>
  <c r="Q104" i="2"/>
  <c r="O103" i="6"/>
  <c r="R104" i="2"/>
  <c r="P103" i="6"/>
  <c r="S104" i="2"/>
  <c r="Q103" i="6"/>
  <c r="T104" i="2"/>
  <c r="R103" i="6"/>
  <c r="U104" i="2"/>
  <c r="S103" i="6"/>
  <c r="V104" i="2"/>
  <c r="T103" i="6"/>
  <c r="W104" i="2"/>
  <c r="U103" i="6"/>
  <c r="X104" i="2"/>
  <c r="V103" i="6"/>
  <c r="Y104" i="2"/>
  <c r="W103" i="6"/>
  <c r="Z104" i="2"/>
  <c r="X103" i="6"/>
  <c r="AA104" i="2"/>
  <c r="Y103" i="6"/>
  <c r="AB104" i="2"/>
  <c r="Z103" i="6"/>
  <c r="AC104" i="2"/>
  <c r="AA103" i="6"/>
  <c r="AD104" i="2"/>
  <c r="AB103" i="6"/>
  <c r="AE104" i="2"/>
  <c r="AC103" i="6"/>
  <c r="AF104" i="2"/>
  <c r="AD103" i="6"/>
  <c r="AG104" i="2"/>
  <c r="AE103" i="6"/>
  <c r="AH104" i="2"/>
  <c r="AF103" i="6"/>
  <c r="AI104" i="2"/>
  <c r="AG103" i="6"/>
  <c r="AJ104" i="2"/>
  <c r="AH103" i="6"/>
  <c r="AK104" i="2"/>
  <c r="AI103" i="6"/>
  <c r="AL104" i="2"/>
  <c r="AJ103" i="6"/>
  <c r="AM104" i="2"/>
  <c r="AK103" i="6"/>
  <c r="AN104" i="2"/>
  <c r="AL103" i="6"/>
  <c r="AO104" i="2"/>
  <c r="AM103" i="6"/>
  <c r="AP104" i="2"/>
  <c r="AN103" i="6"/>
  <c r="AQ104" i="2"/>
  <c r="AO103" i="6"/>
  <c r="AR104" i="2"/>
  <c r="AP103" i="6"/>
  <c r="AS104" i="2"/>
  <c r="AQ103" i="6"/>
  <c r="AT104" i="2"/>
  <c r="AR103" i="6"/>
  <c r="AU104" i="2"/>
  <c r="AS103" i="6"/>
  <c r="AV104" i="2"/>
  <c r="AT103" i="6"/>
  <c r="AW104" i="2"/>
  <c r="AU103" i="6"/>
  <c r="AX104" i="2"/>
  <c r="AV103" i="6"/>
  <c r="AY104" i="2"/>
  <c r="AW103" i="6"/>
  <c r="AZ104" i="2"/>
  <c r="AX103" i="6"/>
  <c r="BA104" i="2"/>
  <c r="AY103" i="6"/>
  <c r="BB104" i="2"/>
  <c r="AZ103" i="6"/>
  <c r="BC104" i="2"/>
  <c r="BR104" i="2"/>
  <c r="A105" i="2"/>
  <c r="A106" i="2"/>
  <c r="C106" i="2"/>
  <c r="A105" i="6"/>
  <c r="D106" i="2"/>
  <c r="B105" i="6"/>
  <c r="E106" i="2"/>
  <c r="C105" i="6"/>
  <c r="F106" i="2"/>
  <c r="D105" i="6"/>
  <c r="G106" i="2"/>
  <c r="E105" i="6"/>
  <c r="H106" i="2"/>
  <c r="F105" i="6"/>
  <c r="I106" i="2"/>
  <c r="G105" i="6"/>
  <c r="J106" i="2"/>
  <c r="H105" i="6"/>
  <c r="K106" i="2"/>
  <c r="I105" i="6"/>
  <c r="L106" i="2"/>
  <c r="J105" i="6"/>
  <c r="M106" i="2"/>
  <c r="K105" i="6"/>
  <c r="N106" i="2"/>
  <c r="L105" i="6"/>
  <c r="O106" i="2"/>
  <c r="M105" i="6"/>
  <c r="P106" i="2"/>
  <c r="N105" i="6"/>
  <c r="Q106" i="2"/>
  <c r="O105" i="6"/>
  <c r="R106" i="2"/>
  <c r="P105" i="6"/>
  <c r="S106" i="2"/>
  <c r="Q105" i="6"/>
  <c r="T106" i="2"/>
  <c r="R105" i="6"/>
  <c r="U106" i="2"/>
  <c r="S105" i="6"/>
  <c r="V106" i="2"/>
  <c r="T105" i="6"/>
  <c r="W106" i="2"/>
  <c r="U105" i="6"/>
  <c r="X106" i="2"/>
  <c r="V105" i="6"/>
  <c r="Y106" i="2"/>
  <c r="W105" i="6"/>
  <c r="Z106" i="2"/>
  <c r="X105" i="6"/>
  <c r="AA106" i="2"/>
  <c r="Y105" i="6"/>
  <c r="AB106" i="2"/>
  <c r="Z105" i="6"/>
  <c r="AC106" i="2"/>
  <c r="AA105" i="6"/>
  <c r="AD106" i="2"/>
  <c r="AB105" i="6"/>
  <c r="AE106" i="2"/>
  <c r="AC105" i="6"/>
  <c r="AF106" i="2"/>
  <c r="AD105" i="6"/>
  <c r="AG106" i="2"/>
  <c r="AE105" i="6"/>
  <c r="AH106" i="2"/>
  <c r="AF105" i="6"/>
  <c r="AI106" i="2"/>
  <c r="AG105" i="6"/>
  <c r="AJ106" i="2"/>
  <c r="AH105" i="6"/>
  <c r="AK106" i="2"/>
  <c r="AI105" i="6"/>
  <c r="AL106" i="2"/>
  <c r="AJ105" i="6"/>
  <c r="AM106" i="2"/>
  <c r="AK105" i="6"/>
  <c r="AN106" i="2"/>
  <c r="AL105" i="6"/>
  <c r="AO106" i="2"/>
  <c r="AM105" i="6"/>
  <c r="AP106" i="2"/>
  <c r="AN105" i="6"/>
  <c r="AQ106" i="2"/>
  <c r="AO105" i="6"/>
  <c r="AR106" i="2"/>
  <c r="AP105" i="6"/>
  <c r="AS106" i="2"/>
  <c r="AQ105" i="6"/>
  <c r="AT106" i="2"/>
  <c r="AR105" i="6"/>
  <c r="AU106" i="2"/>
  <c r="AS105" i="6"/>
  <c r="AV106" i="2"/>
  <c r="AT105" i="6"/>
  <c r="AW106" i="2"/>
  <c r="AU105" i="6"/>
  <c r="AX106" i="2"/>
  <c r="AV105" i="6"/>
  <c r="AY106" i="2"/>
  <c r="AW105" i="6"/>
  <c r="AZ106" i="2"/>
  <c r="AX105" i="6"/>
  <c r="BA106" i="2"/>
  <c r="AY105" i="6"/>
  <c r="BB106" i="2"/>
  <c r="AZ105" i="6"/>
  <c r="C107" i="2"/>
  <c r="A106" i="6"/>
  <c r="D107" i="2"/>
  <c r="B106" i="6"/>
  <c r="E107" i="2"/>
  <c r="C106" i="6"/>
  <c r="F107" i="2"/>
  <c r="D106" i="6"/>
  <c r="G107" i="2"/>
  <c r="E106" i="6"/>
  <c r="H107" i="2"/>
  <c r="F106" i="6"/>
  <c r="I107" i="2"/>
  <c r="G106" i="6"/>
  <c r="J107" i="2"/>
  <c r="H106" i="6"/>
  <c r="K107" i="2"/>
  <c r="I106" i="6"/>
  <c r="L107" i="2"/>
  <c r="J106" i="6"/>
  <c r="M107" i="2"/>
  <c r="K106" i="6"/>
  <c r="N107" i="2"/>
  <c r="L106" i="6"/>
  <c r="O107" i="2"/>
  <c r="M106" i="6"/>
  <c r="P107" i="2"/>
  <c r="N106" i="6"/>
  <c r="Q107" i="2"/>
  <c r="O106" i="6"/>
  <c r="R107" i="2"/>
  <c r="P106" i="6"/>
  <c r="S107" i="2"/>
  <c r="Q106" i="6"/>
  <c r="T107" i="2"/>
  <c r="R106" i="6"/>
  <c r="U107" i="2"/>
  <c r="S106" i="6"/>
  <c r="V107" i="2"/>
  <c r="T106" i="6"/>
  <c r="W107" i="2"/>
  <c r="U106" i="6"/>
  <c r="X107" i="2"/>
  <c r="V106" i="6"/>
  <c r="Y107" i="2"/>
  <c r="W106" i="6"/>
  <c r="Z107" i="2"/>
  <c r="X106" i="6"/>
  <c r="AA107" i="2"/>
  <c r="Y106" i="6"/>
  <c r="AB107" i="2"/>
  <c r="AC107" i="2"/>
  <c r="AA106" i="6"/>
  <c r="AD107" i="2"/>
  <c r="AB106" i="6"/>
  <c r="AE107" i="2"/>
  <c r="AC106" i="6"/>
  <c r="AF107" i="2"/>
  <c r="AD106" i="6"/>
  <c r="AG107" i="2"/>
  <c r="AE106" i="6"/>
  <c r="AH107" i="2"/>
  <c r="AF106" i="6"/>
  <c r="AI107" i="2"/>
  <c r="AG106" i="6"/>
  <c r="AJ107" i="2"/>
  <c r="AH106" i="6"/>
  <c r="AK107" i="2"/>
  <c r="AI106" i="6"/>
  <c r="AL107" i="2"/>
  <c r="AJ106" i="6"/>
  <c r="AM107" i="2"/>
  <c r="AK106" i="6"/>
  <c r="AN107" i="2"/>
  <c r="AL106" i="6"/>
  <c r="AO107" i="2"/>
  <c r="AM106" i="6"/>
  <c r="AP107" i="2"/>
  <c r="AN106" i="6"/>
  <c r="AQ107" i="2"/>
  <c r="AO106" i="6"/>
  <c r="AR107" i="2"/>
  <c r="AP106" i="6"/>
  <c r="AS107" i="2"/>
  <c r="AQ106" i="6"/>
  <c r="AT107" i="2"/>
  <c r="AR106" i="6"/>
  <c r="AU107" i="2"/>
  <c r="AS106" i="6"/>
  <c r="AV107" i="2"/>
  <c r="AT106" i="6"/>
  <c r="AW107" i="2"/>
  <c r="AU106" i="6"/>
  <c r="AX107" i="2"/>
  <c r="AV106" i="6"/>
  <c r="AY107" i="2"/>
  <c r="AW106" i="6"/>
  <c r="AZ107" i="2"/>
  <c r="AX106" i="6"/>
  <c r="BA107" i="2"/>
  <c r="AY106" i="6"/>
  <c r="BB107" i="2"/>
  <c r="AZ106" i="6"/>
  <c r="BC107" i="2"/>
  <c r="BR107" i="2"/>
  <c r="A108" i="2"/>
  <c r="A109" i="2"/>
  <c r="C109" i="2"/>
  <c r="A108" i="6"/>
  <c r="D109" i="2"/>
  <c r="B108" i="6"/>
  <c r="E109" i="2"/>
  <c r="C108" i="6"/>
  <c r="F109" i="2"/>
  <c r="D108" i="6"/>
  <c r="G109" i="2"/>
  <c r="E108" i="6"/>
  <c r="H109" i="2"/>
  <c r="F108" i="6"/>
  <c r="I109" i="2"/>
  <c r="G108" i="6"/>
  <c r="J109" i="2"/>
  <c r="H108" i="6"/>
  <c r="K109" i="2"/>
  <c r="I108" i="6"/>
  <c r="L109" i="2"/>
  <c r="J108" i="6"/>
  <c r="M109" i="2"/>
  <c r="K108" i="6"/>
  <c r="N109" i="2"/>
  <c r="L108" i="6"/>
  <c r="O109" i="2"/>
  <c r="M108" i="6"/>
  <c r="P109" i="2"/>
  <c r="N108" i="6"/>
  <c r="Q109" i="2"/>
  <c r="O108" i="6"/>
  <c r="R109" i="2"/>
  <c r="P108" i="6"/>
  <c r="S109" i="2"/>
  <c r="Q108" i="6"/>
  <c r="T109" i="2"/>
  <c r="R108" i="6"/>
  <c r="U109" i="2"/>
  <c r="S108" i="6"/>
  <c r="V109" i="2"/>
  <c r="T108" i="6"/>
  <c r="W109" i="2"/>
  <c r="U108" i="6"/>
  <c r="X109" i="2"/>
  <c r="V108" i="6"/>
  <c r="Y109" i="2"/>
  <c r="W108" i="6"/>
  <c r="Z109" i="2"/>
  <c r="X108" i="6"/>
  <c r="AA109" i="2"/>
  <c r="Y108" i="6"/>
  <c r="AB109" i="2"/>
  <c r="Z108" i="6"/>
  <c r="AC109" i="2"/>
  <c r="AA108" i="6"/>
  <c r="AD109" i="2"/>
  <c r="AB108" i="6"/>
  <c r="AE109" i="2"/>
  <c r="AC108" i="6"/>
  <c r="AF109" i="2"/>
  <c r="AD108" i="6"/>
  <c r="AG109" i="2"/>
  <c r="AE108" i="6"/>
  <c r="AH109" i="2"/>
  <c r="AF108" i="6"/>
  <c r="AI109" i="2"/>
  <c r="AG108" i="6"/>
  <c r="AJ109" i="2"/>
  <c r="AH108" i="6"/>
  <c r="AK109" i="2"/>
  <c r="AI108" i="6"/>
  <c r="AL109" i="2"/>
  <c r="AJ108" i="6"/>
  <c r="AM109" i="2"/>
  <c r="AK108" i="6"/>
  <c r="AN109" i="2"/>
  <c r="AL108" i="6"/>
  <c r="AO109" i="2"/>
  <c r="AM108" i="6"/>
  <c r="AP109" i="2"/>
  <c r="AN108" i="6"/>
  <c r="AQ109" i="2"/>
  <c r="AO108" i="6"/>
  <c r="AR109" i="2"/>
  <c r="AP108" i="6"/>
  <c r="AS109" i="2"/>
  <c r="AQ108" i="6"/>
  <c r="AT109" i="2"/>
  <c r="AR108" i="6"/>
  <c r="AU109" i="2"/>
  <c r="AS108" i="6"/>
  <c r="AV109" i="2"/>
  <c r="AT108" i="6"/>
  <c r="AW109" i="2"/>
  <c r="AU108" i="6"/>
  <c r="AX109" i="2"/>
  <c r="AV108" i="6"/>
  <c r="AY109" i="2"/>
  <c r="AW108" i="6"/>
  <c r="AZ109" i="2"/>
  <c r="AX108" i="6"/>
  <c r="BA109" i="2"/>
  <c r="AY108" i="6"/>
  <c r="BB109" i="2"/>
  <c r="AZ108" i="6"/>
  <c r="C110" i="2"/>
  <c r="A109" i="6"/>
  <c r="D110" i="2"/>
  <c r="B109" i="6"/>
  <c r="E110" i="2"/>
  <c r="C109" i="6"/>
  <c r="F110" i="2"/>
  <c r="D109" i="6"/>
  <c r="G110" i="2"/>
  <c r="E109" i="6"/>
  <c r="H110" i="2"/>
  <c r="I110" i="2"/>
  <c r="G109" i="6"/>
  <c r="J110" i="2"/>
  <c r="H109" i="6"/>
  <c r="K110" i="2"/>
  <c r="I109" i="6"/>
  <c r="L110" i="2"/>
  <c r="J109" i="6"/>
  <c r="M110" i="2"/>
  <c r="K109" i="6"/>
  <c r="N110" i="2"/>
  <c r="L109" i="6"/>
  <c r="O110" i="2"/>
  <c r="M109" i="6"/>
  <c r="P110" i="2"/>
  <c r="N109" i="6"/>
  <c r="Q110" i="2"/>
  <c r="O109" i="6"/>
  <c r="R110" i="2"/>
  <c r="P109" i="6"/>
  <c r="S110" i="2"/>
  <c r="Q109" i="6"/>
  <c r="T110" i="2"/>
  <c r="R109" i="6"/>
  <c r="U110" i="2"/>
  <c r="S109" i="6"/>
  <c r="V110" i="2"/>
  <c r="T109" i="6"/>
  <c r="W110" i="2"/>
  <c r="U109" i="6"/>
  <c r="X110" i="2"/>
  <c r="V109" i="6"/>
  <c r="Y110" i="2"/>
  <c r="W109" i="6"/>
  <c r="Z110" i="2"/>
  <c r="X109" i="6"/>
  <c r="AA110" i="2"/>
  <c r="Y109" i="6"/>
  <c r="AB110" i="2"/>
  <c r="Z109" i="6"/>
  <c r="AC110" i="2"/>
  <c r="AA109" i="6"/>
  <c r="AD110" i="2"/>
  <c r="AB109" i="6"/>
  <c r="AE110" i="2"/>
  <c r="AC109" i="6"/>
  <c r="AF110" i="2"/>
  <c r="AD109" i="6"/>
  <c r="AG110" i="2"/>
  <c r="AE109" i="6"/>
  <c r="AH110" i="2"/>
  <c r="AF109" i="6"/>
  <c r="AI110" i="2"/>
  <c r="AG109" i="6"/>
  <c r="AJ110" i="2"/>
  <c r="AH109" i="6"/>
  <c r="AK110" i="2"/>
  <c r="AI109" i="6"/>
  <c r="AL110" i="2"/>
  <c r="AJ109" i="6"/>
  <c r="AM110" i="2"/>
  <c r="AK109" i="6"/>
  <c r="AN110" i="2"/>
  <c r="AL109" i="6"/>
  <c r="AO110" i="2"/>
  <c r="AM109" i="6"/>
  <c r="AP110" i="2"/>
  <c r="AN109" i="6"/>
  <c r="AQ110" i="2"/>
  <c r="AO109" i="6"/>
  <c r="AR110" i="2"/>
  <c r="AP109" i="6"/>
  <c r="AS110" i="2"/>
  <c r="AQ109" i="6"/>
  <c r="AT110" i="2"/>
  <c r="AR109" i="6"/>
  <c r="AU110" i="2"/>
  <c r="AS109" i="6"/>
  <c r="AV110" i="2"/>
  <c r="AT109" i="6"/>
  <c r="AW110" i="2"/>
  <c r="AU109" i="6"/>
  <c r="AX110" i="2"/>
  <c r="AV109" i="6"/>
  <c r="AY110" i="2"/>
  <c r="AW109" i="6"/>
  <c r="AZ110" i="2"/>
  <c r="AX109" i="6"/>
  <c r="BA110" i="2"/>
  <c r="AY109" i="6"/>
  <c r="BB110" i="2"/>
  <c r="AZ109" i="6"/>
  <c r="BC110" i="2"/>
  <c r="BR110" i="2"/>
  <c r="A111" i="2"/>
  <c r="A112" i="2"/>
  <c r="C112" i="2"/>
  <c r="A111" i="6"/>
  <c r="D112" i="2"/>
  <c r="B111" i="6"/>
  <c r="E112" i="2"/>
  <c r="C111" i="6"/>
  <c r="F112" i="2"/>
  <c r="D111" i="6"/>
  <c r="G112" i="2"/>
  <c r="E111" i="6"/>
  <c r="H112" i="2"/>
  <c r="F111" i="6"/>
  <c r="I112" i="2"/>
  <c r="G111" i="6"/>
  <c r="J112" i="2"/>
  <c r="H111" i="6"/>
  <c r="K112" i="2"/>
  <c r="I111" i="6"/>
  <c r="L112" i="2"/>
  <c r="J111" i="6"/>
  <c r="M112" i="2"/>
  <c r="K111" i="6"/>
  <c r="N112" i="2"/>
  <c r="L111" i="6"/>
  <c r="O112" i="2"/>
  <c r="M111" i="6"/>
  <c r="P112" i="2"/>
  <c r="N111" i="6"/>
  <c r="Q112" i="2"/>
  <c r="O111" i="6"/>
  <c r="R112" i="2"/>
  <c r="P111" i="6"/>
  <c r="S112" i="2"/>
  <c r="Q111" i="6"/>
  <c r="T112" i="2"/>
  <c r="R111" i="6"/>
  <c r="U112" i="2"/>
  <c r="S111" i="6"/>
  <c r="V112" i="2"/>
  <c r="T111" i="6"/>
  <c r="W112" i="2"/>
  <c r="U111" i="6"/>
  <c r="X112" i="2"/>
  <c r="V111" i="6"/>
  <c r="Y112" i="2"/>
  <c r="W111" i="6"/>
  <c r="Z112" i="2"/>
  <c r="X111" i="6"/>
  <c r="AA112" i="2"/>
  <c r="Y111" i="6"/>
  <c r="AB112" i="2"/>
  <c r="Z111" i="6"/>
  <c r="AC112" i="2"/>
  <c r="AA111" i="6"/>
  <c r="AD112" i="2"/>
  <c r="AB111" i="6"/>
  <c r="AE112" i="2"/>
  <c r="AC111" i="6"/>
  <c r="AF112" i="2"/>
  <c r="AD111" i="6"/>
  <c r="AG112" i="2"/>
  <c r="AE111" i="6"/>
  <c r="AH112" i="2"/>
  <c r="AF111" i="6"/>
  <c r="AI112" i="2"/>
  <c r="AG111" i="6"/>
  <c r="AJ112" i="2"/>
  <c r="AH111" i="6"/>
  <c r="AK112" i="2"/>
  <c r="AI111" i="6"/>
  <c r="AL112" i="2"/>
  <c r="AJ111" i="6"/>
  <c r="AM112" i="2"/>
  <c r="AK111" i="6"/>
  <c r="AN112" i="2"/>
  <c r="AL111" i="6"/>
  <c r="AO112" i="2"/>
  <c r="AM111" i="6"/>
  <c r="AP112" i="2"/>
  <c r="AN111" i="6"/>
  <c r="AQ112" i="2"/>
  <c r="AO111" i="6"/>
  <c r="AR112" i="2"/>
  <c r="AP111" i="6"/>
  <c r="AS112" i="2"/>
  <c r="AQ111" i="6"/>
  <c r="AT112" i="2"/>
  <c r="AR111" i="6"/>
  <c r="AU112" i="2"/>
  <c r="AS111" i="6"/>
  <c r="AV112" i="2"/>
  <c r="AW112" i="2"/>
  <c r="AU111" i="6"/>
  <c r="AX112" i="2"/>
  <c r="AV111" i="6"/>
  <c r="AY112" i="2"/>
  <c r="AW111" i="6"/>
  <c r="AZ112" i="2"/>
  <c r="AX111" i="6"/>
  <c r="BA112" i="2"/>
  <c r="AY111" i="6"/>
  <c r="BB112" i="2"/>
  <c r="AZ111" i="6"/>
  <c r="C113" i="2"/>
  <c r="A112" i="6"/>
  <c r="D113" i="2"/>
  <c r="B112" i="6"/>
  <c r="E113" i="2"/>
  <c r="C112" i="6"/>
  <c r="F113" i="2"/>
  <c r="D112" i="6"/>
  <c r="G113" i="2"/>
  <c r="E112" i="6"/>
  <c r="H113" i="2"/>
  <c r="F112" i="6"/>
  <c r="I113" i="2"/>
  <c r="G112" i="6"/>
  <c r="J113" i="2"/>
  <c r="H112" i="6"/>
  <c r="K113" i="2"/>
  <c r="I112" i="6"/>
  <c r="L113" i="2"/>
  <c r="J112" i="6"/>
  <c r="M113" i="2"/>
  <c r="K112" i="6"/>
  <c r="N113" i="2"/>
  <c r="L112" i="6"/>
  <c r="O113" i="2"/>
  <c r="M112" i="6"/>
  <c r="P113" i="2"/>
  <c r="N112" i="6"/>
  <c r="Q113" i="2"/>
  <c r="O112" i="6"/>
  <c r="R113" i="2"/>
  <c r="P112" i="6"/>
  <c r="S113" i="2"/>
  <c r="Q112" i="6"/>
  <c r="T113" i="2"/>
  <c r="R112" i="6"/>
  <c r="U113" i="2"/>
  <c r="S112" i="6"/>
  <c r="V113" i="2"/>
  <c r="T112" i="6"/>
  <c r="W113" i="2"/>
  <c r="U112" i="6"/>
  <c r="X113" i="2"/>
  <c r="V112" i="6"/>
  <c r="Y113" i="2"/>
  <c r="W112" i="6"/>
  <c r="Z113" i="2"/>
  <c r="X112" i="6"/>
  <c r="AA113" i="2"/>
  <c r="Y112" i="6"/>
  <c r="AB113" i="2"/>
  <c r="Z112" i="6"/>
  <c r="AC113" i="2"/>
  <c r="AA112" i="6"/>
  <c r="AD113" i="2"/>
  <c r="AB112" i="6"/>
  <c r="AE113" i="2"/>
  <c r="AC112" i="6"/>
  <c r="AF113" i="2"/>
  <c r="AD112" i="6"/>
  <c r="AG113" i="2"/>
  <c r="AE112" i="6"/>
  <c r="AH113" i="2"/>
  <c r="AF112" i="6"/>
  <c r="AI113" i="2"/>
  <c r="AG112" i="6"/>
  <c r="AJ113" i="2"/>
  <c r="AH112" i="6"/>
  <c r="AK113" i="2"/>
  <c r="AI112" i="6"/>
  <c r="AL113" i="2"/>
  <c r="AJ112" i="6"/>
  <c r="AM113" i="2"/>
  <c r="AK112" i="6"/>
  <c r="AN113" i="2"/>
  <c r="AL112" i="6"/>
  <c r="AO113" i="2"/>
  <c r="AM112" i="6"/>
  <c r="AP113" i="2"/>
  <c r="AN112" i="6"/>
  <c r="AQ113" i="2"/>
  <c r="AO112" i="6"/>
  <c r="AR113" i="2"/>
  <c r="AP112" i="6"/>
  <c r="AS113" i="2"/>
  <c r="AQ112" i="6"/>
  <c r="AT113" i="2"/>
  <c r="AR112" i="6"/>
  <c r="AU113" i="2"/>
  <c r="AS112" i="6"/>
  <c r="AV113" i="2"/>
  <c r="AT112" i="6"/>
  <c r="AW113" i="2"/>
  <c r="AU112" i="6"/>
  <c r="AX113" i="2"/>
  <c r="AV112" i="6"/>
  <c r="AY113" i="2"/>
  <c r="AW112" i="6"/>
  <c r="AZ113" i="2"/>
  <c r="AX112" i="6"/>
  <c r="BA113" i="2"/>
  <c r="AY112" i="6"/>
  <c r="BB113" i="2"/>
  <c r="AZ112" i="6"/>
  <c r="BC113" i="2"/>
  <c r="BR113" i="2"/>
  <c r="A114" i="2"/>
  <c r="A115" i="2"/>
  <c r="C115" i="2"/>
  <c r="A114" i="6"/>
  <c r="D115" i="2"/>
  <c r="B114" i="6"/>
  <c r="E115" i="2"/>
  <c r="C114" i="6"/>
  <c r="F115" i="2"/>
  <c r="D114" i="6"/>
  <c r="G115" i="2"/>
  <c r="E114" i="6"/>
  <c r="H115" i="2"/>
  <c r="F114" i="6"/>
  <c r="I115" i="2"/>
  <c r="G114" i="6"/>
  <c r="J115" i="2"/>
  <c r="H114" i="6"/>
  <c r="K115" i="2"/>
  <c r="I114" i="6"/>
  <c r="L115" i="2"/>
  <c r="J114" i="6"/>
  <c r="M115" i="2"/>
  <c r="K114" i="6"/>
  <c r="N115" i="2"/>
  <c r="L114" i="6"/>
  <c r="O115" i="2"/>
  <c r="M114" i="6"/>
  <c r="P115" i="2"/>
  <c r="N114" i="6"/>
  <c r="Q115" i="2"/>
  <c r="O114" i="6"/>
  <c r="R115" i="2"/>
  <c r="P114" i="6"/>
  <c r="S115" i="2"/>
  <c r="Q114" i="6"/>
  <c r="T115" i="2"/>
  <c r="R114" i="6"/>
  <c r="U115" i="2"/>
  <c r="S114" i="6"/>
  <c r="V115" i="2"/>
  <c r="T114" i="6"/>
  <c r="W115" i="2"/>
  <c r="U114" i="6"/>
  <c r="X115" i="2"/>
  <c r="V114" i="6"/>
  <c r="Y115" i="2"/>
  <c r="W114" i="6"/>
  <c r="Z115" i="2"/>
  <c r="X114" i="6"/>
  <c r="AA115" i="2"/>
  <c r="Y114" i="6"/>
  <c r="AB115" i="2"/>
  <c r="Z114" i="6"/>
  <c r="AC115" i="2"/>
  <c r="AA114" i="6"/>
  <c r="AD115" i="2"/>
  <c r="AB114" i="6"/>
  <c r="AE115" i="2"/>
  <c r="AC114" i="6"/>
  <c r="AF115" i="2"/>
  <c r="AD114" i="6"/>
  <c r="AG115" i="2"/>
  <c r="AE114" i="6"/>
  <c r="AH115" i="2"/>
  <c r="AF114" i="6"/>
  <c r="AI115" i="2"/>
  <c r="AG114" i="6"/>
  <c r="AJ115" i="2"/>
  <c r="AH114" i="6"/>
  <c r="AK115" i="2"/>
  <c r="AI114" i="6"/>
  <c r="AL115" i="2"/>
  <c r="AJ114" i="6"/>
  <c r="AM115" i="2"/>
  <c r="AK114" i="6"/>
  <c r="AN115" i="2"/>
  <c r="AL114" i="6"/>
  <c r="AO115" i="2"/>
  <c r="AM114" i="6"/>
  <c r="AP115" i="2"/>
  <c r="AN114" i="6"/>
  <c r="AQ115" i="2"/>
  <c r="AO114" i="6"/>
  <c r="AR115" i="2"/>
  <c r="AP114" i="6"/>
  <c r="AS115" i="2"/>
  <c r="AQ114" i="6"/>
  <c r="AT115" i="2"/>
  <c r="AR114" i="6"/>
  <c r="AU115" i="2"/>
  <c r="AS114" i="6"/>
  <c r="AV115" i="2"/>
  <c r="AT114" i="6"/>
  <c r="AW115" i="2"/>
  <c r="AU114" i="6"/>
  <c r="AX115" i="2"/>
  <c r="AV114" i="6"/>
  <c r="AY115" i="2"/>
  <c r="AW114" i="6"/>
  <c r="AZ115" i="2"/>
  <c r="AX114" i="6"/>
  <c r="BA115" i="2"/>
  <c r="AY114" i="6"/>
  <c r="BB115" i="2"/>
  <c r="AZ114" i="6"/>
  <c r="C116" i="2"/>
  <c r="D116" i="2"/>
  <c r="B115" i="6"/>
  <c r="E116" i="2"/>
  <c r="C115" i="6"/>
  <c r="F116" i="2"/>
  <c r="D115" i="6"/>
  <c r="G116" i="2"/>
  <c r="E115" i="6"/>
  <c r="H116" i="2"/>
  <c r="F115" i="6"/>
  <c r="I116" i="2"/>
  <c r="G115" i="6"/>
  <c r="J116" i="2"/>
  <c r="H115" i="6"/>
  <c r="K116" i="2"/>
  <c r="I115" i="6"/>
  <c r="L116" i="2"/>
  <c r="J115" i="6"/>
  <c r="M116" i="2"/>
  <c r="K115" i="6"/>
  <c r="N116" i="2"/>
  <c r="L115" i="6"/>
  <c r="O116" i="2"/>
  <c r="M115" i="6"/>
  <c r="P116" i="2"/>
  <c r="N115" i="6"/>
  <c r="Q116" i="2"/>
  <c r="O115" i="6"/>
  <c r="R116" i="2"/>
  <c r="P115" i="6"/>
  <c r="S116" i="2"/>
  <c r="Q115" i="6"/>
  <c r="T116" i="2"/>
  <c r="R115" i="6"/>
  <c r="U116" i="2"/>
  <c r="S115" i="6"/>
  <c r="V116" i="2"/>
  <c r="T115" i="6"/>
  <c r="W116" i="2"/>
  <c r="U115" i="6"/>
  <c r="X116" i="2"/>
  <c r="V115" i="6"/>
  <c r="Y116" i="2"/>
  <c r="W115" i="6"/>
  <c r="Z116" i="2"/>
  <c r="X115" i="6"/>
  <c r="AA116" i="2"/>
  <c r="Y115" i="6"/>
  <c r="AB116" i="2"/>
  <c r="Z115" i="6"/>
  <c r="AC116" i="2"/>
  <c r="AA115" i="6"/>
  <c r="AD116" i="2"/>
  <c r="AB115" i="6"/>
  <c r="AE116" i="2"/>
  <c r="AC115" i="6"/>
  <c r="AF116" i="2"/>
  <c r="AD115" i="6"/>
  <c r="AG116" i="2"/>
  <c r="AE115" i="6"/>
  <c r="AH116" i="2"/>
  <c r="AF115" i="6"/>
  <c r="AI116" i="2"/>
  <c r="AG115" i="6"/>
  <c r="AJ116" i="2"/>
  <c r="AH115" i="6"/>
  <c r="AK116" i="2"/>
  <c r="AI115" i="6"/>
  <c r="AL116" i="2"/>
  <c r="AJ115" i="6"/>
  <c r="AM116" i="2"/>
  <c r="AK115" i="6"/>
  <c r="AN116" i="2"/>
  <c r="AL115" i="6"/>
  <c r="AO116" i="2"/>
  <c r="AM115" i="6"/>
  <c r="AP116" i="2"/>
  <c r="AN115" i="6"/>
  <c r="AQ116" i="2"/>
  <c r="AO115" i="6"/>
  <c r="AR116" i="2"/>
  <c r="AP115" i="6"/>
  <c r="AS116" i="2"/>
  <c r="AQ115" i="6"/>
  <c r="AT116" i="2"/>
  <c r="AR115" i="6"/>
  <c r="AU116" i="2"/>
  <c r="AS115" i="6"/>
  <c r="AV116" i="2"/>
  <c r="AT115" i="6"/>
  <c r="AW116" i="2"/>
  <c r="AU115" i="6"/>
  <c r="AX116" i="2"/>
  <c r="AV115" i="6"/>
  <c r="AY116" i="2"/>
  <c r="AW115" i="6"/>
  <c r="AZ116" i="2"/>
  <c r="AX115" i="6"/>
  <c r="BA116" i="2"/>
  <c r="AY115" i="6"/>
  <c r="BB116" i="2"/>
  <c r="AZ115" i="6"/>
  <c r="BC116" i="2"/>
  <c r="BR116" i="2"/>
  <c r="A117" i="2"/>
  <c r="A118" i="2"/>
  <c r="C118" i="2"/>
  <c r="A117" i="6"/>
  <c r="D118" i="2"/>
  <c r="B117" i="6"/>
  <c r="E118" i="2"/>
  <c r="C117" i="6"/>
  <c r="F118" i="2"/>
  <c r="D117" i="6"/>
  <c r="G118" i="2"/>
  <c r="E117" i="6"/>
  <c r="H118" i="2"/>
  <c r="F117" i="6"/>
  <c r="I118" i="2"/>
  <c r="G117" i="6"/>
  <c r="J118" i="2"/>
  <c r="H117" i="6"/>
  <c r="K118" i="2"/>
  <c r="I117" i="6"/>
  <c r="L118" i="2"/>
  <c r="J117" i="6"/>
  <c r="M118" i="2"/>
  <c r="K117" i="6"/>
  <c r="N118" i="2"/>
  <c r="L117" i="6"/>
  <c r="O118" i="2"/>
  <c r="M117" i="6"/>
  <c r="P118" i="2"/>
  <c r="N117" i="6"/>
  <c r="Q118" i="2"/>
  <c r="O117" i="6"/>
  <c r="R118" i="2"/>
  <c r="P117" i="6"/>
  <c r="S118" i="2"/>
  <c r="Q117" i="6"/>
  <c r="T118" i="2"/>
  <c r="U118" i="2"/>
  <c r="S117" i="6"/>
  <c r="V118" i="2"/>
  <c r="T117" i="6"/>
  <c r="W118" i="2"/>
  <c r="U117" i="6"/>
  <c r="X118" i="2"/>
  <c r="V117" i="6"/>
  <c r="Y118" i="2"/>
  <c r="W117" i="6"/>
  <c r="Z118" i="2"/>
  <c r="X117" i="6"/>
  <c r="AA118" i="2"/>
  <c r="Y117" i="6"/>
  <c r="AB118" i="2"/>
  <c r="Z117" i="6"/>
  <c r="AC118" i="2"/>
  <c r="AA117" i="6"/>
  <c r="AD118" i="2"/>
  <c r="AB117" i="6"/>
  <c r="AE118" i="2"/>
  <c r="AC117" i="6"/>
  <c r="AF118" i="2"/>
  <c r="AD117" i="6"/>
  <c r="AG118" i="2"/>
  <c r="AE117" i="6"/>
  <c r="AH118" i="2"/>
  <c r="AF117" i="6"/>
  <c r="AI118" i="2"/>
  <c r="AG117" i="6"/>
  <c r="AJ118" i="2"/>
  <c r="AH117" i="6"/>
  <c r="AK118" i="2"/>
  <c r="AI117" i="6"/>
  <c r="AL118" i="2"/>
  <c r="AJ117" i="6"/>
  <c r="AM118" i="2"/>
  <c r="AK117" i="6"/>
  <c r="AN118" i="2"/>
  <c r="AL117" i="6"/>
  <c r="AO118" i="2"/>
  <c r="AM117" i="6"/>
  <c r="AP118" i="2"/>
  <c r="AN117" i="6"/>
  <c r="AQ118" i="2"/>
  <c r="AO117" i="6"/>
  <c r="AR118" i="2"/>
  <c r="AP117" i="6"/>
  <c r="AS118" i="2"/>
  <c r="AQ117" i="6"/>
  <c r="AT118" i="2"/>
  <c r="AR117" i="6"/>
  <c r="AU118" i="2"/>
  <c r="AS117" i="6"/>
  <c r="AV118" i="2"/>
  <c r="AT117" i="6"/>
  <c r="AW118" i="2"/>
  <c r="AU117" i="6"/>
  <c r="AX118" i="2"/>
  <c r="AV117" i="6"/>
  <c r="AY118" i="2"/>
  <c r="AW117" i="6"/>
  <c r="AZ118" i="2"/>
  <c r="AX117" i="6"/>
  <c r="BA118" i="2"/>
  <c r="AY117" i="6"/>
  <c r="BB118" i="2"/>
  <c r="AZ117" i="6"/>
  <c r="C119" i="2"/>
  <c r="A118" i="6"/>
  <c r="D119" i="2"/>
  <c r="B118" i="6"/>
  <c r="E119" i="2"/>
  <c r="C118" i="6"/>
  <c r="F119" i="2"/>
  <c r="D118" i="6"/>
  <c r="G119" i="2"/>
  <c r="E118" i="6"/>
  <c r="H119" i="2"/>
  <c r="F118" i="6"/>
  <c r="I119" i="2"/>
  <c r="G118" i="6"/>
  <c r="J119" i="2"/>
  <c r="H118" i="6"/>
  <c r="K119" i="2"/>
  <c r="I118" i="6"/>
  <c r="L119" i="2"/>
  <c r="J118" i="6"/>
  <c r="M119" i="2"/>
  <c r="K118" i="6"/>
  <c r="N119" i="2"/>
  <c r="L118" i="6"/>
  <c r="O119" i="2"/>
  <c r="M118" i="6"/>
  <c r="P119" i="2"/>
  <c r="N118" i="6"/>
  <c r="Q119" i="2"/>
  <c r="O118" i="6"/>
  <c r="R119" i="2"/>
  <c r="P118" i="6"/>
  <c r="S119" i="2"/>
  <c r="Q118" i="6"/>
  <c r="T119" i="2"/>
  <c r="R118" i="6"/>
  <c r="U119" i="2"/>
  <c r="S118" i="6"/>
  <c r="V119" i="2"/>
  <c r="T118" i="6"/>
  <c r="W119" i="2"/>
  <c r="U118" i="6"/>
  <c r="X119" i="2"/>
  <c r="V118" i="6"/>
  <c r="Y119" i="2"/>
  <c r="W118" i="6"/>
  <c r="Z119" i="2"/>
  <c r="X118" i="6"/>
  <c r="AA119" i="2"/>
  <c r="Y118" i="6"/>
  <c r="AB119" i="2"/>
  <c r="Z118" i="6"/>
  <c r="AC119" i="2"/>
  <c r="AA118" i="6"/>
  <c r="AD119" i="2"/>
  <c r="AB118" i="6"/>
  <c r="AE119" i="2"/>
  <c r="AC118" i="6"/>
  <c r="AF119" i="2"/>
  <c r="AD118" i="6"/>
  <c r="AG119" i="2"/>
  <c r="AE118" i="6"/>
  <c r="AH119" i="2"/>
  <c r="AF118" i="6"/>
  <c r="AI119" i="2"/>
  <c r="AG118" i="6"/>
  <c r="AJ119" i="2"/>
  <c r="AH118" i="6"/>
  <c r="AK119" i="2"/>
  <c r="AI118" i="6"/>
  <c r="AL119" i="2"/>
  <c r="AJ118" i="6"/>
  <c r="AM119" i="2"/>
  <c r="AK118" i="6"/>
  <c r="AN119" i="2"/>
  <c r="AL118" i="6"/>
  <c r="AO119" i="2"/>
  <c r="AM118" i="6"/>
  <c r="AP119" i="2"/>
  <c r="AN118" i="6"/>
  <c r="AQ119" i="2"/>
  <c r="AR119" i="2"/>
  <c r="AP118" i="6"/>
  <c r="AS119" i="2"/>
  <c r="AQ118" i="6"/>
  <c r="AT119" i="2"/>
  <c r="AR118" i="6"/>
  <c r="AU119" i="2"/>
  <c r="AS118" i="6"/>
  <c r="AV119" i="2"/>
  <c r="AT118" i="6"/>
  <c r="AW119" i="2"/>
  <c r="AU118" i="6"/>
  <c r="AX119" i="2"/>
  <c r="AV118" i="6"/>
  <c r="AY119" i="2"/>
  <c r="AW118" i="6"/>
  <c r="AZ119" i="2"/>
  <c r="AX118" i="6"/>
  <c r="BA119" i="2"/>
  <c r="AY118" i="6"/>
  <c r="BB119" i="2"/>
  <c r="AZ118" i="6"/>
  <c r="BC119" i="2"/>
  <c r="BR119" i="2"/>
  <c r="A120" i="2"/>
  <c r="A121" i="2"/>
  <c r="C121" i="2"/>
  <c r="A120" i="6"/>
  <c r="D121" i="2"/>
  <c r="B120" i="6"/>
  <c r="E121" i="2"/>
  <c r="C120" i="6"/>
  <c r="F121" i="2"/>
  <c r="D120" i="6"/>
  <c r="G121" i="2"/>
  <c r="E120" i="6"/>
  <c r="H121" i="2"/>
  <c r="F120" i="6"/>
  <c r="I121" i="2"/>
  <c r="G120" i="6"/>
  <c r="J121" i="2"/>
  <c r="H120" i="6"/>
  <c r="K121" i="2"/>
  <c r="I120" i="6"/>
  <c r="L121" i="2"/>
  <c r="J120" i="6"/>
  <c r="M121" i="2"/>
  <c r="K120" i="6"/>
  <c r="N121" i="2"/>
  <c r="L120" i="6"/>
  <c r="O121" i="2"/>
  <c r="M120" i="6"/>
  <c r="P121" i="2"/>
  <c r="N120" i="6"/>
  <c r="Q121" i="2"/>
  <c r="O120" i="6"/>
  <c r="R121" i="2"/>
  <c r="P120" i="6"/>
  <c r="S121" i="2"/>
  <c r="Q120" i="6"/>
  <c r="T121" i="2"/>
  <c r="R120" i="6"/>
  <c r="U121" i="2"/>
  <c r="S120" i="6"/>
  <c r="V121" i="2"/>
  <c r="T120" i="6"/>
  <c r="W121" i="2"/>
  <c r="U120" i="6"/>
  <c r="X121" i="2"/>
  <c r="V120" i="6"/>
  <c r="Y121" i="2"/>
  <c r="W120" i="6"/>
  <c r="Z121" i="2"/>
  <c r="X120" i="6"/>
  <c r="AA121" i="2"/>
  <c r="Y120" i="6"/>
  <c r="AB121" i="2"/>
  <c r="Z120" i="6"/>
  <c r="AC121" i="2"/>
  <c r="AA120" i="6"/>
  <c r="AD121" i="2"/>
  <c r="AB120" i="6"/>
  <c r="AE121" i="2"/>
  <c r="AC120" i="6"/>
  <c r="AF121" i="2"/>
  <c r="AD120" i="6"/>
  <c r="AG121" i="2"/>
  <c r="AE120" i="6"/>
  <c r="AH121" i="2"/>
  <c r="AF120" i="6"/>
  <c r="AI121" i="2"/>
  <c r="AG120" i="6"/>
  <c r="AJ121" i="2"/>
  <c r="AH120" i="6"/>
  <c r="AK121" i="2"/>
  <c r="AI120" i="6"/>
  <c r="AL121" i="2"/>
  <c r="AJ120" i="6"/>
  <c r="AM121" i="2"/>
  <c r="AK120" i="6"/>
  <c r="AN121" i="2"/>
  <c r="AL120" i="6"/>
  <c r="AO121" i="2"/>
  <c r="AM120" i="6"/>
  <c r="AP121" i="2"/>
  <c r="AN120" i="6"/>
  <c r="AQ121" i="2"/>
  <c r="AO120" i="6"/>
  <c r="AR121" i="2"/>
  <c r="AP120" i="6"/>
  <c r="AS121" i="2"/>
  <c r="AQ120" i="6"/>
  <c r="AT121" i="2"/>
  <c r="AR120" i="6"/>
  <c r="AU121" i="2"/>
  <c r="AS120" i="6"/>
  <c r="AV121" i="2"/>
  <c r="AT120" i="6"/>
  <c r="AW121" i="2"/>
  <c r="AU120" i="6"/>
  <c r="AX121" i="2"/>
  <c r="AV120" i="6"/>
  <c r="AY121" i="2"/>
  <c r="AW120" i="6"/>
  <c r="AZ121" i="2"/>
  <c r="AX120" i="6"/>
  <c r="BA121" i="2"/>
  <c r="AY120" i="6"/>
  <c r="BB121" i="2"/>
  <c r="AZ120" i="6"/>
  <c r="C122" i="2"/>
  <c r="A121" i="6"/>
  <c r="D122" i="2"/>
  <c r="B121" i="6"/>
  <c r="E122" i="2"/>
  <c r="C121" i="6"/>
  <c r="F122" i="2"/>
  <c r="D121" i="6"/>
  <c r="G122" i="2"/>
  <c r="E121" i="6"/>
  <c r="H122" i="2"/>
  <c r="F121" i="6"/>
  <c r="I122" i="2"/>
  <c r="G121" i="6"/>
  <c r="J122" i="2"/>
  <c r="H121" i="6"/>
  <c r="K122" i="2"/>
  <c r="I121" i="6"/>
  <c r="L122" i="2"/>
  <c r="J121" i="6"/>
  <c r="M122" i="2"/>
  <c r="K121" i="6"/>
  <c r="N122" i="2"/>
  <c r="L121" i="6"/>
  <c r="O122" i="2"/>
  <c r="M121" i="6"/>
  <c r="P122" i="2"/>
  <c r="N121" i="6"/>
  <c r="Q122" i="2"/>
  <c r="O121" i="6"/>
  <c r="R122" i="2"/>
  <c r="P121" i="6"/>
  <c r="S122" i="2"/>
  <c r="Q121" i="6"/>
  <c r="T122" i="2"/>
  <c r="U122" i="2"/>
  <c r="S121" i="6"/>
  <c r="V122" i="2"/>
  <c r="T121" i="6"/>
  <c r="W122" i="2"/>
  <c r="U121" i="6"/>
  <c r="X122" i="2"/>
  <c r="V121" i="6"/>
  <c r="Y122" i="2"/>
  <c r="W121" i="6"/>
  <c r="Z122" i="2"/>
  <c r="X121" i="6"/>
  <c r="AA122" i="2"/>
  <c r="Y121" i="6"/>
  <c r="AB122" i="2"/>
  <c r="Z121" i="6"/>
  <c r="AC122" i="2"/>
  <c r="AA121" i="6"/>
  <c r="AD122" i="2"/>
  <c r="AB121" i="6"/>
  <c r="AE122" i="2"/>
  <c r="AC121" i="6"/>
  <c r="AF122" i="2"/>
  <c r="AD121" i="6"/>
  <c r="AG122" i="2"/>
  <c r="AE121" i="6"/>
  <c r="AH122" i="2"/>
  <c r="AF121" i="6"/>
  <c r="AI122" i="2"/>
  <c r="AG121" i="6"/>
  <c r="AJ122" i="2"/>
  <c r="AH121" i="6"/>
  <c r="AK122" i="2"/>
  <c r="AI121" i="6"/>
  <c r="AL122" i="2"/>
  <c r="AJ121" i="6"/>
  <c r="AM122" i="2"/>
  <c r="AK121" i="6"/>
  <c r="AN122" i="2"/>
  <c r="AL121" i="6"/>
  <c r="AO122" i="2"/>
  <c r="AM121" i="6"/>
  <c r="AP122" i="2"/>
  <c r="AN121" i="6"/>
  <c r="AQ122" i="2"/>
  <c r="AO121" i="6"/>
  <c r="AR122" i="2"/>
  <c r="AP121" i="6"/>
  <c r="AS122" i="2"/>
  <c r="AQ121" i="6"/>
  <c r="AT122" i="2"/>
  <c r="AR121" i="6"/>
  <c r="AU122" i="2"/>
  <c r="AS121" i="6"/>
  <c r="AV122" i="2"/>
  <c r="AT121" i="6"/>
  <c r="AW122" i="2"/>
  <c r="AU121" i="6"/>
  <c r="AX122" i="2"/>
  <c r="AV121" i="6"/>
  <c r="AY122" i="2"/>
  <c r="AW121" i="6"/>
  <c r="AZ122" i="2"/>
  <c r="AX121" i="6"/>
  <c r="BA122" i="2"/>
  <c r="AY121" i="6"/>
  <c r="BB122" i="2"/>
  <c r="AZ121" i="6"/>
  <c r="BC122" i="2"/>
  <c r="BR122" i="2"/>
  <c r="A123" i="2"/>
  <c r="A124" i="2"/>
  <c r="C124" i="2"/>
  <c r="A123" i="6"/>
  <c r="D124" i="2"/>
  <c r="B123" i="6"/>
  <c r="E124" i="2"/>
  <c r="C123" i="6"/>
  <c r="F124" i="2"/>
  <c r="D123" i="6"/>
  <c r="G124" i="2"/>
  <c r="E123" i="6"/>
  <c r="H124" i="2"/>
  <c r="F123" i="6"/>
  <c r="I124" i="2"/>
  <c r="G123" i="6"/>
  <c r="J124" i="2"/>
  <c r="H123" i="6"/>
  <c r="K124" i="2"/>
  <c r="I123" i="6"/>
  <c r="L124" i="2"/>
  <c r="J123" i="6"/>
  <c r="M124" i="2"/>
  <c r="K123" i="6"/>
  <c r="N124" i="2"/>
  <c r="L123" i="6"/>
  <c r="O124" i="2"/>
  <c r="M123" i="6"/>
  <c r="P124" i="2"/>
  <c r="N123" i="6"/>
  <c r="Q124" i="2"/>
  <c r="O123" i="6"/>
  <c r="R124" i="2"/>
  <c r="P123" i="6"/>
  <c r="S124" i="2"/>
  <c r="Q123" i="6"/>
  <c r="T124" i="2"/>
  <c r="R123" i="6"/>
  <c r="U124" i="2"/>
  <c r="S123" i="6"/>
  <c r="V124" i="2"/>
  <c r="T123" i="6"/>
  <c r="W124" i="2"/>
  <c r="U123" i="6"/>
  <c r="X124" i="2"/>
  <c r="V123" i="6"/>
  <c r="Y124" i="2"/>
  <c r="W123" i="6"/>
  <c r="Z124" i="2"/>
  <c r="X123" i="6"/>
  <c r="AA124" i="2"/>
  <c r="AB124" i="2"/>
  <c r="Z123" i="6"/>
  <c r="AC124" i="2"/>
  <c r="AA123" i="6"/>
  <c r="AD124" i="2"/>
  <c r="AB123" i="6"/>
  <c r="AE124" i="2"/>
  <c r="AC123" i="6"/>
  <c r="AF124" i="2"/>
  <c r="AG124" i="2"/>
  <c r="AE123" i="6"/>
  <c r="AH124" i="2"/>
  <c r="AF123" i="6"/>
  <c r="AI124" i="2"/>
  <c r="AG123" i="6"/>
  <c r="AJ124" i="2"/>
  <c r="AH123" i="6"/>
  <c r="AK124" i="2"/>
  <c r="AI123" i="6"/>
  <c r="AL124" i="2"/>
  <c r="AJ123" i="6"/>
  <c r="AM124" i="2"/>
  <c r="AK123" i="6"/>
  <c r="AN124" i="2"/>
  <c r="AL123" i="6"/>
  <c r="AO124" i="2"/>
  <c r="AM123" i="6"/>
  <c r="AP124" i="2"/>
  <c r="AN123" i="6"/>
  <c r="AQ124" i="2"/>
  <c r="AO123" i="6"/>
  <c r="AR124" i="2"/>
  <c r="AP123" i="6"/>
  <c r="AS124" i="2"/>
  <c r="AQ123" i="6"/>
  <c r="AT124" i="2"/>
  <c r="AR123" i="6"/>
  <c r="AU124" i="2"/>
  <c r="AS123" i="6"/>
  <c r="AV124" i="2"/>
  <c r="AT123" i="6"/>
  <c r="AW124" i="2"/>
  <c r="AU123" i="6"/>
  <c r="AX124" i="2"/>
  <c r="AV123" i="6"/>
  <c r="AY124" i="2"/>
  <c r="AW123" i="6"/>
  <c r="AZ124" i="2"/>
  <c r="AX123" i="6"/>
  <c r="BA124" i="2"/>
  <c r="AY123" i="6"/>
  <c r="BB124" i="2"/>
  <c r="AZ123" i="6"/>
  <c r="C125" i="2"/>
  <c r="A124" i="6"/>
  <c r="D125" i="2"/>
  <c r="B124" i="6"/>
  <c r="E125" i="2"/>
  <c r="C124" i="6"/>
  <c r="F125" i="2"/>
  <c r="D124" i="6"/>
  <c r="G125" i="2"/>
  <c r="E124" i="6"/>
  <c r="H125" i="2"/>
  <c r="F124" i="6"/>
  <c r="I125" i="2"/>
  <c r="G124" i="6"/>
  <c r="J125" i="2"/>
  <c r="H124" i="6"/>
  <c r="K125" i="2"/>
  <c r="I124" i="6"/>
  <c r="L125" i="2"/>
  <c r="J124" i="6"/>
  <c r="M125" i="2"/>
  <c r="K124" i="6"/>
  <c r="N125" i="2"/>
  <c r="L124" i="6"/>
  <c r="O125" i="2"/>
  <c r="P125" i="2"/>
  <c r="Q125" i="2"/>
  <c r="O124" i="6"/>
  <c r="R125" i="2"/>
  <c r="P124" i="6"/>
  <c r="S125" i="2"/>
  <c r="Q124" i="6"/>
  <c r="T125" i="2"/>
  <c r="R124" i="6"/>
  <c r="U125" i="2"/>
  <c r="S124" i="6"/>
  <c r="V125" i="2"/>
  <c r="T124" i="6"/>
  <c r="W125" i="2"/>
  <c r="U124" i="6"/>
  <c r="X125" i="2"/>
  <c r="V124" i="6"/>
  <c r="Y125" i="2"/>
  <c r="W124" i="6"/>
  <c r="Z125" i="2"/>
  <c r="X124" i="6"/>
  <c r="AA125" i="2"/>
  <c r="Y124" i="6"/>
  <c r="AB125" i="2"/>
  <c r="Z124" i="6"/>
  <c r="AC125" i="2"/>
  <c r="AA124" i="6"/>
  <c r="AD125" i="2"/>
  <c r="AB124" i="6"/>
  <c r="AE125" i="2"/>
  <c r="AC124" i="6"/>
  <c r="AF125" i="2"/>
  <c r="AD124" i="6"/>
  <c r="AG125" i="2"/>
  <c r="AE124" i="6"/>
  <c r="AH125" i="2"/>
  <c r="AF124" i="6"/>
  <c r="AI125" i="2"/>
  <c r="AG124" i="6"/>
  <c r="AJ125" i="2"/>
  <c r="AH124" i="6"/>
  <c r="AK125" i="2"/>
  <c r="AI124" i="6"/>
  <c r="AL125" i="2"/>
  <c r="AJ124" i="6"/>
  <c r="AM125" i="2"/>
  <c r="AK124" i="6"/>
  <c r="AN125" i="2"/>
  <c r="AL124" i="6"/>
  <c r="AO125" i="2"/>
  <c r="AM124" i="6"/>
  <c r="AP125" i="2"/>
  <c r="AN124" i="6"/>
  <c r="AQ125" i="2"/>
  <c r="AO124" i="6"/>
  <c r="AR125" i="2"/>
  <c r="AP124" i="6"/>
  <c r="AS125" i="2"/>
  <c r="AQ124" i="6"/>
  <c r="AT125" i="2"/>
  <c r="AR124" i="6"/>
  <c r="AU125" i="2"/>
  <c r="AS124" i="6"/>
  <c r="AV125" i="2"/>
  <c r="AT124" i="6"/>
  <c r="AW125" i="2"/>
  <c r="AU124" i="6"/>
  <c r="AX125" i="2"/>
  <c r="AV124" i="6"/>
  <c r="AY125" i="2"/>
  <c r="AW124" i="6"/>
  <c r="AZ125" i="2"/>
  <c r="AX124" i="6"/>
  <c r="BA125" i="2"/>
  <c r="AY124" i="6"/>
  <c r="BB125" i="2"/>
  <c r="AZ124" i="6"/>
  <c r="BC125" i="2"/>
  <c r="BR125" i="2"/>
  <c r="A126" i="2"/>
  <c r="A127" i="2"/>
  <c r="C127" i="2"/>
  <c r="A126" i="6"/>
  <c r="D127" i="2"/>
  <c r="B126" i="6"/>
  <c r="E127" i="2"/>
  <c r="C126" i="6"/>
  <c r="F127" i="2"/>
  <c r="D126" i="6"/>
  <c r="G127" i="2"/>
  <c r="E126" i="6"/>
  <c r="H127" i="2"/>
  <c r="F126" i="6"/>
  <c r="I127" i="2"/>
  <c r="G126" i="6"/>
  <c r="J127" i="2"/>
  <c r="H126" i="6"/>
  <c r="K127" i="2"/>
  <c r="L127" i="2"/>
  <c r="J126" i="6"/>
  <c r="M127" i="2"/>
  <c r="K126" i="6"/>
  <c r="N127" i="2"/>
  <c r="L126" i="6"/>
  <c r="O127" i="2"/>
  <c r="M126" i="6"/>
  <c r="P127" i="2"/>
  <c r="N126" i="6"/>
  <c r="Q127" i="2"/>
  <c r="O126" i="6"/>
  <c r="R127" i="2"/>
  <c r="P126" i="6"/>
  <c r="S127" i="2"/>
  <c r="Q126" i="6"/>
  <c r="T127" i="2"/>
  <c r="R126" i="6"/>
  <c r="U127" i="2"/>
  <c r="S126" i="6"/>
  <c r="V127" i="2"/>
  <c r="T126" i="6"/>
  <c r="W127" i="2"/>
  <c r="U126" i="6"/>
  <c r="X127" i="2"/>
  <c r="V126" i="6"/>
  <c r="Y127" i="2"/>
  <c r="W126" i="6"/>
  <c r="Z127" i="2"/>
  <c r="X126" i="6"/>
  <c r="AA127" i="2"/>
  <c r="Y126" i="6"/>
  <c r="AB127" i="2"/>
  <c r="Z126" i="6"/>
  <c r="AC127" i="2"/>
  <c r="AA126" i="6"/>
  <c r="AD127" i="2"/>
  <c r="AB126" i="6"/>
  <c r="AE127" i="2"/>
  <c r="AC126" i="6"/>
  <c r="AF127" i="2"/>
  <c r="AD126" i="6"/>
  <c r="AG127" i="2"/>
  <c r="AE126" i="6"/>
  <c r="AH127" i="2"/>
  <c r="AF126" i="6"/>
  <c r="AI127" i="2"/>
  <c r="AG126" i="6"/>
  <c r="AJ127" i="2"/>
  <c r="AH126" i="6"/>
  <c r="AK127" i="2"/>
  <c r="AI126" i="6"/>
  <c r="AL127" i="2"/>
  <c r="AJ126" i="6"/>
  <c r="AM127" i="2"/>
  <c r="AK126" i="6"/>
  <c r="AN127" i="2"/>
  <c r="AL126" i="6"/>
  <c r="AO127" i="2"/>
  <c r="AM126" i="6"/>
  <c r="AP127" i="2"/>
  <c r="AN126" i="6"/>
  <c r="AQ127" i="2"/>
  <c r="AO126" i="6"/>
  <c r="AR127" i="2"/>
  <c r="AP126" i="6"/>
  <c r="AS127" i="2"/>
  <c r="AQ126" i="6"/>
  <c r="AT127" i="2"/>
  <c r="AR126" i="6"/>
  <c r="AU127" i="2"/>
  <c r="AS126" i="6"/>
  <c r="AV127" i="2"/>
  <c r="AT126" i="6"/>
  <c r="AW127" i="2"/>
  <c r="AU126" i="6"/>
  <c r="AX127" i="2"/>
  <c r="AV126" i="6"/>
  <c r="AY127" i="2"/>
  <c r="AW126" i="6"/>
  <c r="AZ127" i="2"/>
  <c r="AX126" i="6"/>
  <c r="BA127" i="2"/>
  <c r="AY126" i="6"/>
  <c r="BB127" i="2"/>
  <c r="AZ126" i="6"/>
  <c r="C128" i="2"/>
  <c r="A127" i="6"/>
  <c r="D128" i="2"/>
  <c r="B127" i="6"/>
  <c r="E128" i="2"/>
  <c r="C127" i="6"/>
  <c r="F128" i="2"/>
  <c r="D127" i="6"/>
  <c r="G128" i="2"/>
  <c r="E127" i="6"/>
  <c r="H128" i="2"/>
  <c r="F127" i="6"/>
  <c r="I128" i="2"/>
  <c r="G127" i="6"/>
  <c r="J128" i="2"/>
  <c r="H127" i="6"/>
  <c r="K128" i="2"/>
  <c r="I127" i="6"/>
  <c r="L128" i="2"/>
  <c r="M128" i="2"/>
  <c r="K127" i="6"/>
  <c r="N128" i="2"/>
  <c r="L127" i="6"/>
  <c r="O128" i="2"/>
  <c r="M127" i="6"/>
  <c r="P128" i="2"/>
  <c r="N127" i="6"/>
  <c r="Q128" i="2"/>
  <c r="O127" i="6"/>
  <c r="R128" i="2"/>
  <c r="P127" i="6"/>
  <c r="S128" i="2"/>
  <c r="Q127" i="6"/>
  <c r="T128" i="2"/>
  <c r="R127" i="6"/>
  <c r="U128" i="2"/>
  <c r="S127" i="6"/>
  <c r="V128" i="2"/>
  <c r="T127" i="6"/>
  <c r="W128" i="2"/>
  <c r="U127" i="6"/>
  <c r="X128" i="2"/>
  <c r="V127" i="6"/>
  <c r="Y128" i="2"/>
  <c r="W127" i="6"/>
  <c r="Z128" i="2"/>
  <c r="X127" i="6"/>
  <c r="AA128" i="2"/>
  <c r="Y127" i="6"/>
  <c r="AB128" i="2"/>
  <c r="Z127" i="6"/>
  <c r="AC128" i="2"/>
  <c r="AA127" i="6"/>
  <c r="AD128" i="2"/>
  <c r="AB127" i="6"/>
  <c r="AE128" i="2"/>
  <c r="AC127" i="6"/>
  <c r="AF128" i="2"/>
  <c r="AD127" i="6"/>
  <c r="AG128" i="2"/>
  <c r="AE127" i="6"/>
  <c r="AH128" i="2"/>
  <c r="AF127" i="6"/>
  <c r="AI128" i="2"/>
  <c r="AG127" i="6"/>
  <c r="AJ128" i="2"/>
  <c r="AH127" i="6"/>
  <c r="AK128" i="2"/>
  <c r="AI127" i="6"/>
  <c r="AL128" i="2"/>
  <c r="AJ127" i="6"/>
  <c r="AM128" i="2"/>
  <c r="AK127" i="6"/>
  <c r="AN128" i="2"/>
  <c r="AL127" i="6"/>
  <c r="AO128" i="2"/>
  <c r="AM127" i="6"/>
  <c r="AP128" i="2"/>
  <c r="AN127" i="6"/>
  <c r="AQ128" i="2"/>
  <c r="AO127" i="6"/>
  <c r="AR128" i="2"/>
  <c r="AP127" i="6"/>
  <c r="AS128" i="2"/>
  <c r="AQ127" i="6"/>
  <c r="AT128" i="2"/>
  <c r="AR127" i="6"/>
  <c r="AU128" i="2"/>
  <c r="AS127" i="6"/>
  <c r="AV128" i="2"/>
  <c r="AW128" i="2"/>
  <c r="AU127" i="6"/>
  <c r="AX128" i="2"/>
  <c r="AV127" i="6"/>
  <c r="AY128" i="2"/>
  <c r="AW127" i="6"/>
  <c r="AZ128" i="2"/>
  <c r="AX127" i="6"/>
  <c r="BA128" i="2"/>
  <c r="AY127" i="6"/>
  <c r="BB128" i="2"/>
  <c r="AZ127" i="6"/>
  <c r="BC128" i="2"/>
  <c r="BR128" i="2"/>
  <c r="A129" i="2"/>
  <c r="A130" i="2"/>
  <c r="C130" i="2"/>
  <c r="A129" i="6"/>
  <c r="D130" i="2"/>
  <c r="B129" i="6"/>
  <c r="E130" i="2"/>
  <c r="C129" i="6"/>
  <c r="F130" i="2"/>
  <c r="D129" i="6"/>
  <c r="G130" i="2"/>
  <c r="E129" i="6"/>
  <c r="H130" i="2"/>
  <c r="F129" i="6"/>
  <c r="I130" i="2"/>
  <c r="G129" i="6"/>
  <c r="J130" i="2"/>
  <c r="H129" i="6"/>
  <c r="K130" i="2"/>
  <c r="I129" i="6"/>
  <c r="L130" i="2"/>
  <c r="J129" i="6"/>
  <c r="M130" i="2"/>
  <c r="K129" i="6"/>
  <c r="N130" i="2"/>
  <c r="L129" i="6"/>
  <c r="O130" i="2"/>
  <c r="M129" i="6"/>
  <c r="P130" i="2"/>
  <c r="N129" i="6"/>
  <c r="Q130" i="2"/>
  <c r="O129" i="6"/>
  <c r="R130" i="2"/>
  <c r="P129" i="6"/>
  <c r="S130" i="2"/>
  <c r="Q129" i="6"/>
  <c r="T130" i="2"/>
  <c r="R129" i="6"/>
  <c r="U130" i="2"/>
  <c r="S129" i="6"/>
  <c r="V130" i="2"/>
  <c r="T129" i="6"/>
  <c r="W130" i="2"/>
  <c r="U129" i="6"/>
  <c r="X130" i="2"/>
  <c r="V129" i="6"/>
  <c r="Y130" i="2"/>
  <c r="W129" i="6"/>
  <c r="Z130" i="2"/>
  <c r="X129" i="6"/>
  <c r="AA130" i="2"/>
  <c r="Y129" i="6"/>
  <c r="AB130" i="2"/>
  <c r="Z129" i="6"/>
  <c r="AC130" i="2"/>
  <c r="AA129" i="6"/>
  <c r="AD130" i="2"/>
  <c r="AB129" i="6"/>
  <c r="AE130" i="2"/>
  <c r="AC129" i="6"/>
  <c r="AF130" i="2"/>
  <c r="AD129" i="6"/>
  <c r="AG130" i="2"/>
  <c r="AE129" i="6"/>
  <c r="AH130" i="2"/>
  <c r="AF129" i="6"/>
  <c r="AI130" i="2"/>
  <c r="AG129" i="6"/>
  <c r="AJ130" i="2"/>
  <c r="AH129" i="6"/>
  <c r="AK130" i="2"/>
  <c r="AI129" i="6"/>
  <c r="AL130" i="2"/>
  <c r="AJ129" i="6"/>
  <c r="AM130" i="2"/>
  <c r="AK129" i="6"/>
  <c r="AN130" i="2"/>
  <c r="AL129" i="6"/>
  <c r="AO130" i="2"/>
  <c r="AM129" i="6"/>
  <c r="AP130" i="2"/>
  <c r="AN129" i="6"/>
  <c r="AQ130" i="2"/>
  <c r="AO129" i="6"/>
  <c r="AR130" i="2"/>
  <c r="AP129" i="6"/>
  <c r="AS130" i="2"/>
  <c r="AQ129" i="6"/>
  <c r="AT130" i="2"/>
  <c r="AR129" i="6"/>
  <c r="AU130" i="2"/>
  <c r="AS129" i="6"/>
  <c r="AV130" i="2"/>
  <c r="AT129" i="6"/>
  <c r="AW130" i="2"/>
  <c r="AU129" i="6"/>
  <c r="AX130" i="2"/>
  <c r="AV129" i="6"/>
  <c r="AY130" i="2"/>
  <c r="AZ130" i="2"/>
  <c r="AX129" i="6"/>
  <c r="BA130" i="2"/>
  <c r="AY129" i="6"/>
  <c r="BB130" i="2"/>
  <c r="AZ129" i="6"/>
  <c r="C131" i="2"/>
  <c r="A130" i="6"/>
  <c r="D131" i="2"/>
  <c r="B130" i="6"/>
  <c r="E131" i="2"/>
  <c r="C130" i="6"/>
  <c r="F131" i="2"/>
  <c r="D130" i="6"/>
  <c r="G131" i="2"/>
  <c r="E130" i="6"/>
  <c r="H131" i="2"/>
  <c r="F130" i="6"/>
  <c r="I131" i="2"/>
  <c r="G130" i="6"/>
  <c r="J131" i="2"/>
  <c r="H130" i="6"/>
  <c r="K131" i="2"/>
  <c r="I130" i="6"/>
  <c r="L131" i="2"/>
  <c r="J130" i="6"/>
  <c r="M131" i="2"/>
  <c r="K130" i="6"/>
  <c r="N131" i="2"/>
  <c r="L130" i="6"/>
  <c r="O131" i="2"/>
  <c r="M130" i="6"/>
  <c r="P131" i="2"/>
  <c r="N130" i="6"/>
  <c r="Q131" i="2"/>
  <c r="O130" i="6"/>
  <c r="R131" i="2"/>
  <c r="P130" i="6"/>
  <c r="S131" i="2"/>
  <c r="Q130" i="6"/>
  <c r="T131" i="2"/>
  <c r="R130" i="6"/>
  <c r="U131" i="2"/>
  <c r="S130" i="6"/>
  <c r="V131" i="2"/>
  <c r="T130" i="6"/>
  <c r="W131" i="2"/>
  <c r="U130" i="6"/>
  <c r="X131" i="2"/>
  <c r="V130" i="6"/>
  <c r="Y131" i="2"/>
  <c r="W130" i="6"/>
  <c r="Z131" i="2"/>
  <c r="X130" i="6"/>
  <c r="AA131" i="2"/>
  <c r="Y130" i="6"/>
  <c r="AB131" i="2"/>
  <c r="AC131" i="2"/>
  <c r="AA130" i="6"/>
  <c r="AD131" i="2"/>
  <c r="AB130" i="6"/>
  <c r="AE131" i="2"/>
  <c r="AC130" i="6"/>
  <c r="AF131" i="2"/>
  <c r="AD130" i="6"/>
  <c r="AG131" i="2"/>
  <c r="AE130" i="6"/>
  <c r="AH131" i="2"/>
  <c r="AF130" i="6"/>
  <c r="AI131" i="2"/>
  <c r="AG130" i="6"/>
  <c r="AJ131" i="2"/>
  <c r="AH130" i="6"/>
  <c r="AK131" i="2"/>
  <c r="AI130" i="6"/>
  <c r="AL131" i="2"/>
  <c r="AJ130" i="6"/>
  <c r="AM131" i="2"/>
  <c r="AK130" i="6"/>
  <c r="AN131" i="2"/>
  <c r="AL130" i="6"/>
  <c r="AO131" i="2"/>
  <c r="AM130" i="6"/>
  <c r="AP131" i="2"/>
  <c r="AN130" i="6"/>
  <c r="AQ131" i="2"/>
  <c r="AR131" i="2"/>
  <c r="AP130" i="6"/>
  <c r="AS131" i="2"/>
  <c r="AQ130" i="6"/>
  <c r="AT131" i="2"/>
  <c r="AR130" i="6"/>
  <c r="AU131" i="2"/>
  <c r="AS130" i="6"/>
  <c r="AV131" i="2"/>
  <c r="AT130" i="6"/>
  <c r="AW131" i="2"/>
  <c r="AU130" i="6"/>
  <c r="AX131" i="2"/>
  <c r="AV130" i="6"/>
  <c r="AY131" i="2"/>
  <c r="AW130" i="6"/>
  <c r="AZ131" i="2"/>
  <c r="AX130" i="6"/>
  <c r="BA131" i="2"/>
  <c r="AY130" i="6"/>
  <c r="BB131" i="2"/>
  <c r="AZ130" i="6"/>
  <c r="BC131" i="2"/>
  <c r="BR131" i="2"/>
  <c r="A132" i="2"/>
  <c r="A133" i="2"/>
  <c r="C133" i="2"/>
  <c r="A132" i="6"/>
  <c r="D133" i="2"/>
  <c r="B132" i="6"/>
  <c r="E133" i="2"/>
  <c r="C132" i="6"/>
  <c r="F133" i="2"/>
  <c r="D132" i="6"/>
  <c r="G133" i="2"/>
  <c r="E132" i="6"/>
  <c r="H133" i="2"/>
  <c r="F132" i="6"/>
  <c r="I133" i="2"/>
  <c r="G132" i="6"/>
  <c r="J133" i="2"/>
  <c r="H132" i="6"/>
  <c r="K133" i="2"/>
  <c r="I132" i="6"/>
  <c r="L133" i="2"/>
  <c r="M133" i="2"/>
  <c r="K132" i="6"/>
  <c r="N133" i="2"/>
  <c r="L132" i="6"/>
  <c r="O133" i="2"/>
  <c r="M132" i="6"/>
  <c r="P133" i="2"/>
  <c r="N132" i="6"/>
  <c r="Q133" i="2"/>
  <c r="O132" i="6"/>
  <c r="R133" i="2"/>
  <c r="P132" i="6"/>
  <c r="S133" i="2"/>
  <c r="Q132" i="6"/>
  <c r="T133" i="2"/>
  <c r="R132" i="6"/>
  <c r="U133" i="2"/>
  <c r="S132" i="6"/>
  <c r="V133" i="2"/>
  <c r="T132" i="6"/>
  <c r="W133" i="2"/>
  <c r="U132" i="6"/>
  <c r="X133" i="2"/>
  <c r="V132" i="6"/>
  <c r="Y133" i="2"/>
  <c r="W132" i="6"/>
  <c r="Z133" i="2"/>
  <c r="X132" i="6"/>
  <c r="AA133" i="2"/>
  <c r="Y132" i="6"/>
  <c r="AB133" i="2"/>
  <c r="Z132" i="6"/>
  <c r="AC133" i="2"/>
  <c r="AA132" i="6"/>
  <c r="AD133" i="2"/>
  <c r="AB132" i="6"/>
  <c r="AE133" i="2"/>
  <c r="AC132" i="6"/>
  <c r="AF133" i="2"/>
  <c r="AD132" i="6"/>
  <c r="AG133" i="2"/>
  <c r="AE132" i="6"/>
  <c r="AH133" i="2"/>
  <c r="AF132" i="6"/>
  <c r="AI133" i="2"/>
  <c r="AG132" i="6"/>
  <c r="AJ133" i="2"/>
  <c r="AH132" i="6"/>
  <c r="AK133" i="2"/>
  <c r="AI132" i="6"/>
  <c r="AL133" i="2"/>
  <c r="AJ132" i="6"/>
  <c r="AM133" i="2"/>
  <c r="AK132" i="6"/>
  <c r="AN133" i="2"/>
  <c r="AL132" i="6"/>
  <c r="AO133" i="2"/>
  <c r="AM132" i="6"/>
  <c r="AP133" i="2"/>
  <c r="AN132" i="6"/>
  <c r="AQ133" i="2"/>
  <c r="AR133" i="2"/>
  <c r="AP132" i="6"/>
  <c r="AS133" i="2"/>
  <c r="AQ132" i="6"/>
  <c r="AT133" i="2"/>
  <c r="AR132" i="6"/>
  <c r="AU133" i="2"/>
  <c r="AS132" i="6"/>
  <c r="AV133" i="2"/>
  <c r="AT132" i="6"/>
  <c r="AW133" i="2"/>
  <c r="AU132" i="6"/>
  <c r="AX133" i="2"/>
  <c r="AV132" i="6"/>
  <c r="AY133" i="2"/>
  <c r="AW132" i="6"/>
  <c r="AZ133" i="2"/>
  <c r="AX132" i="6"/>
  <c r="BA133" i="2"/>
  <c r="AY132" i="6"/>
  <c r="BB133" i="2"/>
  <c r="AZ132" i="6"/>
  <c r="C134" i="2"/>
  <c r="A133" i="6"/>
  <c r="D134" i="2"/>
  <c r="B133" i="6"/>
  <c r="E134" i="2"/>
  <c r="C133" i="6"/>
  <c r="F134" i="2"/>
  <c r="D133" i="6"/>
  <c r="G134" i="2"/>
  <c r="E133" i="6"/>
  <c r="H134" i="2"/>
  <c r="F133" i="6"/>
  <c r="I134" i="2"/>
  <c r="G133" i="6"/>
  <c r="J134" i="2"/>
  <c r="H133" i="6"/>
  <c r="K134" i="2"/>
  <c r="I133" i="6"/>
  <c r="L134" i="2"/>
  <c r="J133" i="6"/>
  <c r="M134" i="2"/>
  <c r="K133" i="6"/>
  <c r="N134" i="2"/>
  <c r="L133" i="6"/>
  <c r="O134" i="2"/>
  <c r="M133" i="6"/>
  <c r="P134" i="2"/>
  <c r="N133" i="6"/>
  <c r="Q134" i="2"/>
  <c r="O133" i="6"/>
  <c r="R134" i="2"/>
  <c r="P133" i="6"/>
  <c r="S134" i="2"/>
  <c r="Q133" i="6"/>
  <c r="T134" i="2"/>
  <c r="R133" i="6"/>
  <c r="U134" i="2"/>
  <c r="S133" i="6"/>
  <c r="V134" i="2"/>
  <c r="T133" i="6"/>
  <c r="W134" i="2"/>
  <c r="U133" i="6"/>
  <c r="X134" i="2"/>
  <c r="V133" i="6"/>
  <c r="Y134" i="2"/>
  <c r="W133" i="6"/>
  <c r="Z134" i="2"/>
  <c r="X133" i="6"/>
  <c r="AA134" i="2"/>
  <c r="Y133" i="6"/>
  <c r="AB134" i="2"/>
  <c r="Z133" i="6"/>
  <c r="AC134" i="2"/>
  <c r="AA133" i="6"/>
  <c r="AD134" i="2"/>
  <c r="AB133" i="6"/>
  <c r="AE134" i="2"/>
  <c r="AC133" i="6"/>
  <c r="AF134" i="2"/>
  <c r="AD133" i="6"/>
  <c r="AG134" i="2"/>
  <c r="AE133" i="6"/>
  <c r="AH134" i="2"/>
  <c r="AF133" i="6"/>
  <c r="AI134" i="2"/>
  <c r="AG133" i="6"/>
  <c r="AJ134" i="2"/>
  <c r="AH133" i="6"/>
  <c r="AK134" i="2"/>
  <c r="AI133" i="6"/>
  <c r="AL134" i="2"/>
  <c r="AJ133" i="6"/>
  <c r="AM134" i="2"/>
  <c r="AK133" i="6"/>
  <c r="AN134" i="2"/>
  <c r="AL133" i="6"/>
  <c r="AO134" i="2"/>
  <c r="AM133" i="6"/>
  <c r="AP134" i="2"/>
  <c r="AN133" i="6"/>
  <c r="AQ134" i="2"/>
  <c r="AO133" i="6"/>
  <c r="AR134" i="2"/>
  <c r="AP133" i="6"/>
  <c r="AS134" i="2"/>
  <c r="AQ133" i="6"/>
  <c r="AT134" i="2"/>
  <c r="AR133" i="6"/>
  <c r="AU134" i="2"/>
  <c r="AV134" i="2"/>
  <c r="AT133" i="6"/>
  <c r="AW134" i="2"/>
  <c r="AU133" i="6"/>
  <c r="AX134" i="2"/>
  <c r="AV133" i="6"/>
  <c r="AY134" i="2"/>
  <c r="AW133" i="6"/>
  <c r="AZ134" i="2"/>
  <c r="AX133" i="6"/>
  <c r="BA134" i="2"/>
  <c r="BB134" i="2"/>
  <c r="AZ133" i="6"/>
  <c r="BC134" i="2"/>
  <c r="BR134" i="2"/>
  <c r="A135" i="2"/>
  <c r="A136" i="2"/>
  <c r="C136" i="2"/>
  <c r="A135" i="6"/>
  <c r="D136" i="2"/>
  <c r="B135" i="6"/>
  <c r="E136" i="2"/>
  <c r="C135" i="6"/>
  <c r="F136" i="2"/>
  <c r="D135" i="6"/>
  <c r="G136" i="2"/>
  <c r="E135" i="6"/>
  <c r="H136" i="2"/>
  <c r="I136" i="2"/>
  <c r="G135" i="6"/>
  <c r="J136" i="2"/>
  <c r="H135" i="6"/>
  <c r="K136" i="2"/>
  <c r="I135" i="6"/>
  <c r="L136" i="2"/>
  <c r="J135" i="6"/>
  <c r="M136" i="2"/>
  <c r="K135" i="6"/>
  <c r="N136" i="2"/>
  <c r="L135" i="6"/>
  <c r="O136" i="2"/>
  <c r="M135" i="6"/>
  <c r="P136" i="2"/>
  <c r="N135" i="6"/>
  <c r="Q136" i="2"/>
  <c r="O135" i="6"/>
  <c r="R136" i="2"/>
  <c r="P135" i="6"/>
  <c r="S136" i="2"/>
  <c r="Q135" i="6"/>
  <c r="T136" i="2"/>
  <c r="R135" i="6"/>
  <c r="U136" i="2"/>
  <c r="S135" i="6"/>
  <c r="V136" i="2"/>
  <c r="T135" i="6"/>
  <c r="W136" i="2"/>
  <c r="X136" i="2"/>
  <c r="V135" i="6"/>
  <c r="Y136" i="2"/>
  <c r="Z136" i="2"/>
  <c r="X135" i="6"/>
  <c r="AA136" i="2"/>
  <c r="Y135" i="6"/>
  <c r="AB136" i="2"/>
  <c r="Z135" i="6"/>
  <c r="AC136" i="2"/>
  <c r="AA135" i="6"/>
  <c r="AD136" i="2"/>
  <c r="AB135" i="6"/>
  <c r="AE136" i="2"/>
  <c r="AC135" i="6"/>
  <c r="AF136" i="2"/>
  <c r="AD135" i="6"/>
  <c r="AG136" i="2"/>
  <c r="AE135" i="6"/>
  <c r="AH136" i="2"/>
  <c r="AF135" i="6"/>
  <c r="AI136" i="2"/>
  <c r="AG135" i="6"/>
  <c r="AJ136" i="2"/>
  <c r="AH135" i="6"/>
  <c r="AK136" i="2"/>
  <c r="AL136" i="2"/>
  <c r="AJ135" i="6"/>
  <c r="AM136" i="2"/>
  <c r="AK135" i="6"/>
  <c r="AN136" i="2"/>
  <c r="AL135" i="6"/>
  <c r="AO136" i="2"/>
  <c r="AM135" i="6"/>
  <c r="AP136" i="2"/>
  <c r="AN135" i="6"/>
  <c r="AQ136" i="2"/>
  <c r="AO135" i="6"/>
  <c r="AR136" i="2"/>
  <c r="AS136" i="2"/>
  <c r="AQ135" i="6"/>
  <c r="AT136" i="2"/>
  <c r="AR135" i="6"/>
  <c r="AU136" i="2"/>
  <c r="AS135" i="6"/>
  <c r="AV136" i="2"/>
  <c r="AT135" i="6"/>
  <c r="AW136" i="2"/>
  <c r="AU135" i="6"/>
  <c r="AX136" i="2"/>
  <c r="AV135" i="6"/>
  <c r="AY136" i="2"/>
  <c r="AW135" i="6"/>
  <c r="AZ136" i="2"/>
  <c r="AX135" i="6"/>
  <c r="BA136" i="2"/>
  <c r="AY135" i="6"/>
  <c r="BB136" i="2"/>
  <c r="AZ135" i="6"/>
  <c r="C137" i="2"/>
  <c r="A136" i="6"/>
  <c r="D137" i="2"/>
  <c r="B136" i="6"/>
  <c r="E137" i="2"/>
  <c r="C136" i="6"/>
  <c r="F137" i="2"/>
  <c r="D136" i="6"/>
  <c r="G137" i="2"/>
  <c r="E136" i="6"/>
  <c r="H137" i="2"/>
  <c r="F136" i="6"/>
  <c r="I137" i="2"/>
  <c r="G136" i="6"/>
  <c r="J137" i="2"/>
  <c r="H136" i="6"/>
  <c r="K137" i="2"/>
  <c r="I136" i="6"/>
  <c r="L137" i="2"/>
  <c r="J136" i="6"/>
  <c r="M137" i="2"/>
  <c r="K136" i="6"/>
  <c r="N137" i="2"/>
  <c r="L136" i="6"/>
  <c r="O137" i="2"/>
  <c r="M136" i="6"/>
  <c r="P137" i="2"/>
  <c r="N136" i="6"/>
  <c r="Q137" i="2"/>
  <c r="O136" i="6"/>
  <c r="R137" i="2"/>
  <c r="P136" i="6"/>
  <c r="S137" i="2"/>
  <c r="Q136" i="6"/>
  <c r="T137" i="2"/>
  <c r="R136" i="6"/>
  <c r="U137" i="2"/>
  <c r="S136" i="6"/>
  <c r="V137" i="2"/>
  <c r="T136" i="6"/>
  <c r="W137" i="2"/>
  <c r="U136" i="6"/>
  <c r="X137" i="2"/>
  <c r="V136" i="6"/>
  <c r="Y137" i="2"/>
  <c r="W136" i="6"/>
  <c r="Z137" i="2"/>
  <c r="X136" i="6"/>
  <c r="AA137" i="2"/>
  <c r="AB137" i="2"/>
  <c r="Z136" i="6"/>
  <c r="AC137" i="2"/>
  <c r="AA136" i="6"/>
  <c r="AD137" i="2"/>
  <c r="AB136" i="6"/>
  <c r="AE137" i="2"/>
  <c r="AC136" i="6"/>
  <c r="AF137" i="2"/>
  <c r="AD136" i="6"/>
  <c r="AG137" i="2"/>
  <c r="AE136" i="6"/>
  <c r="AH137" i="2"/>
  <c r="AF136" i="6"/>
  <c r="AI137" i="2"/>
  <c r="AG136" i="6"/>
  <c r="AJ137" i="2"/>
  <c r="AH136" i="6"/>
  <c r="AK137" i="2"/>
  <c r="AI136" i="6"/>
  <c r="AL137" i="2"/>
  <c r="AJ136" i="6"/>
  <c r="AM137" i="2"/>
  <c r="AK136" i="6"/>
  <c r="AN137" i="2"/>
  <c r="AL136" i="6"/>
  <c r="AO137" i="2"/>
  <c r="AM136" i="6"/>
  <c r="AP137" i="2"/>
  <c r="AN136" i="6"/>
  <c r="AQ137" i="2"/>
  <c r="AO136" i="6"/>
  <c r="AR137" i="2"/>
  <c r="AP136" i="6"/>
  <c r="AS137" i="2"/>
  <c r="AQ136" i="6"/>
  <c r="AT137" i="2"/>
  <c r="AR136" i="6"/>
  <c r="AU137" i="2"/>
  <c r="AS136" i="6"/>
  <c r="AV137" i="2"/>
  <c r="AT136" i="6"/>
  <c r="AW137" i="2"/>
  <c r="AU136" i="6"/>
  <c r="AX137" i="2"/>
  <c r="AV136" i="6"/>
  <c r="AY137" i="2"/>
  <c r="AW136" i="6"/>
  <c r="AZ137" i="2"/>
  <c r="AX136" i="6"/>
  <c r="BA137" i="2"/>
  <c r="AY136" i="6"/>
  <c r="BB137" i="2"/>
  <c r="AZ136" i="6"/>
  <c r="BC137" i="2"/>
  <c r="BR137" i="2"/>
  <c r="A138" i="2"/>
  <c r="A139" i="2"/>
  <c r="C139" i="2"/>
  <c r="A138" i="6"/>
  <c r="D139" i="2"/>
  <c r="B138" i="6"/>
  <c r="E139" i="2"/>
  <c r="C138" i="6"/>
  <c r="F139" i="2"/>
  <c r="D138" i="6"/>
  <c r="G139" i="2"/>
  <c r="E138" i="6"/>
  <c r="H139" i="2"/>
  <c r="F138" i="6"/>
  <c r="I139" i="2"/>
  <c r="G138" i="6"/>
  <c r="J139" i="2"/>
  <c r="H138" i="6"/>
  <c r="K139" i="2"/>
  <c r="I138" i="6"/>
  <c r="L139" i="2"/>
  <c r="J138" i="6"/>
  <c r="M139" i="2"/>
  <c r="K138" i="6"/>
  <c r="N139" i="2"/>
  <c r="L138" i="6"/>
  <c r="O139" i="2"/>
  <c r="M138" i="6"/>
  <c r="P139" i="2"/>
  <c r="N138" i="6"/>
  <c r="Q139" i="2"/>
  <c r="O138" i="6"/>
  <c r="R139" i="2"/>
  <c r="P138" i="6"/>
  <c r="S139" i="2"/>
  <c r="T139" i="2"/>
  <c r="R138" i="6"/>
  <c r="U139" i="2"/>
  <c r="S138" i="6"/>
  <c r="V139" i="2"/>
  <c r="T138" i="6"/>
  <c r="W139" i="2"/>
  <c r="U138" i="6"/>
  <c r="X139" i="2"/>
  <c r="V138" i="6"/>
  <c r="Y139" i="2"/>
  <c r="W138" i="6"/>
  <c r="Z139" i="2"/>
  <c r="X138" i="6"/>
  <c r="AA139" i="2"/>
  <c r="Y138" i="6"/>
  <c r="AB139" i="2"/>
  <c r="Z138" i="6"/>
  <c r="AC139" i="2"/>
  <c r="AA138" i="6"/>
  <c r="AD139" i="2"/>
  <c r="AB138" i="6"/>
  <c r="AE139" i="2"/>
  <c r="AC138" i="6"/>
  <c r="AF139" i="2"/>
  <c r="AD138" i="6"/>
  <c r="AG139" i="2"/>
  <c r="AE138" i="6"/>
  <c r="AH139" i="2"/>
  <c r="AF138" i="6"/>
  <c r="AI139" i="2"/>
  <c r="AG138" i="6"/>
  <c r="AJ139" i="2"/>
  <c r="AH138" i="6"/>
  <c r="AK139" i="2"/>
  <c r="AI138" i="6"/>
  <c r="AL139" i="2"/>
  <c r="AJ138" i="6"/>
  <c r="AM139" i="2"/>
  <c r="AK138" i="6"/>
  <c r="AN139" i="2"/>
  <c r="AL138" i="6"/>
  <c r="AO139" i="2"/>
  <c r="AM138" i="6"/>
  <c r="AP139" i="2"/>
  <c r="AN138" i="6"/>
  <c r="AQ139" i="2"/>
  <c r="AO138" i="6"/>
  <c r="AR139" i="2"/>
  <c r="AP138" i="6"/>
  <c r="AS139" i="2"/>
  <c r="AQ138" i="6"/>
  <c r="AT139" i="2"/>
  <c r="AR138" i="6"/>
  <c r="AU139" i="2"/>
  <c r="AS138" i="6"/>
  <c r="AV139" i="2"/>
  <c r="AT138" i="6"/>
  <c r="AW139" i="2"/>
  <c r="AU138" i="6"/>
  <c r="AX139" i="2"/>
  <c r="AV138" i="6"/>
  <c r="AY139" i="2"/>
  <c r="AW138" i="6"/>
  <c r="AZ139" i="2"/>
  <c r="AX138" i="6"/>
  <c r="BA139" i="2"/>
  <c r="AY138" i="6"/>
  <c r="BB139" i="2"/>
  <c r="AZ138" i="6"/>
  <c r="C140" i="2"/>
  <c r="A139" i="6"/>
  <c r="D140" i="2"/>
  <c r="B139" i="6"/>
  <c r="E140" i="2"/>
  <c r="C139" i="6"/>
  <c r="F140" i="2"/>
  <c r="D139" i="6"/>
  <c r="G140" i="2"/>
  <c r="H140" i="2"/>
  <c r="F139" i="6"/>
  <c r="I140" i="2"/>
  <c r="G139" i="6"/>
  <c r="J140" i="2"/>
  <c r="H139" i="6"/>
  <c r="K140" i="2"/>
  <c r="I139" i="6"/>
  <c r="L140" i="2"/>
  <c r="J139" i="6"/>
  <c r="M140" i="2"/>
  <c r="K139" i="6"/>
  <c r="N140" i="2"/>
  <c r="L139" i="6"/>
  <c r="O140" i="2"/>
  <c r="M139" i="6"/>
  <c r="P140" i="2"/>
  <c r="N139" i="6"/>
  <c r="Q140" i="2"/>
  <c r="O139" i="6"/>
  <c r="R140" i="2"/>
  <c r="P139" i="6"/>
  <c r="S140" i="2"/>
  <c r="Q139" i="6"/>
  <c r="T140" i="2"/>
  <c r="R139" i="6"/>
  <c r="U140" i="2"/>
  <c r="S139" i="6"/>
  <c r="V140" i="2"/>
  <c r="T139" i="6"/>
  <c r="W140" i="2"/>
  <c r="U139" i="6"/>
  <c r="X140" i="2"/>
  <c r="V139" i="6"/>
  <c r="Y140" i="2"/>
  <c r="W139" i="6"/>
  <c r="Z140" i="2"/>
  <c r="X139" i="6"/>
  <c r="AA140" i="2"/>
  <c r="Y139" i="6"/>
  <c r="AB140" i="2"/>
  <c r="Z139" i="6"/>
  <c r="AC140" i="2"/>
  <c r="AA139" i="6"/>
  <c r="AD140" i="2"/>
  <c r="AB139" i="6"/>
  <c r="AE140" i="2"/>
  <c r="AC139" i="6"/>
  <c r="AF140" i="2"/>
  <c r="AD139" i="6"/>
  <c r="AG140" i="2"/>
  <c r="AE139" i="6"/>
  <c r="AH140" i="2"/>
  <c r="AF139" i="6"/>
  <c r="AI140" i="2"/>
  <c r="AG139" i="6"/>
  <c r="AJ140" i="2"/>
  <c r="AH139" i="6"/>
  <c r="AK140" i="2"/>
  <c r="AI139" i="6"/>
  <c r="AL140" i="2"/>
  <c r="AJ139" i="6"/>
  <c r="AM140" i="2"/>
  <c r="AK139" i="6"/>
  <c r="AN140" i="2"/>
  <c r="AL139" i="6"/>
  <c r="AO140" i="2"/>
  <c r="AM139" i="6"/>
  <c r="AP140" i="2"/>
  <c r="AN139" i="6"/>
  <c r="AQ140" i="2"/>
  <c r="AO139" i="6"/>
  <c r="AR140" i="2"/>
  <c r="AP139" i="6"/>
  <c r="AS140" i="2"/>
  <c r="AQ139" i="6"/>
  <c r="AT140" i="2"/>
  <c r="AR139" i="6"/>
  <c r="AU140" i="2"/>
  <c r="AS139" i="6"/>
  <c r="AV140" i="2"/>
  <c r="AT139" i="6"/>
  <c r="AW140" i="2"/>
  <c r="AU139" i="6"/>
  <c r="AX140" i="2"/>
  <c r="AV139" i="6"/>
  <c r="AY140" i="2"/>
  <c r="AZ140" i="2"/>
  <c r="AX139" i="6"/>
  <c r="BA140" i="2"/>
  <c r="AY139" i="6"/>
  <c r="BB140" i="2"/>
  <c r="AZ139" i="6"/>
  <c r="BC140" i="2"/>
  <c r="BR140" i="2"/>
  <c r="A141" i="2"/>
  <c r="A142" i="2"/>
  <c r="C142" i="2"/>
  <c r="A141" i="6"/>
  <c r="D142" i="2"/>
  <c r="B141" i="6"/>
  <c r="E142" i="2"/>
  <c r="C141" i="6"/>
  <c r="F142" i="2"/>
  <c r="D141" i="6"/>
  <c r="G142" i="2"/>
  <c r="E141" i="6"/>
  <c r="H142" i="2"/>
  <c r="F141" i="6"/>
  <c r="I142" i="2"/>
  <c r="G141" i="6"/>
  <c r="J142" i="2"/>
  <c r="H141" i="6"/>
  <c r="K142" i="2"/>
  <c r="I141" i="6"/>
  <c r="L142" i="2"/>
  <c r="J141" i="6"/>
  <c r="M142" i="2"/>
  <c r="K141" i="6"/>
  <c r="N142" i="2"/>
  <c r="L141" i="6"/>
  <c r="O142" i="2"/>
  <c r="M141" i="6"/>
  <c r="P142" i="2"/>
  <c r="N141" i="6"/>
  <c r="Q142" i="2"/>
  <c r="O141" i="6"/>
  <c r="R142" i="2"/>
  <c r="P141" i="6"/>
  <c r="S142" i="2"/>
  <c r="Q141" i="6"/>
  <c r="T142" i="2"/>
  <c r="R141" i="6"/>
  <c r="U142" i="2"/>
  <c r="S141" i="6"/>
  <c r="V142" i="2"/>
  <c r="T141" i="6"/>
  <c r="W142" i="2"/>
  <c r="U141" i="6"/>
  <c r="X142" i="2"/>
  <c r="V141" i="6"/>
  <c r="Y142" i="2"/>
  <c r="W141" i="6"/>
  <c r="Z142" i="2"/>
  <c r="X141" i="6"/>
  <c r="AA142" i="2"/>
  <c r="Y141" i="6"/>
  <c r="AB142" i="2"/>
  <c r="Z141" i="6"/>
  <c r="AC142" i="2"/>
  <c r="AA141" i="6"/>
  <c r="AD142" i="2"/>
  <c r="AB141" i="6"/>
  <c r="AE142" i="2"/>
  <c r="AC141" i="6"/>
  <c r="AF142" i="2"/>
  <c r="AD141" i="6"/>
  <c r="AG142" i="2"/>
  <c r="AE141" i="6"/>
  <c r="AH142" i="2"/>
  <c r="AF141" i="6"/>
  <c r="AI142" i="2"/>
  <c r="AG141" i="6"/>
  <c r="AJ142" i="2"/>
  <c r="AH141" i="6"/>
  <c r="AK142" i="2"/>
  <c r="AI141" i="6"/>
  <c r="AL142" i="2"/>
  <c r="AJ141" i="6"/>
  <c r="AM142" i="2"/>
  <c r="AK141" i="6"/>
  <c r="AN142" i="2"/>
  <c r="AL141" i="6"/>
  <c r="AO142" i="2"/>
  <c r="AM141" i="6"/>
  <c r="AP142" i="2"/>
  <c r="AN141" i="6"/>
  <c r="AQ142" i="2"/>
  <c r="AR142" i="2"/>
  <c r="AS142" i="2"/>
  <c r="AQ141" i="6"/>
  <c r="AT142" i="2"/>
  <c r="AR141" i="6"/>
  <c r="AU142" i="2"/>
  <c r="AS141" i="6"/>
  <c r="AV142" i="2"/>
  <c r="AT141" i="6"/>
  <c r="AW142" i="2"/>
  <c r="AU141" i="6"/>
  <c r="AX142" i="2"/>
  <c r="AV141" i="6"/>
  <c r="AY142" i="2"/>
  <c r="AW141" i="6"/>
  <c r="AZ142" i="2"/>
  <c r="AX141" i="6"/>
  <c r="BA142" i="2"/>
  <c r="AY141" i="6"/>
  <c r="BB142" i="2"/>
  <c r="AZ141" i="6"/>
  <c r="C143" i="2"/>
  <c r="A142" i="6"/>
  <c r="D143" i="2"/>
  <c r="B142" i="6"/>
  <c r="E143" i="2"/>
  <c r="C142" i="6"/>
  <c r="F143" i="2"/>
  <c r="D142" i="6"/>
  <c r="G143" i="2"/>
  <c r="E142" i="6"/>
  <c r="H143" i="2"/>
  <c r="F142" i="6"/>
  <c r="I143" i="2"/>
  <c r="G142" i="6"/>
  <c r="J143" i="2"/>
  <c r="H142" i="6"/>
  <c r="K143" i="2"/>
  <c r="I142" i="6"/>
  <c r="L143" i="2"/>
  <c r="J142" i="6"/>
  <c r="M143" i="2"/>
  <c r="K142" i="6"/>
  <c r="N143" i="2"/>
  <c r="L142" i="6"/>
  <c r="O143" i="2"/>
  <c r="M142" i="6"/>
  <c r="P143" i="2"/>
  <c r="N142" i="6"/>
  <c r="Q143" i="2"/>
  <c r="O142" i="6"/>
  <c r="R143" i="2"/>
  <c r="P142" i="6"/>
  <c r="S143" i="2"/>
  <c r="Q142" i="6"/>
  <c r="T143" i="2"/>
  <c r="R142" i="6"/>
  <c r="U143" i="2"/>
  <c r="S142" i="6"/>
  <c r="V143" i="2"/>
  <c r="T142" i="6"/>
  <c r="W143" i="2"/>
  <c r="X143" i="2"/>
  <c r="V142" i="6"/>
  <c r="Y143" i="2"/>
  <c r="W142" i="6"/>
  <c r="Z143" i="2"/>
  <c r="X142" i="6"/>
  <c r="AA143" i="2"/>
  <c r="Y142" i="6"/>
  <c r="AB143" i="2"/>
  <c r="Z142" i="6"/>
  <c r="AC143" i="2"/>
  <c r="AA142" i="6"/>
  <c r="AD143" i="2"/>
  <c r="AB142" i="6"/>
  <c r="AE143" i="2"/>
  <c r="AC142" i="6"/>
  <c r="AF143" i="2"/>
  <c r="AG143" i="2"/>
  <c r="AE142" i="6"/>
  <c r="AH143" i="2"/>
  <c r="AF142" i="6"/>
  <c r="AI143" i="2"/>
  <c r="AG142" i="6"/>
  <c r="AJ143" i="2"/>
  <c r="AH142" i="6"/>
  <c r="AK143" i="2"/>
  <c r="AI142" i="6"/>
  <c r="AL143" i="2"/>
  <c r="AJ142" i="6"/>
  <c r="AM143" i="2"/>
  <c r="AK142" i="6"/>
  <c r="AN143" i="2"/>
  <c r="AL142" i="6"/>
  <c r="AO143" i="2"/>
  <c r="AM142" i="6"/>
  <c r="AP143" i="2"/>
  <c r="AN142" i="6"/>
  <c r="AQ143" i="2"/>
  <c r="AO142" i="6"/>
  <c r="AR143" i="2"/>
  <c r="AP142" i="6"/>
  <c r="AS143" i="2"/>
  <c r="AQ142" i="6"/>
  <c r="AT143" i="2"/>
  <c r="AR142" i="6"/>
  <c r="AU143" i="2"/>
  <c r="AV143" i="2"/>
  <c r="AT142" i="6"/>
  <c r="AW143" i="2"/>
  <c r="AU142" i="6"/>
  <c r="AX143" i="2"/>
  <c r="AV142" i="6"/>
  <c r="AY143" i="2"/>
  <c r="AW142" i="6"/>
  <c r="AZ143" i="2"/>
  <c r="AX142" i="6"/>
  <c r="BA143" i="2"/>
  <c r="AY142" i="6"/>
  <c r="BB143" i="2"/>
  <c r="AZ142" i="6"/>
  <c r="BC143" i="2"/>
  <c r="BR143" i="2"/>
  <c r="A144" i="2"/>
  <c r="A145" i="2"/>
  <c r="C145" i="2"/>
  <c r="A144" i="6"/>
  <c r="D145" i="2"/>
  <c r="E145" i="2"/>
  <c r="C144" i="6"/>
  <c r="F145" i="2"/>
  <c r="D144" i="6"/>
  <c r="G145" i="2"/>
  <c r="E144" i="6"/>
  <c r="H145" i="2"/>
  <c r="F144" i="6"/>
  <c r="I145" i="2"/>
  <c r="G144" i="6"/>
  <c r="J145" i="2"/>
  <c r="H144" i="6"/>
  <c r="K145" i="2"/>
  <c r="I144" i="6"/>
  <c r="L145" i="2"/>
  <c r="J144" i="6"/>
  <c r="M145" i="2"/>
  <c r="K144" i="6"/>
  <c r="N145" i="2"/>
  <c r="L144" i="6"/>
  <c r="O145" i="2"/>
  <c r="M144" i="6"/>
  <c r="P145" i="2"/>
  <c r="N144" i="6"/>
  <c r="Q145" i="2"/>
  <c r="O144" i="6"/>
  <c r="R145" i="2"/>
  <c r="P144" i="6"/>
  <c r="S145" i="2"/>
  <c r="Q144" i="6"/>
  <c r="T145" i="2"/>
  <c r="R144" i="6"/>
  <c r="U145" i="2"/>
  <c r="S144" i="6"/>
  <c r="V145" i="2"/>
  <c r="T144" i="6"/>
  <c r="W145" i="2"/>
  <c r="U144" i="6"/>
  <c r="X145" i="2"/>
  <c r="V144" i="6"/>
  <c r="Y145" i="2"/>
  <c r="W144" i="6"/>
  <c r="Z145" i="2"/>
  <c r="X144" i="6"/>
  <c r="AA145" i="2"/>
  <c r="AB145" i="2"/>
  <c r="Z144" i="6"/>
  <c r="AC145" i="2"/>
  <c r="AA144" i="6"/>
  <c r="AD145" i="2"/>
  <c r="AB144" i="6"/>
  <c r="AE145" i="2"/>
  <c r="AC144" i="6"/>
  <c r="AF145" i="2"/>
  <c r="AD144" i="6"/>
  <c r="AG145" i="2"/>
  <c r="AE144" i="6"/>
  <c r="AH145" i="2"/>
  <c r="AF144" i="6"/>
  <c r="AI145" i="2"/>
  <c r="AG144" i="6"/>
  <c r="AJ145" i="2"/>
  <c r="AH144" i="6"/>
  <c r="AK145" i="2"/>
  <c r="AI144" i="6"/>
  <c r="AL145" i="2"/>
  <c r="AJ144" i="6"/>
  <c r="AM145" i="2"/>
  <c r="AK144" i="6"/>
  <c r="AN145" i="2"/>
  <c r="AL144" i="6"/>
  <c r="AO145" i="2"/>
  <c r="AM144" i="6"/>
  <c r="AP145" i="2"/>
  <c r="AN144" i="6"/>
  <c r="AQ145" i="2"/>
  <c r="AO144" i="6"/>
  <c r="AR145" i="2"/>
  <c r="AS145" i="2"/>
  <c r="AQ144" i="6"/>
  <c r="AT145" i="2"/>
  <c r="AR144" i="6"/>
  <c r="AU145" i="2"/>
  <c r="AS144" i="6"/>
  <c r="AV145" i="2"/>
  <c r="AT144" i="6"/>
  <c r="AW145" i="2"/>
  <c r="AU144" i="6"/>
  <c r="AX145" i="2"/>
  <c r="AV144" i="6"/>
  <c r="AY145" i="2"/>
  <c r="AW144" i="6"/>
  <c r="AZ145" i="2"/>
  <c r="AX144" i="6"/>
  <c r="BA145" i="2"/>
  <c r="AY144" i="6"/>
  <c r="BB145" i="2"/>
  <c r="AZ144" i="6"/>
  <c r="C146" i="2"/>
  <c r="A145" i="6"/>
  <c r="D146" i="2"/>
  <c r="B145" i="6"/>
  <c r="E146" i="2"/>
  <c r="C145" i="6"/>
  <c r="F146" i="2"/>
  <c r="D145" i="6"/>
  <c r="G146" i="2"/>
  <c r="E145" i="6"/>
  <c r="H146" i="2"/>
  <c r="F145" i="6"/>
  <c r="I146" i="2"/>
  <c r="G145" i="6"/>
  <c r="J146" i="2"/>
  <c r="H145" i="6"/>
  <c r="K146" i="2"/>
  <c r="I145" i="6"/>
  <c r="L146" i="2"/>
  <c r="J145" i="6"/>
  <c r="M146" i="2"/>
  <c r="K145" i="6"/>
  <c r="N146" i="2"/>
  <c r="L145" i="6"/>
  <c r="O146" i="2"/>
  <c r="P146" i="2"/>
  <c r="Q146" i="2"/>
  <c r="O145" i="6"/>
  <c r="R146" i="2"/>
  <c r="P145" i="6"/>
  <c r="S146" i="2"/>
  <c r="Q145" i="6"/>
  <c r="T146" i="2"/>
  <c r="R145" i="6"/>
  <c r="U146" i="2"/>
  <c r="S145" i="6"/>
  <c r="V146" i="2"/>
  <c r="T145" i="6"/>
  <c r="W146" i="2"/>
  <c r="U145" i="6"/>
  <c r="X146" i="2"/>
  <c r="V145" i="6"/>
  <c r="Y146" i="2"/>
  <c r="W145" i="6"/>
  <c r="Z146" i="2"/>
  <c r="X145" i="6"/>
  <c r="AA146" i="2"/>
  <c r="Y145" i="6"/>
  <c r="AB146" i="2"/>
  <c r="Z145" i="6"/>
  <c r="AC146" i="2"/>
  <c r="AA145" i="6"/>
  <c r="AD146" i="2"/>
  <c r="AB145" i="6"/>
  <c r="AE146" i="2"/>
  <c r="AC145" i="6"/>
  <c r="AF146" i="2"/>
  <c r="AD145" i="6"/>
  <c r="AG146" i="2"/>
  <c r="AE145" i="6"/>
  <c r="AH146" i="2"/>
  <c r="AF145" i="6"/>
  <c r="AI146" i="2"/>
  <c r="AG145" i="6"/>
  <c r="AJ146" i="2"/>
  <c r="AH145" i="6"/>
  <c r="AK146" i="2"/>
  <c r="AI145" i="6"/>
  <c r="AL146" i="2"/>
  <c r="AJ145" i="6"/>
  <c r="AM146" i="2"/>
  <c r="AK145" i="6"/>
  <c r="AN146" i="2"/>
  <c r="AL145" i="6"/>
  <c r="AO146" i="2"/>
  <c r="AM145" i="6"/>
  <c r="AP146" i="2"/>
  <c r="AN145" i="6"/>
  <c r="AQ146" i="2"/>
  <c r="AO145" i="6"/>
  <c r="AR146" i="2"/>
  <c r="AP145" i="6"/>
  <c r="AS146" i="2"/>
  <c r="AQ145" i="6"/>
  <c r="AT146" i="2"/>
  <c r="AR145" i="6"/>
  <c r="AU146" i="2"/>
  <c r="AV146" i="2"/>
  <c r="AT145" i="6"/>
  <c r="AW146" i="2"/>
  <c r="AU145" i="6"/>
  <c r="AX146" i="2"/>
  <c r="AV145" i="6"/>
  <c r="AY146" i="2"/>
  <c r="AW145" i="6"/>
  <c r="AZ146" i="2"/>
  <c r="AX145" i="6"/>
  <c r="BA146" i="2"/>
  <c r="AY145" i="6"/>
  <c r="BB146" i="2"/>
  <c r="AZ145" i="6"/>
  <c r="BC146" i="2"/>
  <c r="BR146" i="2"/>
  <c r="A147" i="2"/>
  <c r="A148" i="2"/>
  <c r="C148" i="2"/>
  <c r="A147" i="6"/>
  <c r="D148" i="2"/>
  <c r="E148" i="2"/>
  <c r="C147" i="6"/>
  <c r="F148" i="2"/>
  <c r="D147" i="6"/>
  <c r="G148" i="2"/>
  <c r="E147" i="6"/>
  <c r="H148" i="2"/>
  <c r="F147" i="6"/>
  <c r="I148" i="2"/>
  <c r="G147" i="6"/>
  <c r="J148" i="2"/>
  <c r="H147" i="6"/>
  <c r="K148" i="2"/>
  <c r="I147" i="6"/>
  <c r="L148" i="2"/>
  <c r="J147" i="6"/>
  <c r="M148" i="2"/>
  <c r="K147" i="6"/>
  <c r="N148" i="2"/>
  <c r="L147" i="6"/>
  <c r="O148" i="2"/>
  <c r="M147" i="6"/>
  <c r="P148" i="2"/>
  <c r="N147" i="6"/>
  <c r="Q148" i="2"/>
  <c r="O147" i="6"/>
  <c r="R148" i="2"/>
  <c r="P147" i="6"/>
  <c r="S148" i="2"/>
  <c r="T148" i="2"/>
  <c r="R147" i="6"/>
  <c r="U148" i="2"/>
  <c r="S147" i="6"/>
  <c r="V148" i="2"/>
  <c r="T147" i="6"/>
  <c r="W148" i="2"/>
  <c r="U147" i="6"/>
  <c r="X148" i="2"/>
  <c r="V147" i="6"/>
  <c r="Y148" i="2"/>
  <c r="W147" i="6"/>
  <c r="Z148" i="2"/>
  <c r="X147" i="6"/>
  <c r="AA148" i="2"/>
  <c r="Y147" i="6"/>
  <c r="AB148" i="2"/>
  <c r="AC148" i="2"/>
  <c r="AA147" i="6"/>
  <c r="AD148" i="2"/>
  <c r="AB147" i="6"/>
  <c r="AE148" i="2"/>
  <c r="AC147" i="6"/>
  <c r="AF148" i="2"/>
  <c r="AD147" i="6"/>
  <c r="AG148" i="2"/>
  <c r="AE147" i="6"/>
  <c r="AH148" i="2"/>
  <c r="AF147" i="6"/>
  <c r="AI148" i="2"/>
  <c r="AG147" i="6"/>
  <c r="AJ148" i="2"/>
  <c r="AH147" i="6"/>
  <c r="AK148" i="2"/>
  <c r="AI147" i="6"/>
  <c r="AL148" i="2"/>
  <c r="AJ147" i="6"/>
  <c r="AM148" i="2"/>
  <c r="AK147" i="6"/>
  <c r="AN148" i="2"/>
  <c r="AL147" i="6"/>
  <c r="AO148" i="2"/>
  <c r="AM147" i="6"/>
  <c r="AP148" i="2"/>
  <c r="AN147" i="6"/>
  <c r="AQ148" i="2"/>
  <c r="AO147" i="6"/>
  <c r="AR148" i="2"/>
  <c r="AP147" i="6"/>
  <c r="AS148" i="2"/>
  <c r="AQ147" i="6"/>
  <c r="AT148" i="2"/>
  <c r="AR147" i="6"/>
  <c r="AU148" i="2"/>
  <c r="AS147" i="6"/>
  <c r="AV148" i="2"/>
  <c r="AT147" i="6"/>
  <c r="AW148" i="2"/>
  <c r="AU147" i="6"/>
  <c r="AX148" i="2"/>
  <c r="AV147" i="6"/>
  <c r="AY148" i="2"/>
  <c r="AZ148" i="2"/>
  <c r="AX147" i="6"/>
  <c r="BA148" i="2"/>
  <c r="AY147" i="6"/>
  <c r="BB148" i="2"/>
  <c r="AZ147" i="6"/>
  <c r="C149" i="2"/>
  <c r="A148" i="6"/>
  <c r="D149" i="2"/>
  <c r="B148" i="6"/>
  <c r="E149" i="2"/>
  <c r="C148" i="6"/>
  <c r="F149" i="2"/>
  <c r="D148" i="6"/>
  <c r="G149" i="2"/>
  <c r="E148" i="6"/>
  <c r="H149" i="2"/>
  <c r="F148" i="6"/>
  <c r="I149" i="2"/>
  <c r="G148" i="6"/>
  <c r="J149" i="2"/>
  <c r="H148" i="6"/>
  <c r="K149" i="2"/>
  <c r="I148" i="6"/>
  <c r="L149" i="2"/>
  <c r="J148" i="6"/>
  <c r="M149" i="2"/>
  <c r="K148" i="6"/>
  <c r="N149" i="2"/>
  <c r="L148" i="6"/>
  <c r="O149" i="2"/>
  <c r="M148" i="6"/>
  <c r="P149" i="2"/>
  <c r="Q149" i="2"/>
  <c r="O148" i="6"/>
  <c r="R149" i="2"/>
  <c r="P148" i="6"/>
  <c r="S149" i="2"/>
  <c r="Q148" i="6"/>
  <c r="T149" i="2"/>
  <c r="R148" i="6"/>
  <c r="U149" i="2"/>
  <c r="S148" i="6"/>
  <c r="V149" i="2"/>
  <c r="T148" i="6"/>
  <c r="W149" i="2"/>
  <c r="U148" i="6"/>
  <c r="X149" i="2"/>
  <c r="V148" i="6"/>
  <c r="Y149" i="2"/>
  <c r="W148" i="6"/>
  <c r="Z149" i="2"/>
  <c r="X148" i="6"/>
  <c r="AA149" i="2"/>
  <c r="Y148" i="6"/>
  <c r="AB149" i="2"/>
  <c r="Z148" i="6"/>
  <c r="AC149" i="2"/>
  <c r="AA148" i="6"/>
  <c r="AD149" i="2"/>
  <c r="AB148" i="6"/>
  <c r="AE149" i="2"/>
  <c r="AC148" i="6"/>
  <c r="AF149" i="2"/>
  <c r="AD148" i="6"/>
  <c r="AG149" i="2"/>
  <c r="AE148" i="6"/>
  <c r="AH149" i="2"/>
  <c r="AF148" i="6"/>
  <c r="AI149" i="2"/>
  <c r="AG148" i="6"/>
  <c r="AJ149" i="2"/>
  <c r="AH148" i="6"/>
  <c r="AK149" i="2"/>
  <c r="AI148" i="6"/>
  <c r="AL149" i="2"/>
  <c r="AJ148" i="6"/>
  <c r="AM149" i="2"/>
  <c r="AN149" i="2"/>
  <c r="AO149" i="2"/>
  <c r="AM148" i="6"/>
  <c r="AP149" i="2"/>
  <c r="AN148" i="6"/>
  <c r="AQ149" i="2"/>
  <c r="AO148" i="6"/>
  <c r="AR149" i="2"/>
  <c r="AP148" i="6"/>
  <c r="AS149" i="2"/>
  <c r="AQ148" i="6"/>
  <c r="AT149" i="2"/>
  <c r="AR148" i="6"/>
  <c r="AU149" i="2"/>
  <c r="AS148" i="6"/>
  <c r="AV149" i="2"/>
  <c r="AT148" i="6"/>
  <c r="AW149" i="2"/>
  <c r="AU148" i="6"/>
  <c r="AX149" i="2"/>
  <c r="AV148" i="6"/>
  <c r="AY149" i="2"/>
  <c r="AW148" i="6"/>
  <c r="AZ149" i="2"/>
  <c r="AX148" i="6"/>
  <c r="BA149" i="2"/>
  <c r="AY148" i="6"/>
  <c r="BB149" i="2"/>
  <c r="AZ148" i="6"/>
  <c r="BC149" i="2"/>
  <c r="BR149" i="2"/>
  <c r="A150" i="2"/>
  <c r="A151" i="2"/>
  <c r="C151" i="2"/>
  <c r="A150" i="6"/>
  <c r="D151" i="2"/>
  <c r="B150" i="6"/>
  <c r="E151" i="2"/>
  <c r="C150" i="6"/>
  <c r="F151" i="2"/>
  <c r="D150" i="6"/>
  <c r="G151" i="2"/>
  <c r="E150" i="6"/>
  <c r="H151" i="2"/>
  <c r="F150" i="6"/>
  <c r="I151" i="2"/>
  <c r="G150" i="6"/>
  <c r="J151" i="2"/>
  <c r="H150" i="6"/>
  <c r="K151" i="2"/>
  <c r="I150" i="6"/>
  <c r="L151" i="2"/>
  <c r="J150" i="6"/>
  <c r="M151" i="2"/>
  <c r="K150" i="6"/>
  <c r="N151" i="2"/>
  <c r="L150" i="6"/>
  <c r="O151" i="2"/>
  <c r="M150" i="6"/>
  <c r="P151" i="2"/>
  <c r="N150" i="6"/>
  <c r="Q151" i="2"/>
  <c r="O150" i="6"/>
  <c r="R151" i="2"/>
  <c r="P150" i="6"/>
  <c r="S151" i="2"/>
  <c r="T151" i="2"/>
  <c r="R150" i="6"/>
  <c r="U151" i="2"/>
  <c r="S150" i="6"/>
  <c r="V151" i="2"/>
  <c r="T150" i="6"/>
  <c r="W151" i="2"/>
  <c r="U150" i="6"/>
  <c r="X151" i="2"/>
  <c r="V150" i="6"/>
  <c r="Y151" i="2"/>
  <c r="W150" i="6"/>
  <c r="Z151" i="2"/>
  <c r="X150" i="6"/>
  <c r="AA151" i="2"/>
  <c r="Y150" i="6"/>
  <c r="AB151" i="2"/>
  <c r="AC151" i="2"/>
  <c r="AA150" i="6"/>
  <c r="AD151" i="2"/>
  <c r="AB150" i="6"/>
  <c r="AE151" i="2"/>
  <c r="AC150" i="6"/>
  <c r="AF151" i="2"/>
  <c r="AD150" i="6"/>
  <c r="AG151" i="2"/>
  <c r="AE150" i="6"/>
  <c r="AH151" i="2"/>
  <c r="AF150" i="6"/>
  <c r="AI151" i="2"/>
  <c r="AG150" i="6"/>
  <c r="AJ151" i="2"/>
  <c r="AH150" i="6"/>
  <c r="AK151" i="2"/>
  <c r="AI150" i="6"/>
  <c r="AL151" i="2"/>
  <c r="AJ150" i="6"/>
  <c r="AM151" i="2"/>
  <c r="AK150" i="6"/>
  <c r="AN151" i="2"/>
  <c r="AL150" i="6"/>
  <c r="AO151" i="2"/>
  <c r="AM150" i="6"/>
  <c r="AP151" i="2"/>
  <c r="AN150" i="6"/>
  <c r="AQ151" i="2"/>
  <c r="AR151" i="2"/>
  <c r="AP150" i="6"/>
  <c r="AS151" i="2"/>
  <c r="AQ150" i="6"/>
  <c r="AT151" i="2"/>
  <c r="AR150" i="6"/>
  <c r="AU151" i="2"/>
  <c r="AS150" i="6"/>
  <c r="AV151" i="2"/>
  <c r="AT150" i="6"/>
  <c r="AW151" i="2"/>
  <c r="AU150" i="6"/>
  <c r="AX151" i="2"/>
  <c r="AV150" i="6"/>
  <c r="AY151" i="2"/>
  <c r="AW150" i="6"/>
  <c r="AZ151" i="2"/>
  <c r="AX150" i="6"/>
  <c r="BA151" i="2"/>
  <c r="AY150" i="6"/>
  <c r="BB151" i="2"/>
  <c r="AZ150" i="6"/>
  <c r="C152" i="2"/>
  <c r="A151" i="6"/>
  <c r="D152" i="2"/>
  <c r="B151" i="6"/>
  <c r="E152" i="2"/>
  <c r="C151" i="6"/>
  <c r="F152" i="2"/>
  <c r="D151" i="6"/>
  <c r="G152" i="2"/>
  <c r="E151" i="6"/>
  <c r="H152" i="2"/>
  <c r="F151" i="6"/>
  <c r="I152" i="2"/>
  <c r="G151" i="6"/>
  <c r="J152" i="2"/>
  <c r="H151" i="6"/>
  <c r="K152" i="2"/>
  <c r="I151" i="6"/>
  <c r="L152" i="2"/>
  <c r="J151" i="6"/>
  <c r="M152" i="2"/>
  <c r="K151" i="6"/>
  <c r="N152" i="2"/>
  <c r="L151" i="6"/>
  <c r="O152" i="2"/>
  <c r="M151" i="6"/>
  <c r="P152" i="2"/>
  <c r="N151" i="6"/>
  <c r="Q152" i="2"/>
  <c r="O151" i="6"/>
  <c r="R152" i="2"/>
  <c r="P151" i="6"/>
  <c r="S152" i="2"/>
  <c r="Q151" i="6"/>
  <c r="T152" i="2"/>
  <c r="R151" i="6"/>
  <c r="U152" i="2"/>
  <c r="S151" i="6"/>
  <c r="V152" i="2"/>
  <c r="T151" i="6"/>
  <c r="W152" i="2"/>
  <c r="U151" i="6"/>
  <c r="X152" i="2"/>
  <c r="V151" i="6"/>
  <c r="Y152" i="2"/>
  <c r="W151" i="6"/>
  <c r="Z152" i="2"/>
  <c r="X151" i="6"/>
  <c r="AA152" i="2"/>
  <c r="Y151" i="6"/>
  <c r="AB152" i="2"/>
  <c r="Z151" i="6"/>
  <c r="AC152" i="2"/>
  <c r="AA151" i="6"/>
  <c r="AD152" i="2"/>
  <c r="AB151" i="6"/>
  <c r="AE152" i="2"/>
  <c r="AF152" i="2"/>
  <c r="AD151" i="6"/>
  <c r="AG152" i="2"/>
  <c r="AE151" i="6"/>
  <c r="AH152" i="2"/>
  <c r="AF151" i="6"/>
  <c r="AI152" i="2"/>
  <c r="AG151" i="6"/>
  <c r="AJ152" i="2"/>
  <c r="AH151" i="6"/>
  <c r="AK152" i="2"/>
  <c r="AI151" i="6"/>
  <c r="AL152" i="2"/>
  <c r="AJ151" i="6"/>
  <c r="AM152" i="2"/>
  <c r="AK151" i="6"/>
  <c r="AN152" i="2"/>
  <c r="AL151" i="6"/>
  <c r="AO152" i="2"/>
  <c r="AM151" i="6"/>
  <c r="AP152" i="2"/>
  <c r="AN151" i="6"/>
  <c r="AQ152" i="2"/>
  <c r="AO151" i="6"/>
  <c r="AR152" i="2"/>
  <c r="AP151" i="6"/>
  <c r="AS152" i="2"/>
  <c r="AQ151" i="6"/>
  <c r="AT152" i="2"/>
  <c r="AR151" i="6"/>
  <c r="AU152" i="2"/>
  <c r="AS151" i="6"/>
  <c r="AV152" i="2"/>
  <c r="AT151" i="6"/>
  <c r="AW152" i="2"/>
  <c r="AX152" i="2"/>
  <c r="AV151" i="6"/>
  <c r="AY152" i="2"/>
  <c r="AW151" i="6"/>
  <c r="AZ152" i="2"/>
  <c r="AX151" i="6"/>
  <c r="BA152" i="2"/>
  <c r="AY151" i="6"/>
  <c r="BB152" i="2"/>
  <c r="AZ151" i="6"/>
  <c r="BC152" i="2"/>
  <c r="BR152" i="2"/>
  <c r="A153" i="2"/>
  <c r="A154" i="2"/>
  <c r="C154" i="2"/>
  <c r="A153" i="6"/>
  <c r="D154" i="2"/>
  <c r="B153" i="6"/>
  <c r="E154" i="2"/>
  <c r="C153" i="6"/>
  <c r="F154" i="2"/>
  <c r="D153" i="6"/>
  <c r="G154" i="2"/>
  <c r="E153" i="6"/>
  <c r="H154" i="2"/>
  <c r="F153" i="6"/>
  <c r="I154" i="2"/>
  <c r="J154" i="2"/>
  <c r="H153" i="6"/>
  <c r="K154" i="2"/>
  <c r="I153" i="6"/>
  <c r="L154" i="2"/>
  <c r="J153" i="6"/>
  <c r="M154" i="2"/>
  <c r="K153" i="6"/>
  <c r="N154" i="2"/>
  <c r="L153" i="6"/>
  <c r="O154" i="2"/>
  <c r="M153" i="6"/>
  <c r="P154" i="2"/>
  <c r="N153" i="6"/>
  <c r="Q154" i="2"/>
  <c r="O153" i="6"/>
  <c r="R154" i="2"/>
  <c r="P153" i="6"/>
  <c r="S154" i="2"/>
  <c r="Q153" i="6"/>
  <c r="T154" i="2"/>
  <c r="R153" i="6"/>
  <c r="U154" i="2"/>
  <c r="S153" i="6"/>
  <c r="V154" i="2"/>
  <c r="T153" i="6"/>
  <c r="W154" i="2"/>
  <c r="U153" i="6"/>
  <c r="X154" i="2"/>
  <c r="V153" i="6"/>
  <c r="Y154" i="2"/>
  <c r="W153" i="6"/>
  <c r="Z154" i="2"/>
  <c r="X153" i="6"/>
  <c r="AA154" i="2"/>
  <c r="Y153" i="6"/>
  <c r="AB154" i="2"/>
  <c r="Z153" i="6"/>
  <c r="AC154" i="2"/>
  <c r="AA153" i="6"/>
  <c r="AD154" i="2"/>
  <c r="AB153" i="6"/>
  <c r="AE154" i="2"/>
  <c r="AC153" i="6"/>
  <c r="AF154" i="2"/>
  <c r="AD153" i="6"/>
  <c r="AG154" i="2"/>
  <c r="AE153" i="6"/>
  <c r="AH154" i="2"/>
  <c r="AF153" i="6"/>
  <c r="AI154" i="2"/>
  <c r="AG153" i="6"/>
  <c r="AJ154" i="2"/>
  <c r="AH153" i="6"/>
  <c r="AK154" i="2"/>
  <c r="AI153" i="6"/>
  <c r="AL154" i="2"/>
  <c r="AJ153" i="6"/>
  <c r="AM154" i="2"/>
  <c r="AK153" i="6"/>
  <c r="AN154" i="2"/>
  <c r="AL153" i="6"/>
  <c r="AO154" i="2"/>
  <c r="AM153" i="6"/>
  <c r="AP154" i="2"/>
  <c r="AN153" i="6"/>
  <c r="AQ154" i="2"/>
  <c r="AO153" i="6"/>
  <c r="AR154" i="2"/>
  <c r="AP153" i="6"/>
  <c r="AS154" i="2"/>
  <c r="AQ153" i="6"/>
  <c r="AT154" i="2"/>
  <c r="AR153" i="6"/>
  <c r="AU154" i="2"/>
  <c r="AV154" i="2"/>
  <c r="AT153" i="6"/>
  <c r="AW154" i="2"/>
  <c r="AU153" i="6"/>
  <c r="AX154" i="2"/>
  <c r="AV153" i="6"/>
  <c r="AY154" i="2"/>
  <c r="AW153" i="6"/>
  <c r="AZ154" i="2"/>
  <c r="BA154" i="2"/>
  <c r="AY153" i="6"/>
  <c r="BB154" i="2"/>
  <c r="AZ153" i="6"/>
  <c r="C155" i="2"/>
  <c r="A154" i="6"/>
  <c r="D155" i="2"/>
  <c r="B154" i="6"/>
  <c r="E155" i="2"/>
  <c r="C154" i="6"/>
  <c r="F155" i="2"/>
  <c r="D154" i="6"/>
  <c r="G155" i="2"/>
  <c r="E154" i="6"/>
  <c r="H155" i="2"/>
  <c r="F154" i="6"/>
  <c r="I155" i="2"/>
  <c r="G154" i="6"/>
  <c r="J155" i="2"/>
  <c r="H154" i="6"/>
  <c r="K155" i="2"/>
  <c r="I154" i="6"/>
  <c r="L155" i="2"/>
  <c r="J154" i="6"/>
  <c r="M155" i="2"/>
  <c r="K154" i="6"/>
  <c r="N155" i="2"/>
  <c r="L154" i="6"/>
  <c r="O155" i="2"/>
  <c r="M154" i="6"/>
  <c r="P155" i="2"/>
  <c r="N154" i="6"/>
  <c r="Q155" i="2"/>
  <c r="O154" i="6"/>
  <c r="R155" i="2"/>
  <c r="P154" i="6"/>
  <c r="S155" i="2"/>
  <c r="Q154" i="6"/>
  <c r="T155" i="2"/>
  <c r="R154" i="6"/>
  <c r="U155" i="2"/>
  <c r="S154" i="6"/>
  <c r="V155" i="2"/>
  <c r="T154" i="6"/>
  <c r="W155" i="2"/>
  <c r="X155" i="2"/>
  <c r="V154" i="6"/>
  <c r="Y155" i="2"/>
  <c r="W154" i="6"/>
  <c r="Z155" i="2"/>
  <c r="X154" i="6"/>
  <c r="AA155" i="2"/>
  <c r="Y154" i="6"/>
  <c r="AB155" i="2"/>
  <c r="Z154" i="6"/>
  <c r="AC155" i="2"/>
  <c r="AA154" i="6"/>
  <c r="AD155" i="2"/>
  <c r="AB154" i="6"/>
  <c r="AE155" i="2"/>
  <c r="AC154" i="6"/>
  <c r="AF155" i="2"/>
  <c r="AD154" i="6"/>
  <c r="AG155" i="2"/>
  <c r="AE154" i="6"/>
  <c r="AH155" i="2"/>
  <c r="AF154" i="6"/>
  <c r="AI155" i="2"/>
  <c r="AG154" i="6"/>
  <c r="AJ155" i="2"/>
  <c r="AH154" i="6"/>
  <c r="AK155" i="2"/>
  <c r="AI154" i="6"/>
  <c r="AL155" i="2"/>
  <c r="AJ154" i="6"/>
  <c r="AM155" i="2"/>
  <c r="AK154" i="6"/>
  <c r="AN155" i="2"/>
  <c r="AL154" i="6"/>
  <c r="AO155" i="2"/>
  <c r="AM154" i="6"/>
  <c r="AP155" i="2"/>
  <c r="AN154" i="6"/>
  <c r="AQ155" i="2"/>
  <c r="AO154" i="6"/>
  <c r="AR155" i="2"/>
  <c r="AP154" i="6"/>
  <c r="AS155" i="2"/>
  <c r="AQ154" i="6"/>
  <c r="AT155" i="2"/>
  <c r="AR154" i="6"/>
  <c r="AU155" i="2"/>
  <c r="AS154" i="6"/>
  <c r="AV155" i="2"/>
  <c r="AT154" i="6"/>
  <c r="AW155" i="2"/>
  <c r="AU154" i="6"/>
  <c r="AX155" i="2"/>
  <c r="AV154" i="6"/>
  <c r="AY155" i="2"/>
  <c r="AW154" i="6"/>
  <c r="AZ155" i="2"/>
  <c r="AX154" i="6"/>
  <c r="BA155" i="2"/>
  <c r="AY154" i="6"/>
  <c r="BB155" i="2"/>
  <c r="AZ154" i="6"/>
  <c r="BC155" i="2"/>
  <c r="BR155" i="2"/>
  <c r="A156" i="2"/>
  <c r="A157" i="2"/>
  <c r="C157" i="2"/>
  <c r="A156" i="6"/>
  <c r="D157" i="2"/>
  <c r="B156" i="6"/>
  <c r="E157" i="2"/>
  <c r="C156" i="6"/>
  <c r="F157" i="2"/>
  <c r="D156" i="6"/>
  <c r="G157" i="2"/>
  <c r="E156" i="6"/>
  <c r="H157" i="2"/>
  <c r="F156" i="6"/>
  <c r="I157" i="2"/>
  <c r="G156" i="6"/>
  <c r="J157" i="2"/>
  <c r="H156" i="6"/>
  <c r="K157" i="2"/>
  <c r="I156" i="6"/>
  <c r="L157" i="2"/>
  <c r="J156" i="6"/>
  <c r="M157" i="2"/>
  <c r="K156" i="6"/>
  <c r="N157" i="2"/>
  <c r="L156" i="6"/>
  <c r="O157" i="2"/>
  <c r="P157" i="2"/>
  <c r="N156" i="6"/>
  <c r="Q157" i="2"/>
  <c r="O156" i="6"/>
  <c r="R157" i="2"/>
  <c r="P156" i="6"/>
  <c r="S157" i="2"/>
  <c r="Q156" i="6"/>
  <c r="T157" i="2"/>
  <c r="R156" i="6"/>
  <c r="U157" i="2"/>
  <c r="S156" i="6"/>
  <c r="V157" i="2"/>
  <c r="T156" i="6"/>
  <c r="W157" i="2"/>
  <c r="U156" i="6"/>
  <c r="X157" i="2"/>
  <c r="V156" i="6"/>
  <c r="Y157" i="2"/>
  <c r="W156" i="6"/>
  <c r="Z157" i="2"/>
  <c r="X156" i="6"/>
  <c r="AA157" i="2"/>
  <c r="Y156" i="6"/>
  <c r="AB157" i="2"/>
  <c r="Z156" i="6"/>
  <c r="AC157" i="2"/>
  <c r="AA156" i="6"/>
  <c r="AD157" i="2"/>
  <c r="AB156" i="6"/>
  <c r="AE157" i="2"/>
  <c r="AC156" i="6"/>
  <c r="AF157" i="2"/>
  <c r="AD156" i="6"/>
  <c r="AG157" i="2"/>
  <c r="AE156" i="6"/>
  <c r="AH157" i="2"/>
  <c r="AF156" i="6"/>
  <c r="AI157" i="2"/>
  <c r="AG156" i="6"/>
  <c r="AJ157" i="2"/>
  <c r="AH156" i="6"/>
  <c r="AK157" i="2"/>
  <c r="AI156" i="6"/>
  <c r="AL157" i="2"/>
  <c r="AJ156" i="6"/>
  <c r="AM157" i="2"/>
  <c r="AK156" i="6"/>
  <c r="AN157" i="2"/>
  <c r="AL156" i="6"/>
  <c r="AO157" i="2"/>
  <c r="AM156" i="6"/>
  <c r="AP157" i="2"/>
  <c r="AN156" i="6"/>
  <c r="AQ157" i="2"/>
  <c r="AO156" i="6"/>
  <c r="AR157" i="2"/>
  <c r="AP156" i="6"/>
  <c r="AS157" i="2"/>
  <c r="AQ156" i="6"/>
  <c r="AT157" i="2"/>
  <c r="AR156" i="6"/>
  <c r="AU157" i="2"/>
  <c r="AS156" i="6"/>
  <c r="AV157" i="2"/>
  <c r="AT156" i="6"/>
  <c r="AW157" i="2"/>
  <c r="AX157" i="2"/>
  <c r="AV156" i="6"/>
  <c r="AY157" i="2"/>
  <c r="AW156" i="6"/>
  <c r="AZ157" i="2"/>
  <c r="AX156" i="6"/>
  <c r="BA157" i="2"/>
  <c r="AY156" i="6"/>
  <c r="BB157" i="2"/>
  <c r="AZ156" i="6"/>
  <c r="C158" i="2"/>
  <c r="A157" i="6"/>
  <c r="D158" i="2"/>
  <c r="B157" i="6"/>
  <c r="E158" i="2"/>
  <c r="C157" i="6"/>
  <c r="F158" i="2"/>
  <c r="D157" i="6"/>
  <c r="G158" i="2"/>
  <c r="E157" i="6"/>
  <c r="H158" i="2"/>
  <c r="F157" i="6"/>
  <c r="I158" i="2"/>
  <c r="G157" i="6"/>
  <c r="J158" i="2"/>
  <c r="H157" i="6"/>
  <c r="K158" i="2"/>
  <c r="I157" i="6"/>
  <c r="L158" i="2"/>
  <c r="J157" i="6"/>
  <c r="M158" i="2"/>
  <c r="K157" i="6"/>
  <c r="N158" i="2"/>
  <c r="L157" i="6"/>
  <c r="O158" i="2"/>
  <c r="M157" i="6"/>
  <c r="P158" i="2"/>
  <c r="N157" i="6"/>
  <c r="Q158" i="2"/>
  <c r="O157" i="6"/>
  <c r="R158" i="2"/>
  <c r="P157" i="6"/>
  <c r="S158" i="2"/>
  <c r="T158" i="2"/>
  <c r="R157" i="6"/>
  <c r="U158" i="2"/>
  <c r="S157" i="6"/>
  <c r="V158" i="2"/>
  <c r="T157" i="6"/>
  <c r="W158" i="2"/>
  <c r="U157" i="6"/>
  <c r="X158" i="2"/>
  <c r="V157" i="6"/>
  <c r="Y158" i="2"/>
  <c r="W157" i="6"/>
  <c r="Z158" i="2"/>
  <c r="X157" i="6"/>
  <c r="AA158" i="2"/>
  <c r="Y157" i="6"/>
  <c r="AB158" i="2"/>
  <c r="Z157" i="6"/>
  <c r="AC158" i="2"/>
  <c r="AA157" i="6"/>
  <c r="AD158" i="2"/>
  <c r="AB157" i="6"/>
  <c r="AE158" i="2"/>
  <c r="AC157" i="6"/>
  <c r="AF158" i="2"/>
  <c r="AD157" i="6"/>
  <c r="AG158" i="2"/>
  <c r="AE157" i="6"/>
  <c r="AH158" i="2"/>
  <c r="AF157" i="6"/>
  <c r="AI158" i="2"/>
  <c r="AG157" i="6"/>
  <c r="AJ158" i="2"/>
  <c r="AH157" i="6"/>
  <c r="AK158" i="2"/>
  <c r="AI157" i="6"/>
  <c r="AL158" i="2"/>
  <c r="AJ157" i="6"/>
  <c r="AM158" i="2"/>
  <c r="AK157" i="6"/>
  <c r="AN158" i="2"/>
  <c r="AL157" i="6"/>
  <c r="AO158" i="2"/>
  <c r="AM157" i="6"/>
  <c r="AP158" i="2"/>
  <c r="AN157" i="6"/>
  <c r="AQ158" i="2"/>
  <c r="AO157" i="6"/>
  <c r="AR158" i="2"/>
  <c r="AP157" i="6"/>
  <c r="AS158" i="2"/>
  <c r="AQ157" i="6"/>
  <c r="AT158" i="2"/>
  <c r="AR157" i="6"/>
  <c r="AU158" i="2"/>
  <c r="AS157" i="6"/>
  <c r="AV158" i="2"/>
  <c r="AT157" i="6"/>
  <c r="AW158" i="2"/>
  <c r="AU157" i="6"/>
  <c r="AX158" i="2"/>
  <c r="AV157" i="6"/>
  <c r="AY158" i="2"/>
  <c r="AZ158" i="2"/>
  <c r="AX157" i="6"/>
  <c r="BA158" i="2"/>
  <c r="AY157" i="6"/>
  <c r="BB158" i="2"/>
  <c r="AZ157" i="6"/>
  <c r="BC158" i="2"/>
  <c r="BR158" i="2"/>
  <c r="A159" i="2"/>
  <c r="A160" i="2"/>
  <c r="C160" i="2"/>
  <c r="A159" i="6"/>
  <c r="D160" i="2"/>
  <c r="B159" i="6"/>
  <c r="E160" i="2"/>
  <c r="C159" i="6"/>
  <c r="F160" i="2"/>
  <c r="D159" i="6"/>
  <c r="G160" i="2"/>
  <c r="E159" i="6"/>
  <c r="H160" i="2"/>
  <c r="F159" i="6"/>
  <c r="I160" i="2"/>
  <c r="G159" i="6"/>
  <c r="J160" i="2"/>
  <c r="H159" i="6"/>
  <c r="K160" i="2"/>
  <c r="I159" i="6"/>
  <c r="L160" i="2"/>
  <c r="J159" i="6"/>
  <c r="M160" i="2"/>
  <c r="K159" i="6"/>
  <c r="N160" i="2"/>
  <c r="L159" i="6"/>
  <c r="O160" i="2"/>
  <c r="M159" i="6"/>
  <c r="P160" i="2"/>
  <c r="N159" i="6"/>
  <c r="Q160" i="2"/>
  <c r="O159" i="6"/>
  <c r="R160" i="2"/>
  <c r="P159" i="6"/>
  <c r="S160" i="2"/>
  <c r="Q159" i="6"/>
  <c r="T160" i="2"/>
  <c r="R159" i="6"/>
  <c r="U160" i="2"/>
  <c r="S159" i="6"/>
  <c r="V160" i="2"/>
  <c r="T159" i="6"/>
  <c r="W160" i="2"/>
  <c r="U159" i="6"/>
  <c r="X160" i="2"/>
  <c r="V159" i="6"/>
  <c r="Y160" i="2"/>
  <c r="W159" i="6"/>
  <c r="Z160" i="2"/>
  <c r="X159" i="6"/>
  <c r="AA160" i="2"/>
  <c r="Y159" i="6"/>
  <c r="AB160" i="2"/>
  <c r="Z159" i="6"/>
  <c r="AC160" i="2"/>
  <c r="AA159" i="6"/>
  <c r="AD160" i="2"/>
  <c r="AB159" i="6"/>
  <c r="AE160" i="2"/>
  <c r="AF160" i="2"/>
  <c r="AD159" i="6"/>
  <c r="AG160" i="2"/>
  <c r="AE159" i="6"/>
  <c r="AH160" i="2"/>
  <c r="AF159" i="6"/>
  <c r="AI160" i="2"/>
  <c r="AG159" i="6"/>
  <c r="AJ160" i="2"/>
  <c r="AH159" i="6"/>
  <c r="AK160" i="2"/>
  <c r="AI159" i="6"/>
  <c r="AL160" i="2"/>
  <c r="AJ159" i="6"/>
  <c r="AM160" i="2"/>
  <c r="AK159" i="6"/>
  <c r="AN160" i="2"/>
  <c r="AL159" i="6"/>
  <c r="AO160" i="2"/>
  <c r="AM159" i="6"/>
  <c r="AP160" i="2"/>
  <c r="AN159" i="6"/>
  <c r="AQ160" i="2"/>
  <c r="AO159" i="6"/>
  <c r="AR160" i="2"/>
  <c r="AP159" i="6"/>
  <c r="AS160" i="2"/>
  <c r="AQ159" i="6"/>
  <c r="AT160" i="2"/>
  <c r="AR159" i="6"/>
  <c r="AU160" i="2"/>
  <c r="AS159" i="6"/>
  <c r="AV160" i="2"/>
  <c r="AT159" i="6"/>
  <c r="AW160" i="2"/>
  <c r="AU159" i="6"/>
  <c r="AX160" i="2"/>
  <c r="AV159" i="6"/>
  <c r="AY160" i="2"/>
  <c r="AW159" i="6"/>
  <c r="AZ160" i="2"/>
  <c r="AX159" i="6"/>
  <c r="BA160" i="2"/>
  <c r="AY159" i="6"/>
  <c r="BB160" i="2"/>
  <c r="AZ159" i="6"/>
  <c r="C161" i="2"/>
  <c r="A160" i="6"/>
  <c r="D161" i="2"/>
  <c r="B160" i="6"/>
  <c r="E161" i="2"/>
  <c r="C160" i="6"/>
  <c r="F161" i="2"/>
  <c r="D160" i="6"/>
  <c r="G161" i="2"/>
  <c r="E160" i="6"/>
  <c r="H161" i="2"/>
  <c r="F160" i="6"/>
  <c r="I161" i="2"/>
  <c r="G160" i="6"/>
  <c r="J161" i="2"/>
  <c r="H160" i="6"/>
  <c r="K161" i="2"/>
  <c r="L161" i="2"/>
  <c r="J160" i="6"/>
  <c r="M161" i="2"/>
  <c r="K160" i="6"/>
  <c r="N161" i="2"/>
  <c r="L160" i="6"/>
  <c r="O161" i="2"/>
  <c r="M160" i="6"/>
  <c r="P161" i="2"/>
  <c r="N160" i="6"/>
  <c r="Q161" i="2"/>
  <c r="O160" i="6"/>
  <c r="R161" i="2"/>
  <c r="P160" i="6"/>
  <c r="S161" i="2"/>
  <c r="Q160" i="6"/>
  <c r="T161" i="2"/>
  <c r="R160" i="6"/>
  <c r="U161" i="2"/>
  <c r="S160" i="6"/>
  <c r="V161" i="2"/>
  <c r="T160" i="6"/>
  <c r="W161" i="2"/>
  <c r="U160" i="6"/>
  <c r="X161" i="2"/>
  <c r="V160" i="6"/>
  <c r="Y161" i="2"/>
  <c r="W160" i="6"/>
  <c r="Z161" i="2"/>
  <c r="X160" i="6"/>
  <c r="AA161" i="2"/>
  <c r="Y160" i="6"/>
  <c r="AB161" i="2"/>
  <c r="Z160" i="6"/>
  <c r="AC161" i="2"/>
  <c r="AA160" i="6"/>
  <c r="AD161" i="2"/>
  <c r="AB160" i="6"/>
  <c r="AE161" i="2"/>
  <c r="AC160" i="6"/>
  <c r="AF161" i="2"/>
  <c r="AD160" i="6"/>
  <c r="AG161" i="2"/>
  <c r="AE160" i="6"/>
  <c r="AH161" i="2"/>
  <c r="AF160" i="6"/>
  <c r="AI161" i="2"/>
  <c r="AG160" i="6"/>
  <c r="AJ161" i="2"/>
  <c r="AH160" i="6"/>
  <c r="AK161" i="2"/>
  <c r="AI160" i="6"/>
  <c r="AL161" i="2"/>
  <c r="AJ160" i="6"/>
  <c r="AM161" i="2"/>
  <c r="AK160" i="6"/>
  <c r="AN161" i="2"/>
  <c r="AL160" i="6"/>
  <c r="AO161" i="2"/>
  <c r="AM160" i="6"/>
  <c r="AP161" i="2"/>
  <c r="AN160" i="6"/>
  <c r="AQ161" i="2"/>
  <c r="AR161" i="2"/>
  <c r="AP160" i="6"/>
  <c r="AS161" i="2"/>
  <c r="AQ160" i="6"/>
  <c r="AT161" i="2"/>
  <c r="AR160" i="6"/>
  <c r="AU161" i="2"/>
  <c r="AS160" i="6"/>
  <c r="AV161" i="2"/>
  <c r="AT160" i="6"/>
  <c r="AW161" i="2"/>
  <c r="AU160" i="6"/>
  <c r="AX161" i="2"/>
  <c r="AV160" i="6"/>
  <c r="AY161" i="2"/>
  <c r="AW160" i="6"/>
  <c r="AZ161" i="2"/>
  <c r="AX160" i="6"/>
  <c r="BA161" i="2"/>
  <c r="AY160" i="6"/>
  <c r="BB161" i="2"/>
  <c r="AZ160" i="6"/>
  <c r="BC161" i="2"/>
  <c r="BR161" i="2"/>
  <c r="A162" i="2"/>
  <c r="A163" i="2"/>
  <c r="C163" i="2"/>
  <c r="A162" i="6"/>
  <c r="D163" i="2"/>
  <c r="B162" i="6"/>
  <c r="E163" i="2"/>
  <c r="C162" i="6"/>
  <c r="F163" i="2"/>
  <c r="D162" i="6"/>
  <c r="G163" i="2"/>
  <c r="E162" i="6"/>
  <c r="H163" i="2"/>
  <c r="F162" i="6"/>
  <c r="I163" i="2"/>
  <c r="J163" i="2"/>
  <c r="H162" i="6"/>
  <c r="K163" i="2"/>
  <c r="I162" i="6"/>
  <c r="L163" i="2"/>
  <c r="J162" i="6"/>
  <c r="M163" i="2"/>
  <c r="K162" i="6"/>
  <c r="N163" i="2"/>
  <c r="L162" i="6"/>
  <c r="O163" i="2"/>
  <c r="P163" i="2"/>
  <c r="N162" i="6"/>
  <c r="Q163" i="2"/>
  <c r="O162" i="6"/>
  <c r="R163" i="2"/>
  <c r="P162" i="6"/>
  <c r="S163" i="2"/>
  <c r="Q162" i="6"/>
  <c r="T163" i="2"/>
  <c r="R162" i="6"/>
  <c r="U163" i="2"/>
  <c r="V163" i="2"/>
  <c r="T162" i="6"/>
  <c r="W163" i="2"/>
  <c r="U162" i="6"/>
  <c r="X163" i="2"/>
  <c r="V162" i="6"/>
  <c r="Y163" i="2"/>
  <c r="W162" i="6"/>
  <c r="Z163" i="2"/>
  <c r="X162" i="6"/>
  <c r="AA163" i="2"/>
  <c r="Y162" i="6"/>
  <c r="AB163" i="2"/>
  <c r="Z162" i="6"/>
  <c r="AC163" i="2"/>
  <c r="AA162" i="6"/>
  <c r="AD163" i="2"/>
  <c r="AB162" i="6"/>
  <c r="AE163" i="2"/>
  <c r="AF163" i="2"/>
  <c r="AG163" i="2"/>
  <c r="AE162" i="6"/>
  <c r="AH163" i="2"/>
  <c r="AF162" i="6"/>
  <c r="AI163" i="2"/>
  <c r="AG162" i="6"/>
  <c r="AJ163" i="2"/>
  <c r="AH162" i="6"/>
  <c r="AK163" i="2"/>
  <c r="AI162" i="6"/>
  <c r="AL163" i="2"/>
  <c r="AJ162" i="6"/>
  <c r="AM163" i="2"/>
  <c r="AK162" i="6"/>
  <c r="AN163" i="2"/>
  <c r="AL162" i="6"/>
  <c r="AO163" i="2"/>
  <c r="AM162" i="6"/>
  <c r="AP163" i="2"/>
  <c r="AN162" i="6"/>
  <c r="AQ163" i="2"/>
  <c r="AO162" i="6"/>
  <c r="AR163" i="2"/>
  <c r="AP162" i="6"/>
  <c r="AS163" i="2"/>
  <c r="AQ162" i="6"/>
  <c r="AT163" i="2"/>
  <c r="AR162" i="6"/>
  <c r="AU163" i="2"/>
  <c r="AV163" i="2"/>
  <c r="AT162" i="6"/>
  <c r="AW163" i="2"/>
  <c r="AU162" i="6"/>
  <c r="AX163" i="2"/>
  <c r="AV162" i="6"/>
  <c r="AY163" i="2"/>
  <c r="AW162" i="6"/>
  <c r="AZ163" i="2"/>
  <c r="AX162" i="6"/>
  <c r="BA163" i="2"/>
  <c r="AY162" i="6"/>
  <c r="BB163" i="2"/>
  <c r="AZ162" i="6"/>
  <c r="C164" i="2"/>
  <c r="A163" i="6"/>
  <c r="D164" i="2"/>
  <c r="B163" i="6"/>
  <c r="E164" i="2"/>
  <c r="C163" i="6"/>
  <c r="F164" i="2"/>
  <c r="D163" i="6"/>
  <c r="G164" i="2"/>
  <c r="E163" i="6"/>
  <c r="H164" i="2"/>
  <c r="F163" i="6"/>
  <c r="I164" i="2"/>
  <c r="G163" i="6"/>
  <c r="J164" i="2"/>
  <c r="H163" i="6"/>
  <c r="K164" i="2"/>
  <c r="I163" i="6"/>
  <c r="L164" i="2"/>
  <c r="J163" i="6"/>
  <c r="M164" i="2"/>
  <c r="K163" i="6"/>
  <c r="N164" i="2"/>
  <c r="L163" i="6"/>
  <c r="O164" i="2"/>
  <c r="M163" i="6"/>
  <c r="P164" i="2"/>
  <c r="N163" i="6"/>
  <c r="Q164" i="2"/>
  <c r="O163" i="6"/>
  <c r="R164" i="2"/>
  <c r="P163" i="6"/>
  <c r="S164" i="2"/>
  <c r="T164" i="2"/>
  <c r="R163" i="6"/>
  <c r="U164" i="2"/>
  <c r="S163" i="6"/>
  <c r="V164" i="2"/>
  <c r="T163" i="6"/>
  <c r="W164" i="2"/>
  <c r="U163" i="6"/>
  <c r="X164" i="2"/>
  <c r="V163" i="6"/>
  <c r="Y164" i="2"/>
  <c r="W163" i="6"/>
  <c r="Z164" i="2"/>
  <c r="X163" i="6"/>
  <c r="AA164" i="2"/>
  <c r="Y163" i="6"/>
  <c r="AB164" i="2"/>
  <c r="Z163" i="6"/>
  <c r="AC164" i="2"/>
  <c r="AA163" i="6"/>
  <c r="AD164" i="2"/>
  <c r="AB163" i="6"/>
  <c r="AE164" i="2"/>
  <c r="AC163" i="6"/>
  <c r="AF164" i="2"/>
  <c r="AD163" i="6"/>
  <c r="AG164" i="2"/>
  <c r="AE163" i="6"/>
  <c r="AH164" i="2"/>
  <c r="AF163" i="6"/>
  <c r="AI164" i="2"/>
  <c r="AG163" i="6"/>
  <c r="AJ164" i="2"/>
  <c r="AH163" i="6"/>
  <c r="AK164" i="2"/>
  <c r="AI163" i="6"/>
  <c r="AL164" i="2"/>
  <c r="AJ163" i="6"/>
  <c r="AM164" i="2"/>
  <c r="AN164" i="2"/>
  <c r="AL163" i="6"/>
  <c r="AO164" i="2"/>
  <c r="AM163" i="6"/>
  <c r="AP164" i="2"/>
  <c r="AN163" i="6"/>
  <c r="AQ164" i="2"/>
  <c r="AO163" i="6"/>
  <c r="AR164" i="2"/>
  <c r="AP163" i="6"/>
  <c r="AS164" i="2"/>
  <c r="AQ163" i="6"/>
  <c r="AT164" i="2"/>
  <c r="AR163" i="6"/>
  <c r="AU164" i="2"/>
  <c r="AS163" i="6"/>
  <c r="AV164" i="2"/>
  <c r="AT163" i="6"/>
  <c r="AW164" i="2"/>
  <c r="AU163" i="6"/>
  <c r="AX164" i="2"/>
  <c r="AV163" i="6"/>
  <c r="AY164" i="2"/>
  <c r="AW163" i="6"/>
  <c r="AZ164" i="2"/>
  <c r="AX163" i="6"/>
  <c r="BA164" i="2"/>
  <c r="AY163" i="6"/>
  <c r="BB164" i="2"/>
  <c r="AZ163" i="6"/>
  <c r="BC164" i="2"/>
  <c r="BR164" i="2"/>
  <c r="A165" i="2"/>
  <c r="A166" i="2"/>
  <c r="C166" i="2"/>
  <c r="A165" i="6"/>
  <c r="D166" i="2"/>
  <c r="B165" i="6"/>
  <c r="E166" i="2"/>
  <c r="C165" i="6"/>
  <c r="F166" i="2"/>
  <c r="D165" i="6"/>
  <c r="G166" i="2"/>
  <c r="H166" i="2"/>
  <c r="F165" i="6"/>
  <c r="I166" i="2"/>
  <c r="G165" i="6"/>
  <c r="J166" i="2"/>
  <c r="H165" i="6"/>
  <c r="K166" i="2"/>
  <c r="I165" i="6"/>
  <c r="L166" i="2"/>
  <c r="J165" i="6"/>
  <c r="M166" i="2"/>
  <c r="K165" i="6"/>
  <c r="N166" i="2"/>
  <c r="L165" i="6"/>
  <c r="O166" i="2"/>
  <c r="M165" i="6"/>
  <c r="P166" i="2"/>
  <c r="N165" i="6"/>
  <c r="Q166" i="2"/>
  <c r="O165" i="6"/>
  <c r="R166" i="2"/>
  <c r="P165" i="6"/>
  <c r="S166" i="2"/>
  <c r="Q165" i="6"/>
  <c r="T166" i="2"/>
  <c r="U166" i="2"/>
  <c r="S165" i="6"/>
  <c r="V166" i="2"/>
  <c r="T165" i="6"/>
  <c r="W166" i="2"/>
  <c r="X166" i="2"/>
  <c r="V165" i="6"/>
  <c r="Y166" i="2"/>
  <c r="W165" i="6"/>
  <c r="Z166" i="2"/>
  <c r="X165" i="6"/>
  <c r="AA166" i="2"/>
  <c r="Y165" i="6"/>
  <c r="AB166" i="2"/>
  <c r="Z165" i="6"/>
  <c r="AC166" i="2"/>
  <c r="AA165" i="6"/>
  <c r="AD166" i="2"/>
  <c r="AB165" i="6"/>
  <c r="AE166" i="2"/>
  <c r="AC165" i="6"/>
  <c r="AF166" i="2"/>
  <c r="AD165" i="6"/>
  <c r="AG166" i="2"/>
  <c r="AE165" i="6"/>
  <c r="AH166" i="2"/>
  <c r="AF165" i="6"/>
  <c r="AI166" i="2"/>
  <c r="AG165" i="6"/>
  <c r="AJ166" i="2"/>
  <c r="AH165" i="6"/>
  <c r="AK166" i="2"/>
  <c r="AI165" i="6"/>
  <c r="AL166" i="2"/>
  <c r="AJ165" i="6"/>
  <c r="AM166" i="2"/>
  <c r="AN166" i="2"/>
  <c r="AL165" i="6"/>
  <c r="AO166" i="2"/>
  <c r="AM165" i="6"/>
  <c r="AP166" i="2"/>
  <c r="AN165" i="6"/>
  <c r="AQ166" i="2"/>
  <c r="AO165" i="6"/>
  <c r="AR166" i="2"/>
  <c r="AP165" i="6"/>
  <c r="AS166" i="2"/>
  <c r="AQ165" i="6"/>
  <c r="AT166" i="2"/>
  <c r="AR165" i="6"/>
  <c r="AU166" i="2"/>
  <c r="AS165" i="6"/>
  <c r="AV166" i="2"/>
  <c r="AT165" i="6"/>
  <c r="AW166" i="2"/>
  <c r="AU165" i="6"/>
  <c r="AX166" i="2"/>
  <c r="AV165" i="6"/>
  <c r="AY166" i="2"/>
  <c r="AW165" i="6"/>
  <c r="AZ166" i="2"/>
  <c r="AX165" i="6"/>
  <c r="BA166" i="2"/>
  <c r="AY165" i="6"/>
  <c r="BB166" i="2"/>
  <c r="AZ165" i="6"/>
  <c r="C167" i="2"/>
  <c r="D167" i="2"/>
  <c r="E167" i="2"/>
  <c r="C166" i="6"/>
  <c r="F167" i="2"/>
  <c r="D166" i="6"/>
  <c r="G167" i="2"/>
  <c r="E166" i="6"/>
  <c r="H167" i="2"/>
  <c r="F166" i="6"/>
  <c r="I167" i="2"/>
  <c r="G166" i="6"/>
  <c r="J167" i="2"/>
  <c r="H166" i="6"/>
  <c r="K167" i="2"/>
  <c r="I166" i="6"/>
  <c r="L167" i="2"/>
  <c r="J166" i="6"/>
  <c r="M167" i="2"/>
  <c r="K166" i="6"/>
  <c r="N167" i="2"/>
  <c r="L166" i="6"/>
  <c r="O167" i="2"/>
  <c r="P167" i="2"/>
  <c r="N166" i="6"/>
  <c r="Q167" i="2"/>
  <c r="O166" i="6"/>
  <c r="R167" i="2"/>
  <c r="P166" i="6"/>
  <c r="S167" i="2"/>
  <c r="Q166" i="6"/>
  <c r="T167" i="2"/>
  <c r="R166" i="6"/>
  <c r="U167" i="2"/>
  <c r="S166" i="6"/>
  <c r="V167" i="2"/>
  <c r="T166" i="6"/>
  <c r="W167" i="2"/>
  <c r="U166" i="6"/>
  <c r="X167" i="2"/>
  <c r="V166" i="6"/>
  <c r="Y167" i="2"/>
  <c r="W166" i="6"/>
  <c r="Z167" i="2"/>
  <c r="X166" i="6"/>
  <c r="AA167" i="2"/>
  <c r="Y166" i="6"/>
  <c r="AB167" i="2"/>
  <c r="Z166" i="6"/>
  <c r="AC167" i="2"/>
  <c r="AA166" i="6"/>
  <c r="AD167" i="2"/>
  <c r="AB166" i="6"/>
  <c r="AE167" i="2"/>
  <c r="AF167" i="2"/>
  <c r="AG167" i="2"/>
  <c r="AE166" i="6"/>
  <c r="AH167" i="2"/>
  <c r="AF166" i="6"/>
  <c r="AI167" i="2"/>
  <c r="AG166" i="6"/>
  <c r="AJ167" i="2"/>
  <c r="AH166" i="6"/>
  <c r="AK167" i="2"/>
  <c r="AI166" i="6"/>
  <c r="AL167" i="2"/>
  <c r="AJ166" i="6"/>
  <c r="AM167" i="2"/>
  <c r="AK166" i="6"/>
  <c r="AN167" i="2"/>
  <c r="AL166" i="6"/>
  <c r="AO167" i="2"/>
  <c r="AM166" i="6"/>
  <c r="AP167" i="2"/>
  <c r="AN166" i="6"/>
  <c r="AQ167" i="2"/>
  <c r="AR167" i="2"/>
  <c r="AP166" i="6"/>
  <c r="AS167" i="2"/>
  <c r="AQ166" i="6"/>
  <c r="AT167" i="2"/>
  <c r="AR166" i="6"/>
  <c r="AU167" i="2"/>
  <c r="AS166" i="6"/>
  <c r="AV167" i="2"/>
  <c r="AT166" i="6"/>
  <c r="AW167" i="2"/>
  <c r="AU166" i="6"/>
  <c r="AX167" i="2"/>
  <c r="AV166" i="6"/>
  <c r="AY167" i="2"/>
  <c r="AW166" i="6"/>
  <c r="AZ167" i="2"/>
  <c r="AX166" i="6"/>
  <c r="BA167" i="2"/>
  <c r="AY166" i="6"/>
  <c r="BB167" i="2"/>
  <c r="AZ166" i="6"/>
  <c r="BC167" i="2"/>
  <c r="BR167" i="2"/>
  <c r="A168" i="2"/>
  <c r="A169" i="2"/>
  <c r="C169" i="2"/>
  <c r="A168" i="6"/>
  <c r="D169" i="2"/>
  <c r="B168" i="6"/>
  <c r="E169" i="2"/>
  <c r="C168" i="6"/>
  <c r="F169" i="2"/>
  <c r="D168" i="6"/>
  <c r="G169" i="2"/>
  <c r="H169" i="2"/>
  <c r="F168" i="6"/>
  <c r="I169" i="2"/>
  <c r="G168" i="6"/>
  <c r="J169" i="2"/>
  <c r="H168" i="6"/>
  <c r="K169" i="2"/>
  <c r="I168" i="6"/>
  <c r="L169" i="2"/>
  <c r="J168" i="6"/>
  <c r="M169" i="2"/>
  <c r="K168" i="6"/>
  <c r="N169" i="2"/>
  <c r="L168" i="6"/>
  <c r="O169" i="2"/>
  <c r="M168" i="6"/>
  <c r="P169" i="2"/>
  <c r="N168" i="6"/>
  <c r="Q169" i="2"/>
  <c r="O168" i="6"/>
  <c r="R169" i="2"/>
  <c r="P168" i="6"/>
  <c r="S169" i="2"/>
  <c r="Q168" i="6"/>
  <c r="T169" i="2"/>
  <c r="R168" i="6"/>
  <c r="U169" i="2"/>
  <c r="S168" i="6"/>
  <c r="V169" i="2"/>
  <c r="T168" i="6"/>
  <c r="W169" i="2"/>
  <c r="X169" i="2"/>
  <c r="V168" i="6"/>
  <c r="Y169" i="2"/>
  <c r="W168" i="6"/>
  <c r="Z169" i="2"/>
  <c r="X168" i="6"/>
  <c r="AA169" i="2"/>
  <c r="Y168" i="6"/>
  <c r="AB169" i="2"/>
  <c r="Z168" i="6"/>
  <c r="AC169" i="2"/>
  <c r="AA168" i="6"/>
  <c r="AD169" i="2"/>
  <c r="AB168" i="6"/>
  <c r="AE169" i="2"/>
  <c r="AC168" i="6"/>
  <c r="AF169" i="2"/>
  <c r="AD168" i="6"/>
  <c r="AG169" i="2"/>
  <c r="AE168" i="6"/>
  <c r="AH169" i="2"/>
  <c r="AF168" i="6"/>
  <c r="AI169" i="2"/>
  <c r="AG168" i="6"/>
  <c r="AJ169" i="2"/>
  <c r="AH168" i="6"/>
  <c r="AK169" i="2"/>
  <c r="AI168" i="6"/>
  <c r="AL169" i="2"/>
  <c r="AJ168" i="6"/>
  <c r="AM169" i="2"/>
  <c r="AN169" i="2"/>
  <c r="AL168" i="6"/>
  <c r="AO169" i="2"/>
  <c r="AM168" i="6"/>
  <c r="AP169" i="2"/>
  <c r="AN168" i="6"/>
  <c r="AQ169" i="2"/>
  <c r="AO168" i="6"/>
  <c r="AR169" i="2"/>
  <c r="AP168" i="6"/>
  <c r="AS169" i="2"/>
  <c r="AQ168" i="6"/>
  <c r="AT169" i="2"/>
  <c r="AR168" i="6"/>
  <c r="AU169" i="2"/>
  <c r="AS168" i="6"/>
  <c r="AV169" i="2"/>
  <c r="AT168" i="6"/>
  <c r="AW169" i="2"/>
  <c r="AU168" i="6"/>
  <c r="AX169" i="2"/>
  <c r="AV168" i="6"/>
  <c r="AY169" i="2"/>
  <c r="AW168" i="6"/>
  <c r="AZ169" i="2"/>
  <c r="AX168" i="6"/>
  <c r="BA169" i="2"/>
  <c r="AY168" i="6"/>
  <c r="BB169" i="2"/>
  <c r="AZ168" i="6"/>
  <c r="C170" i="2"/>
  <c r="D170" i="2"/>
  <c r="B169" i="6"/>
  <c r="E170" i="2"/>
  <c r="C169" i="6"/>
  <c r="F170" i="2"/>
  <c r="D169" i="6"/>
  <c r="G170" i="2"/>
  <c r="E169" i="6"/>
  <c r="H170" i="2"/>
  <c r="F169" i="6"/>
  <c r="I170" i="2"/>
  <c r="G169" i="6"/>
  <c r="J170" i="2"/>
  <c r="H169" i="6"/>
  <c r="K170" i="2"/>
  <c r="I169" i="6"/>
  <c r="L170" i="2"/>
  <c r="J169" i="6"/>
  <c r="M170" i="2"/>
  <c r="K169" i="6"/>
  <c r="N170" i="2"/>
  <c r="L169" i="6"/>
  <c r="O170" i="2"/>
  <c r="M169" i="6"/>
  <c r="P170" i="2"/>
  <c r="N169" i="6"/>
  <c r="Q170" i="2"/>
  <c r="O169" i="6"/>
  <c r="R170" i="2"/>
  <c r="P169" i="6"/>
  <c r="S170" i="2"/>
  <c r="T170" i="2"/>
  <c r="R169" i="6"/>
  <c r="U170" i="2"/>
  <c r="S169" i="6"/>
  <c r="V170" i="2"/>
  <c r="T169" i="6"/>
  <c r="W170" i="2"/>
  <c r="U169" i="6"/>
  <c r="X170" i="2"/>
  <c r="V169" i="6"/>
  <c r="Y170" i="2"/>
  <c r="W169" i="6"/>
  <c r="Z170" i="2"/>
  <c r="X169" i="6"/>
  <c r="AA170" i="2"/>
  <c r="Y169" i="6"/>
  <c r="AB170" i="2"/>
  <c r="AC170" i="2"/>
  <c r="AA169" i="6"/>
  <c r="AD170" i="2"/>
  <c r="AB169" i="6"/>
  <c r="AE170" i="2"/>
  <c r="AF170" i="2"/>
  <c r="AD169" i="6"/>
  <c r="AG170" i="2"/>
  <c r="AE169" i="6"/>
  <c r="AH170" i="2"/>
  <c r="AF169" i="6"/>
  <c r="AI170" i="2"/>
  <c r="AG169" i="6"/>
  <c r="AJ170" i="2"/>
  <c r="AH169" i="6"/>
  <c r="AK170" i="2"/>
  <c r="AI169" i="6"/>
  <c r="AL170" i="2"/>
  <c r="AJ169" i="6"/>
  <c r="AM170" i="2"/>
  <c r="AK169" i="6"/>
  <c r="AN170" i="2"/>
  <c r="AL169" i="6"/>
  <c r="AO170" i="2"/>
  <c r="AM169" i="6"/>
  <c r="AP170" i="2"/>
  <c r="AN169" i="6"/>
  <c r="AQ170" i="2"/>
  <c r="AO169" i="6"/>
  <c r="AR170" i="2"/>
  <c r="AP169" i="6"/>
  <c r="AS170" i="2"/>
  <c r="AQ169" i="6"/>
  <c r="AT170" i="2"/>
  <c r="AR169" i="6"/>
  <c r="AU170" i="2"/>
  <c r="AV170" i="2"/>
  <c r="AT169" i="6"/>
  <c r="AW170" i="2"/>
  <c r="AU169" i="6"/>
  <c r="AX170" i="2"/>
  <c r="AV169" i="6"/>
  <c r="AY170" i="2"/>
  <c r="AW169" i="6"/>
  <c r="AZ170" i="2"/>
  <c r="AX169" i="6"/>
  <c r="BA170" i="2"/>
  <c r="AY169" i="6"/>
  <c r="BB170" i="2"/>
  <c r="AZ169" i="6"/>
  <c r="BC170" i="2"/>
  <c r="BR170" i="2"/>
  <c r="A171" i="2"/>
  <c r="A172" i="2"/>
  <c r="C172" i="2"/>
  <c r="A171" i="6"/>
  <c r="D172" i="2"/>
  <c r="E172" i="2"/>
  <c r="C171" i="6"/>
  <c r="F172" i="2"/>
  <c r="D171" i="6"/>
  <c r="G172" i="2"/>
  <c r="H172" i="2"/>
  <c r="F171" i="6"/>
  <c r="I172" i="2"/>
  <c r="G171" i="6"/>
  <c r="J172" i="2"/>
  <c r="H171" i="6"/>
  <c r="K172" i="2"/>
  <c r="I171" i="6"/>
  <c r="L172" i="2"/>
  <c r="J171" i="6"/>
  <c r="M172" i="2"/>
  <c r="K171" i="6"/>
  <c r="N172" i="2"/>
  <c r="L171" i="6"/>
  <c r="O172" i="2"/>
  <c r="M171" i="6"/>
  <c r="P172" i="2"/>
  <c r="N171" i="6"/>
  <c r="Q172" i="2"/>
  <c r="O171" i="6"/>
  <c r="R172" i="2"/>
  <c r="P171" i="6"/>
  <c r="S172" i="2"/>
  <c r="Q171" i="6"/>
  <c r="T172" i="2"/>
  <c r="R171" i="6"/>
  <c r="U172" i="2"/>
  <c r="S171" i="6"/>
  <c r="V172" i="2"/>
  <c r="T171" i="6"/>
  <c r="W172" i="2"/>
  <c r="X172" i="2"/>
  <c r="V171" i="6"/>
  <c r="Y172" i="2"/>
  <c r="W171" i="6"/>
  <c r="Z172" i="2"/>
  <c r="X171" i="6"/>
  <c r="AA172" i="2"/>
  <c r="Y171" i="6"/>
  <c r="AB172" i="2"/>
  <c r="Z171" i="6"/>
  <c r="AC172" i="2"/>
  <c r="AA171" i="6"/>
  <c r="AD172" i="2"/>
  <c r="AB171" i="6"/>
  <c r="AE172" i="2"/>
  <c r="AC171" i="6"/>
  <c r="AF172" i="2"/>
  <c r="AD171" i="6"/>
  <c r="AG172" i="2"/>
  <c r="AE171" i="6"/>
  <c r="AH172" i="2"/>
  <c r="AF171" i="6"/>
  <c r="AI172" i="2"/>
  <c r="AG171" i="6"/>
  <c r="AJ172" i="2"/>
  <c r="AH171" i="6"/>
  <c r="AK172" i="2"/>
  <c r="AI171" i="6"/>
  <c r="AL172" i="2"/>
  <c r="AJ171" i="6"/>
  <c r="AM172" i="2"/>
  <c r="AN172" i="2"/>
  <c r="AL171" i="6"/>
  <c r="AO172" i="2"/>
  <c r="AM171" i="6"/>
  <c r="AP172" i="2"/>
  <c r="AN171" i="6"/>
  <c r="AQ172" i="2"/>
  <c r="AO171" i="6"/>
  <c r="AR172" i="2"/>
  <c r="AP171" i="6"/>
  <c r="AS172" i="2"/>
  <c r="AQ171" i="6"/>
  <c r="AT172" i="2"/>
  <c r="AR171" i="6"/>
  <c r="AU172" i="2"/>
  <c r="AS171" i="6"/>
  <c r="AV172" i="2"/>
  <c r="AT171" i="6"/>
  <c r="AW172" i="2"/>
  <c r="AU171" i="6"/>
  <c r="AX172" i="2"/>
  <c r="AV171" i="6"/>
  <c r="AY172" i="2"/>
  <c r="AW171" i="6"/>
  <c r="AZ172" i="2"/>
  <c r="AX171" i="6"/>
  <c r="BA172" i="2"/>
  <c r="AY171" i="6"/>
  <c r="BB172" i="2"/>
  <c r="AZ171" i="6"/>
  <c r="C173" i="2"/>
  <c r="D173" i="2"/>
  <c r="B172" i="6"/>
  <c r="E173" i="2"/>
  <c r="C172" i="6"/>
  <c r="F173" i="2"/>
  <c r="D172" i="6"/>
  <c r="G173" i="2"/>
  <c r="E172" i="6"/>
  <c r="H173" i="2"/>
  <c r="F172" i="6"/>
  <c r="I173" i="2"/>
  <c r="G172" i="6"/>
  <c r="J173" i="2"/>
  <c r="H172" i="6"/>
  <c r="K173" i="2"/>
  <c r="I172" i="6"/>
  <c r="L173" i="2"/>
  <c r="J172" i="6"/>
  <c r="M173" i="2"/>
  <c r="K172" i="6"/>
  <c r="N173" i="2"/>
  <c r="L172" i="6"/>
  <c r="O173" i="2"/>
  <c r="M172" i="6"/>
  <c r="P173" i="2"/>
  <c r="N172" i="6"/>
  <c r="Q173" i="2"/>
  <c r="O172" i="6"/>
  <c r="R173" i="2"/>
  <c r="P172" i="6"/>
  <c r="S173" i="2"/>
  <c r="T173" i="2"/>
  <c r="R172" i="6"/>
  <c r="U173" i="2"/>
  <c r="S172" i="6"/>
  <c r="V173" i="2"/>
  <c r="T172" i="6"/>
  <c r="W173" i="2"/>
  <c r="U172" i="6"/>
  <c r="X173" i="2"/>
  <c r="V172" i="6"/>
  <c r="Y173" i="2"/>
  <c r="W172" i="6"/>
  <c r="Z173" i="2"/>
  <c r="X172" i="6"/>
  <c r="AA173" i="2"/>
  <c r="Y172" i="6"/>
  <c r="AB173" i="2"/>
  <c r="Z172" i="6"/>
  <c r="AC173" i="2"/>
  <c r="AA172" i="6"/>
  <c r="AD173" i="2"/>
  <c r="AB172" i="6"/>
  <c r="AE173" i="2"/>
  <c r="AC172" i="6"/>
  <c r="AF173" i="2"/>
  <c r="AD172" i="6"/>
  <c r="AG173" i="2"/>
  <c r="AE172" i="6"/>
  <c r="AH173" i="2"/>
  <c r="AF172" i="6"/>
  <c r="AI173" i="2"/>
  <c r="AJ173" i="2"/>
  <c r="AH172" i="6"/>
  <c r="AK173" i="2"/>
  <c r="AI172" i="6"/>
  <c r="AL173" i="2"/>
  <c r="AJ172" i="6"/>
  <c r="AM173" i="2"/>
  <c r="AK172" i="6"/>
  <c r="AN173" i="2"/>
  <c r="AL172" i="6"/>
  <c r="AO173" i="2"/>
  <c r="AM172" i="6"/>
  <c r="AP173" i="2"/>
  <c r="AN172" i="6"/>
  <c r="AQ173" i="2"/>
  <c r="AO172" i="6"/>
  <c r="AR173" i="2"/>
  <c r="AP172" i="6"/>
  <c r="AS173" i="2"/>
  <c r="AQ172" i="6"/>
  <c r="AT173" i="2"/>
  <c r="AR172" i="6"/>
  <c r="AU173" i="2"/>
  <c r="AS172" i="6"/>
  <c r="AV173" i="2"/>
  <c r="AT172" i="6"/>
  <c r="AW173" i="2"/>
  <c r="AU172" i="6"/>
  <c r="AX173" i="2"/>
  <c r="AV172" i="6"/>
  <c r="AY173" i="2"/>
  <c r="AZ173" i="2"/>
  <c r="AX172" i="6"/>
  <c r="BA173" i="2"/>
  <c r="AY172" i="6"/>
  <c r="BB173" i="2"/>
  <c r="AZ172" i="6"/>
  <c r="BC173" i="2"/>
  <c r="BR173" i="2"/>
  <c r="A174" i="2"/>
  <c r="A175" i="2"/>
  <c r="C175" i="2"/>
  <c r="A174" i="6"/>
  <c r="D175" i="2"/>
  <c r="B174" i="6"/>
  <c r="E175" i="2"/>
  <c r="C174" i="6"/>
  <c r="F175" i="2"/>
  <c r="D174" i="6"/>
  <c r="G175" i="2"/>
  <c r="E174" i="6"/>
  <c r="H175" i="2"/>
  <c r="F174" i="6"/>
  <c r="I175" i="2"/>
  <c r="G174" i="6"/>
  <c r="J175" i="2"/>
  <c r="H174" i="6"/>
  <c r="K175" i="2"/>
  <c r="I174" i="6"/>
  <c r="L175" i="2"/>
  <c r="J174" i="6"/>
  <c r="M175" i="2"/>
  <c r="K174" i="6"/>
  <c r="N175" i="2"/>
  <c r="L174" i="6"/>
  <c r="O175" i="2"/>
  <c r="P175" i="2"/>
  <c r="N174" i="6"/>
  <c r="Q175" i="2"/>
  <c r="O174" i="6"/>
  <c r="R175" i="2"/>
  <c r="P174" i="6"/>
  <c r="S175" i="2"/>
  <c r="Q174" i="6"/>
  <c r="T175" i="2"/>
  <c r="R174" i="6"/>
  <c r="U175" i="2"/>
  <c r="S174" i="6"/>
  <c r="V175" i="2"/>
  <c r="T174" i="6"/>
  <c r="W175" i="2"/>
  <c r="U174" i="6"/>
  <c r="X175" i="2"/>
  <c r="V174" i="6"/>
  <c r="Y175" i="2"/>
  <c r="W174" i="6"/>
  <c r="Z175" i="2"/>
  <c r="X174" i="6"/>
  <c r="AA175" i="2"/>
  <c r="Y174" i="6"/>
  <c r="AB175" i="2"/>
  <c r="AC175" i="2"/>
  <c r="AA174" i="6"/>
  <c r="AD175" i="2"/>
  <c r="AB174" i="6"/>
  <c r="AE175" i="2"/>
  <c r="AC174" i="6"/>
  <c r="AF175" i="2"/>
  <c r="AD174" i="6"/>
  <c r="AG175" i="2"/>
  <c r="AE174" i="6"/>
  <c r="AH175" i="2"/>
  <c r="AF174" i="6"/>
  <c r="AI175" i="2"/>
  <c r="AG174" i="6"/>
  <c r="AJ175" i="2"/>
  <c r="AH174" i="6"/>
  <c r="AK175" i="2"/>
  <c r="AI174" i="6"/>
  <c r="AL175" i="2"/>
  <c r="AJ174" i="6"/>
  <c r="AM175" i="2"/>
  <c r="AK174" i="6"/>
  <c r="AN175" i="2"/>
  <c r="AL174" i="6"/>
  <c r="AO175" i="2"/>
  <c r="AM174" i="6"/>
  <c r="AP175" i="2"/>
  <c r="AN174" i="6"/>
  <c r="AQ175" i="2"/>
  <c r="AR175" i="2"/>
  <c r="AP174" i="6"/>
  <c r="AS175" i="2"/>
  <c r="AQ174" i="6"/>
  <c r="AT175" i="2"/>
  <c r="AR174" i="6"/>
  <c r="AU175" i="2"/>
  <c r="AS174" i="6"/>
  <c r="AV175" i="2"/>
  <c r="AT174" i="6"/>
  <c r="AW175" i="2"/>
  <c r="AU174" i="6"/>
  <c r="AX175" i="2"/>
  <c r="AV174" i="6"/>
  <c r="AY175" i="2"/>
  <c r="AW174" i="6"/>
  <c r="AZ175" i="2"/>
  <c r="AX174" i="6"/>
  <c r="BA175" i="2"/>
  <c r="AY174" i="6"/>
  <c r="BB175" i="2"/>
  <c r="AZ174" i="6"/>
  <c r="C176" i="2"/>
  <c r="A175" i="6"/>
  <c r="D176" i="2"/>
  <c r="B175" i="6"/>
  <c r="E176" i="2"/>
  <c r="C175" i="6"/>
  <c r="F176" i="2"/>
  <c r="D175" i="6"/>
  <c r="G176" i="2"/>
  <c r="H176" i="2"/>
  <c r="F175" i="6"/>
  <c r="I176" i="2"/>
  <c r="G175" i="6"/>
  <c r="J176" i="2"/>
  <c r="H175" i="6"/>
  <c r="K176" i="2"/>
  <c r="I175" i="6"/>
  <c r="L176" i="2"/>
  <c r="J175" i="6"/>
  <c r="M176" i="2"/>
  <c r="K175" i="6"/>
  <c r="N176" i="2"/>
  <c r="L175" i="6"/>
  <c r="O176" i="2"/>
  <c r="M175" i="6"/>
  <c r="P176" i="2"/>
  <c r="N175" i="6"/>
  <c r="Q176" i="2"/>
  <c r="O175" i="6"/>
  <c r="R176" i="2"/>
  <c r="P175" i="6"/>
  <c r="S176" i="2"/>
  <c r="Q175" i="6"/>
  <c r="T176" i="2"/>
  <c r="R175" i="6"/>
  <c r="U176" i="2"/>
  <c r="S175" i="6"/>
  <c r="V176" i="2"/>
  <c r="T175" i="6"/>
  <c r="W176" i="2"/>
  <c r="X176" i="2"/>
  <c r="V175" i="6"/>
  <c r="Y176" i="2"/>
  <c r="W175" i="6"/>
  <c r="Z176" i="2"/>
  <c r="X175" i="6"/>
  <c r="AA176" i="2"/>
  <c r="Y175" i="6"/>
  <c r="AB176" i="2"/>
  <c r="Z175" i="6"/>
  <c r="AC176" i="2"/>
  <c r="AA175" i="6"/>
  <c r="AD176" i="2"/>
  <c r="AB175" i="6"/>
  <c r="AE176" i="2"/>
  <c r="AC175" i="6"/>
  <c r="AF176" i="2"/>
  <c r="AD175" i="6"/>
  <c r="AG176" i="2"/>
  <c r="AE175" i="6"/>
  <c r="AH176" i="2"/>
  <c r="AF175" i="6"/>
  <c r="AI176" i="2"/>
  <c r="AG175" i="6"/>
  <c r="AJ176" i="2"/>
  <c r="AH175" i="6"/>
  <c r="AK176" i="2"/>
  <c r="AI175" i="6"/>
  <c r="AL176" i="2"/>
  <c r="AJ175" i="6"/>
  <c r="AM176" i="2"/>
  <c r="AN176" i="2"/>
  <c r="AL175" i="6"/>
  <c r="AO176" i="2"/>
  <c r="AM175" i="6"/>
  <c r="AP176" i="2"/>
  <c r="AN175" i="6"/>
  <c r="AQ176" i="2"/>
  <c r="AO175" i="6"/>
  <c r="AR176" i="2"/>
  <c r="AP175" i="6"/>
  <c r="AS176" i="2"/>
  <c r="AQ175" i="6"/>
  <c r="AT176" i="2"/>
  <c r="AR175" i="6"/>
  <c r="AU176" i="2"/>
  <c r="AS175" i="6"/>
  <c r="AV176" i="2"/>
  <c r="AT175" i="6"/>
  <c r="AW176" i="2"/>
  <c r="AU175" i="6"/>
  <c r="AX176" i="2"/>
  <c r="AV175" i="6"/>
  <c r="AY176" i="2"/>
  <c r="AW175" i="6"/>
  <c r="AZ176" i="2"/>
  <c r="AX175" i="6"/>
  <c r="BA176" i="2"/>
  <c r="AY175" i="6"/>
  <c r="BB176" i="2"/>
  <c r="AZ175" i="6"/>
  <c r="BC176" i="2"/>
  <c r="BR176" i="2"/>
  <c r="A177" i="2"/>
  <c r="A178" i="2"/>
  <c r="C178" i="2"/>
  <c r="D178" i="2"/>
  <c r="B177" i="6"/>
  <c r="E178" i="2"/>
  <c r="C177" i="6"/>
  <c r="F178" i="2"/>
  <c r="D177" i="6"/>
  <c r="G178" i="2"/>
  <c r="E177" i="6"/>
  <c r="H178" i="2"/>
  <c r="F177" i="6"/>
  <c r="I178" i="2"/>
  <c r="G177" i="6"/>
  <c r="J178" i="2"/>
  <c r="H177" i="6"/>
  <c r="K178" i="2"/>
  <c r="I177" i="6"/>
  <c r="L178" i="2"/>
  <c r="J177" i="6"/>
  <c r="M178" i="2"/>
  <c r="K177" i="6"/>
  <c r="N178" i="2"/>
  <c r="L177" i="6"/>
  <c r="O178" i="2"/>
  <c r="M177" i="6"/>
  <c r="P178" i="2"/>
  <c r="N177" i="6"/>
  <c r="Q178" i="2"/>
  <c r="O177" i="6"/>
  <c r="R178" i="2"/>
  <c r="P177" i="6"/>
  <c r="S178" i="2"/>
  <c r="T178" i="2"/>
  <c r="R177" i="6"/>
  <c r="U178" i="2"/>
  <c r="S177" i="6"/>
  <c r="V178" i="2"/>
  <c r="T177" i="6"/>
  <c r="W178" i="2"/>
  <c r="U177" i="6"/>
  <c r="X178" i="2"/>
  <c r="Y178" i="2"/>
  <c r="W177" i="6"/>
  <c r="Z178" i="2"/>
  <c r="X177" i="6"/>
  <c r="AA178" i="2"/>
  <c r="Y177" i="6"/>
  <c r="AB178" i="2"/>
  <c r="Z177" i="6"/>
  <c r="AC178" i="2"/>
  <c r="AA177" i="6"/>
  <c r="AD178" i="2"/>
  <c r="AB177" i="6"/>
  <c r="AE178" i="2"/>
  <c r="AF178" i="2"/>
  <c r="AD177" i="6"/>
  <c r="AG178" i="2"/>
  <c r="AE177" i="6"/>
  <c r="AH178" i="2"/>
  <c r="AF177" i="6"/>
  <c r="AI178" i="2"/>
  <c r="AG177" i="6"/>
  <c r="AJ178" i="2"/>
  <c r="AH177" i="6"/>
  <c r="AK178" i="2"/>
  <c r="AI177" i="6"/>
  <c r="AL178" i="2"/>
  <c r="AJ177" i="6"/>
  <c r="AM178" i="2"/>
  <c r="AK177" i="6"/>
  <c r="AN178" i="2"/>
  <c r="AL177" i="6"/>
  <c r="AO178" i="2"/>
  <c r="AM177" i="6"/>
  <c r="AP178" i="2"/>
  <c r="AN177" i="6"/>
  <c r="AQ178" i="2"/>
  <c r="AO177" i="6"/>
  <c r="AR178" i="2"/>
  <c r="AP177" i="6"/>
  <c r="AS178" i="2"/>
  <c r="AQ177" i="6"/>
  <c r="AT178" i="2"/>
  <c r="AR177" i="6"/>
  <c r="AU178" i="2"/>
  <c r="AV178" i="2"/>
  <c r="AT177" i="6"/>
  <c r="AW178" i="2"/>
  <c r="AU177" i="6"/>
  <c r="AX178" i="2"/>
  <c r="AV177" i="6"/>
  <c r="AY178" i="2"/>
  <c r="AW177" i="6"/>
  <c r="AZ178" i="2"/>
  <c r="AX177" i="6"/>
  <c r="BA178" i="2"/>
  <c r="AY177" i="6"/>
  <c r="BB178" i="2"/>
  <c r="AZ177" i="6"/>
  <c r="C179" i="2"/>
  <c r="A178" i="6"/>
  <c r="D179" i="2"/>
  <c r="B178" i="6"/>
  <c r="E179" i="2"/>
  <c r="C178" i="6"/>
  <c r="F179" i="2"/>
  <c r="D178" i="6"/>
  <c r="G179" i="2"/>
  <c r="E178" i="6"/>
  <c r="H179" i="2"/>
  <c r="F178" i="6"/>
  <c r="I179" i="2"/>
  <c r="G178" i="6"/>
  <c r="J179" i="2"/>
  <c r="H178" i="6"/>
  <c r="K179" i="2"/>
  <c r="L179" i="2"/>
  <c r="J178" i="6"/>
  <c r="M179" i="2"/>
  <c r="K178" i="6"/>
  <c r="N179" i="2"/>
  <c r="L178" i="6"/>
  <c r="O179" i="2"/>
  <c r="M178" i="6"/>
  <c r="P179" i="2"/>
  <c r="N178" i="6"/>
  <c r="Q179" i="2"/>
  <c r="O178" i="6"/>
  <c r="R179" i="2"/>
  <c r="P178" i="6"/>
  <c r="S179" i="2"/>
  <c r="Q178" i="6"/>
  <c r="T179" i="2"/>
  <c r="R178" i="6"/>
  <c r="U179" i="2"/>
  <c r="S178" i="6"/>
  <c r="V179" i="2"/>
  <c r="T178" i="6"/>
  <c r="W179" i="2"/>
  <c r="U178" i="6"/>
  <c r="X179" i="2"/>
  <c r="V178" i="6"/>
  <c r="Y179" i="2"/>
  <c r="W178" i="6"/>
  <c r="Z179" i="2"/>
  <c r="X178" i="6"/>
  <c r="AA179" i="2"/>
  <c r="AB179" i="2"/>
  <c r="Z178" i="6"/>
  <c r="AC179" i="2"/>
  <c r="AA178" i="6"/>
  <c r="AD179" i="2"/>
  <c r="AB178" i="6"/>
  <c r="AE179" i="2"/>
  <c r="AC178" i="6"/>
  <c r="AF179" i="2"/>
  <c r="AD178" i="6"/>
  <c r="AG179" i="2"/>
  <c r="AE178" i="6"/>
  <c r="AH179" i="2"/>
  <c r="AF178" i="6"/>
  <c r="AI179" i="2"/>
  <c r="AG178" i="6"/>
  <c r="AJ179" i="2"/>
  <c r="AH178" i="6"/>
  <c r="AK179" i="2"/>
  <c r="AI178" i="6"/>
  <c r="AL179" i="2"/>
  <c r="AJ178" i="6"/>
  <c r="AM179" i="2"/>
  <c r="AK178" i="6"/>
  <c r="AN179" i="2"/>
  <c r="AL178" i="6"/>
  <c r="AO179" i="2"/>
  <c r="AM178" i="6"/>
  <c r="AP179" i="2"/>
  <c r="AN178" i="6"/>
  <c r="AQ179" i="2"/>
  <c r="AR179" i="2"/>
  <c r="AP178" i="6"/>
  <c r="AS179" i="2"/>
  <c r="AQ178" i="6"/>
  <c r="AT179" i="2"/>
  <c r="AR178" i="6"/>
  <c r="AU179" i="2"/>
  <c r="AS178" i="6"/>
  <c r="AV179" i="2"/>
  <c r="AT178" i="6"/>
  <c r="AW179" i="2"/>
  <c r="AU178" i="6"/>
  <c r="AX179" i="2"/>
  <c r="AV178" i="6"/>
  <c r="AY179" i="2"/>
  <c r="AW178" i="6"/>
  <c r="AZ179" i="2"/>
  <c r="AX178" i="6"/>
  <c r="BA179" i="2"/>
  <c r="AY178" i="6"/>
  <c r="BB179" i="2"/>
  <c r="AZ178" i="6"/>
  <c r="BC179" i="2"/>
  <c r="BR179" i="2"/>
  <c r="A180" i="2"/>
  <c r="A181" i="2"/>
  <c r="C181" i="2"/>
  <c r="A180" i="6"/>
  <c r="D181" i="2"/>
  <c r="B180" i="6"/>
  <c r="E181" i="2"/>
  <c r="C180" i="6"/>
  <c r="F181" i="2"/>
  <c r="D180" i="6"/>
  <c r="G181" i="2"/>
  <c r="H181" i="2"/>
  <c r="F180" i="6"/>
  <c r="I181" i="2"/>
  <c r="G180" i="6"/>
  <c r="J181" i="2"/>
  <c r="H180" i="6"/>
  <c r="K181" i="2"/>
  <c r="I180" i="6"/>
  <c r="L181" i="2"/>
  <c r="M181" i="2"/>
  <c r="K180" i="6"/>
  <c r="N181" i="2"/>
  <c r="L180" i="6"/>
  <c r="O181" i="2"/>
  <c r="M180" i="6"/>
  <c r="P181" i="2"/>
  <c r="N180" i="6"/>
  <c r="Q181" i="2"/>
  <c r="O180" i="6"/>
  <c r="R181" i="2"/>
  <c r="P180" i="6"/>
  <c r="S181" i="2"/>
  <c r="T181" i="2"/>
  <c r="R180" i="6"/>
  <c r="U181" i="2"/>
  <c r="S180" i="6"/>
  <c r="V181" i="2"/>
  <c r="T180" i="6"/>
  <c r="W181" i="2"/>
  <c r="U180" i="6"/>
  <c r="X181" i="2"/>
  <c r="V180" i="6"/>
  <c r="Y181" i="2"/>
  <c r="W180" i="6"/>
  <c r="Z181" i="2"/>
  <c r="X180" i="6"/>
  <c r="AA181" i="2"/>
  <c r="Y180" i="6"/>
  <c r="AB181" i="2"/>
  <c r="Z180" i="6"/>
  <c r="AC181" i="2"/>
  <c r="AA180" i="6"/>
  <c r="AD181" i="2"/>
  <c r="AB180" i="6"/>
  <c r="AE181" i="2"/>
  <c r="AC180" i="6"/>
  <c r="AF181" i="2"/>
  <c r="AD180" i="6"/>
  <c r="AG181" i="2"/>
  <c r="AE180" i="6"/>
  <c r="AH181" i="2"/>
  <c r="AF180" i="6"/>
  <c r="AI181" i="2"/>
  <c r="AJ181" i="2"/>
  <c r="AH180" i="6"/>
  <c r="AK181" i="2"/>
  <c r="AI180" i="6"/>
  <c r="AL181" i="2"/>
  <c r="AJ180" i="6"/>
  <c r="AM181" i="2"/>
  <c r="AK180" i="6"/>
  <c r="AN181" i="2"/>
  <c r="AL180" i="6"/>
  <c r="AO181" i="2"/>
  <c r="AM180" i="6"/>
  <c r="AP181" i="2"/>
  <c r="AN180" i="6"/>
  <c r="AQ181" i="2"/>
  <c r="AO180" i="6"/>
  <c r="AR181" i="2"/>
  <c r="AP180" i="6"/>
  <c r="AS181" i="2"/>
  <c r="AQ180" i="6"/>
  <c r="AT181" i="2"/>
  <c r="AR180" i="6"/>
  <c r="AU181" i="2"/>
  <c r="AS180" i="6"/>
  <c r="AV181" i="2"/>
  <c r="AW181" i="2"/>
  <c r="AU180" i="6"/>
  <c r="AX181" i="2"/>
  <c r="AV180" i="6"/>
  <c r="AY181" i="2"/>
  <c r="AW180" i="6"/>
  <c r="AZ181" i="2"/>
  <c r="AX180" i="6"/>
  <c r="BA181" i="2"/>
  <c r="AY180" i="6"/>
  <c r="BB181" i="2"/>
  <c r="AZ180" i="6"/>
  <c r="A2" i="6"/>
  <c r="B2" i="6"/>
  <c r="C2" i="6"/>
  <c r="D2" i="6"/>
  <c r="E2" i="6"/>
  <c r="F2" i="6"/>
  <c r="G2" i="6"/>
  <c r="H2" i="6"/>
  <c r="I2" i="6"/>
  <c r="J2" i="6"/>
  <c r="K2" i="6"/>
  <c r="L2" i="6"/>
  <c r="M2" i="6"/>
  <c r="N2" i="6"/>
  <c r="O2" i="6"/>
  <c r="P2" i="6"/>
  <c r="Q2" i="6"/>
  <c r="R2" i="6"/>
  <c r="S2" i="6"/>
  <c r="T2" i="6"/>
  <c r="U2" i="6"/>
  <c r="V2" i="6"/>
  <c r="W2" i="6"/>
  <c r="X2" i="6"/>
  <c r="Y2" i="6"/>
  <c r="Z2" i="6"/>
  <c r="AA2" i="6"/>
  <c r="AB2" i="6"/>
  <c r="AC2" i="6"/>
  <c r="AD2" i="6"/>
  <c r="AE2" i="6"/>
  <c r="AF2" i="6"/>
  <c r="AG2" i="6"/>
  <c r="AH2" i="6"/>
  <c r="AI2" i="6"/>
  <c r="AJ2" i="6"/>
  <c r="AK2" i="6"/>
  <c r="AL2" i="6"/>
  <c r="AM2" i="6"/>
  <c r="AN2" i="6"/>
  <c r="AO2" i="6"/>
  <c r="AP2" i="6"/>
  <c r="AQ2" i="6"/>
  <c r="AR2" i="6"/>
  <c r="AS2" i="6"/>
  <c r="AT2" i="6"/>
  <c r="AU2" i="6"/>
  <c r="AV2" i="6"/>
  <c r="AW2" i="6"/>
  <c r="AX2" i="6"/>
  <c r="AY2" i="6"/>
  <c r="AZ2" i="6"/>
  <c r="A5" i="6"/>
  <c r="B5" i="6"/>
  <c r="C5" i="6"/>
  <c r="D5" i="6"/>
  <c r="E5" i="6"/>
  <c r="F5" i="6"/>
  <c r="G5" i="6"/>
  <c r="H5" i="6"/>
  <c r="I5" i="6"/>
  <c r="J5" i="6"/>
  <c r="K5" i="6"/>
  <c r="L5" i="6"/>
  <c r="M5" i="6"/>
  <c r="N5" i="6"/>
  <c r="O5" i="6"/>
  <c r="P5" i="6"/>
  <c r="Q5" i="6"/>
  <c r="R5" i="6"/>
  <c r="S5" i="6"/>
  <c r="T5" i="6"/>
  <c r="U5" i="6"/>
  <c r="V5" i="6"/>
  <c r="W5" i="6"/>
  <c r="X5" i="6"/>
  <c r="Y5" i="6"/>
  <c r="Z5" i="6"/>
  <c r="AA5" i="6"/>
  <c r="AB5" i="6"/>
  <c r="AC5" i="6"/>
  <c r="AD5" i="6"/>
  <c r="AE5" i="6"/>
  <c r="AF5" i="6"/>
  <c r="AG5" i="6"/>
  <c r="AH5" i="6"/>
  <c r="AI5" i="6"/>
  <c r="AJ5" i="6"/>
  <c r="AK5" i="6"/>
  <c r="AL5" i="6"/>
  <c r="AM5" i="6"/>
  <c r="AN5" i="6"/>
  <c r="AO5" i="6"/>
  <c r="AP5" i="6"/>
  <c r="AQ5" i="6"/>
  <c r="AR5" i="6"/>
  <c r="AS5" i="6"/>
  <c r="AT5" i="6"/>
  <c r="AU5" i="6"/>
  <c r="AV5" i="6"/>
  <c r="AW5" i="6"/>
  <c r="AX5" i="6"/>
  <c r="AY5" i="6"/>
  <c r="AZ5" i="6"/>
  <c r="D6" i="6"/>
  <c r="H6" i="6"/>
  <c r="P6" i="6"/>
  <c r="AN6" i="6"/>
  <c r="A8" i="6"/>
  <c r="B8" i="6"/>
  <c r="C8" i="6"/>
  <c r="D8" i="6"/>
  <c r="E8" i="6"/>
  <c r="F8" i="6"/>
  <c r="G8" i="6"/>
  <c r="H8" i="6"/>
  <c r="I8" i="6"/>
  <c r="J8" i="6"/>
  <c r="K8" i="6"/>
  <c r="L8" i="6"/>
  <c r="M8" i="6"/>
  <c r="N8" i="6"/>
  <c r="O8" i="6"/>
  <c r="P8" i="6"/>
  <c r="Q8" i="6"/>
  <c r="R8" i="6"/>
  <c r="S8" i="6"/>
  <c r="T8" i="6"/>
  <c r="U8" i="6"/>
  <c r="V8" i="6"/>
  <c r="W8" i="6"/>
  <c r="X8" i="6"/>
  <c r="Y8" i="6"/>
  <c r="Z8" i="6"/>
  <c r="AA8" i="6"/>
  <c r="AB8" i="6"/>
  <c r="AC8" i="6"/>
  <c r="AD8" i="6"/>
  <c r="AE8" i="6"/>
  <c r="AF8" i="6"/>
  <c r="AG8" i="6"/>
  <c r="AH8" i="6"/>
  <c r="AI8" i="6"/>
  <c r="AJ8" i="6"/>
  <c r="AK8" i="6"/>
  <c r="AL8" i="6"/>
  <c r="AM8" i="6"/>
  <c r="AN8" i="6"/>
  <c r="AO8" i="6"/>
  <c r="AP8" i="6"/>
  <c r="AQ8" i="6"/>
  <c r="AR8" i="6"/>
  <c r="AS8" i="6"/>
  <c r="AT8" i="6"/>
  <c r="AU8" i="6"/>
  <c r="AV8" i="6"/>
  <c r="AW8" i="6"/>
  <c r="AX8" i="6"/>
  <c r="AY8" i="6"/>
  <c r="AZ8" i="6"/>
  <c r="R9" i="6"/>
  <c r="S9" i="6"/>
  <c r="A11" i="6"/>
  <c r="B11" i="6"/>
  <c r="C11" i="6"/>
  <c r="D11" i="6"/>
  <c r="E11" i="6"/>
  <c r="F11" i="6"/>
  <c r="G11" i="6"/>
  <c r="H11" i="6"/>
  <c r="I11" i="6"/>
  <c r="J11" i="6"/>
  <c r="K11" i="6"/>
  <c r="L11" i="6"/>
  <c r="M11" i="6"/>
  <c r="N11" i="6"/>
  <c r="O11" i="6"/>
  <c r="P11" i="6"/>
  <c r="Q11" i="6"/>
  <c r="R11" i="6"/>
  <c r="S11" i="6"/>
  <c r="T11" i="6"/>
  <c r="U11" i="6"/>
  <c r="V11" i="6"/>
  <c r="W11" i="6"/>
  <c r="X11" i="6"/>
  <c r="Y11" i="6"/>
  <c r="Z11" i="6"/>
  <c r="AA11" i="6"/>
  <c r="AB11" i="6"/>
  <c r="AC11" i="6"/>
  <c r="AD11" i="6"/>
  <c r="AE11" i="6"/>
  <c r="AF11" i="6"/>
  <c r="AG11" i="6"/>
  <c r="AH11" i="6"/>
  <c r="AI11" i="6"/>
  <c r="AJ11" i="6"/>
  <c r="AK11" i="6"/>
  <c r="AL11" i="6"/>
  <c r="AM11" i="6"/>
  <c r="AN11" i="6"/>
  <c r="AO11" i="6"/>
  <c r="AP11" i="6"/>
  <c r="AQ11" i="6"/>
  <c r="AR11" i="6"/>
  <c r="AS11" i="6"/>
  <c r="AT11" i="6"/>
  <c r="AU11" i="6"/>
  <c r="AV11" i="6"/>
  <c r="AW11" i="6"/>
  <c r="AX11" i="6"/>
  <c r="AY11" i="6"/>
  <c r="AZ11" i="6"/>
  <c r="A14" i="6"/>
  <c r="B14" i="6"/>
  <c r="C14" i="6"/>
  <c r="D14" i="6"/>
  <c r="E14" i="6"/>
  <c r="F14" i="6"/>
  <c r="G14" i="6"/>
  <c r="H14" i="6"/>
  <c r="I14" i="6"/>
  <c r="J14" i="6"/>
  <c r="K14" i="6"/>
  <c r="L14" i="6"/>
  <c r="M14" i="6"/>
  <c r="N14" i="6"/>
  <c r="O14" i="6"/>
  <c r="P14" i="6"/>
  <c r="Q14" i="6"/>
  <c r="R14" i="6"/>
  <c r="S14" i="6"/>
  <c r="T14" i="6"/>
  <c r="U14" i="6"/>
  <c r="V14" i="6"/>
  <c r="W14" i="6"/>
  <c r="X14" i="6"/>
  <c r="Y14" i="6"/>
  <c r="Z14" i="6"/>
  <c r="AA14" i="6"/>
  <c r="AB14" i="6"/>
  <c r="AC14" i="6"/>
  <c r="AD14" i="6"/>
  <c r="AE14" i="6"/>
  <c r="AF14" i="6"/>
  <c r="AG14" i="6"/>
  <c r="AH14" i="6"/>
  <c r="AI14" i="6"/>
  <c r="AJ14" i="6"/>
  <c r="AK14" i="6"/>
  <c r="AL14" i="6"/>
  <c r="AM14" i="6"/>
  <c r="AN14" i="6"/>
  <c r="AO14" i="6"/>
  <c r="AP14" i="6"/>
  <c r="AQ14" i="6"/>
  <c r="AR14" i="6"/>
  <c r="AS14" i="6"/>
  <c r="AT14" i="6"/>
  <c r="AU14" i="6"/>
  <c r="AV14" i="6"/>
  <c r="AW14" i="6"/>
  <c r="AX14" i="6"/>
  <c r="AY14" i="6"/>
  <c r="AZ14" i="6"/>
  <c r="I15" i="6"/>
  <c r="A17" i="6"/>
  <c r="B17"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AT18" i="6"/>
  <c r="A20" i="6"/>
  <c r="B20"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A23" i="6"/>
  <c r="B23"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E24" i="6"/>
  <c r="I24" i="6"/>
  <c r="M24" i="6"/>
  <c r="Q24" i="6"/>
  <c r="U24" i="6"/>
  <c r="Y24" i="6"/>
  <c r="AK24" i="6"/>
  <c r="AO24" i="6"/>
  <c r="AT24" i="6"/>
  <c r="A26" i="6"/>
  <c r="B26" i="6"/>
  <c r="C26" i="6"/>
  <c r="D26" i="6"/>
  <c r="E26" i="6"/>
  <c r="F26" i="6"/>
  <c r="G26" i="6"/>
  <c r="H26" i="6"/>
  <c r="I26" i="6"/>
  <c r="J26" i="6"/>
  <c r="K26" i="6"/>
  <c r="L26" i="6"/>
  <c r="M26" i="6"/>
  <c r="N26" i="6"/>
  <c r="O26" i="6"/>
  <c r="P26" i="6"/>
  <c r="Q26" i="6"/>
  <c r="R26" i="6"/>
  <c r="S26" i="6"/>
  <c r="T26" i="6"/>
  <c r="U26" i="6"/>
  <c r="V26" i="6"/>
  <c r="W26" i="6"/>
  <c r="X26" i="6"/>
  <c r="Y26" i="6"/>
  <c r="Z26" i="6"/>
  <c r="AA26" i="6"/>
  <c r="AB26" i="6"/>
  <c r="AC26" i="6"/>
  <c r="AD26" i="6"/>
  <c r="AE26" i="6"/>
  <c r="AF26" i="6"/>
  <c r="AG26" i="6"/>
  <c r="AH26" i="6"/>
  <c r="AI26" i="6"/>
  <c r="AJ26" i="6"/>
  <c r="AK26" i="6"/>
  <c r="AL26" i="6"/>
  <c r="AM26" i="6"/>
  <c r="AN26" i="6"/>
  <c r="AO26" i="6"/>
  <c r="AP26" i="6"/>
  <c r="AQ26" i="6"/>
  <c r="AR26" i="6"/>
  <c r="AS26" i="6"/>
  <c r="AT26" i="6"/>
  <c r="AU26" i="6"/>
  <c r="AV26" i="6"/>
  <c r="AW26" i="6"/>
  <c r="AX26" i="6"/>
  <c r="AY26" i="6"/>
  <c r="AZ26" i="6"/>
  <c r="A29" i="6"/>
  <c r="B29" i="6"/>
  <c r="C29" i="6"/>
  <c r="D29" i="6"/>
  <c r="E29" i="6"/>
  <c r="F29" i="6"/>
  <c r="G29" i="6"/>
  <c r="H29" i="6"/>
  <c r="I29" i="6"/>
  <c r="J29" i="6"/>
  <c r="K29" i="6"/>
  <c r="L29" i="6"/>
  <c r="M29" i="6"/>
  <c r="N29" i="6"/>
  <c r="O29" i="6"/>
  <c r="P29" i="6"/>
  <c r="Q29" i="6"/>
  <c r="R29" i="6"/>
  <c r="S29" i="6"/>
  <c r="T29" i="6"/>
  <c r="U29" i="6"/>
  <c r="V29" i="6"/>
  <c r="W29" i="6"/>
  <c r="X29" i="6"/>
  <c r="Y29" i="6"/>
  <c r="Z29" i="6"/>
  <c r="AA29"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AX30" i="6"/>
  <c r="AN31" i="6"/>
  <c r="A32" i="6"/>
  <c r="B32" i="6"/>
  <c r="C32" i="6"/>
  <c r="D32" i="6"/>
  <c r="E32" i="6"/>
  <c r="F32" i="6"/>
  <c r="G32" i="6"/>
  <c r="H32" i="6"/>
  <c r="I32" i="6"/>
  <c r="J32" i="6"/>
  <c r="K32" i="6"/>
  <c r="L32" i="6"/>
  <c r="M32" i="6"/>
  <c r="N32" i="6"/>
  <c r="O32" i="6"/>
  <c r="P32" i="6"/>
  <c r="Q32" i="6"/>
  <c r="R32" i="6"/>
  <c r="S32" i="6"/>
  <c r="T32" i="6"/>
  <c r="U32" i="6"/>
  <c r="V32" i="6"/>
  <c r="W32" i="6"/>
  <c r="X32" i="6"/>
  <c r="Y32" i="6"/>
  <c r="Z32" i="6"/>
  <c r="AA32" i="6"/>
  <c r="AB32" i="6"/>
  <c r="AC32" i="6"/>
  <c r="AD32" i="6"/>
  <c r="AE32" i="6"/>
  <c r="AF32" i="6"/>
  <c r="AG32" i="6"/>
  <c r="AH32" i="6"/>
  <c r="AI32" i="6"/>
  <c r="AJ32" i="6"/>
  <c r="AK32" i="6"/>
  <c r="AL32" i="6"/>
  <c r="AM32" i="6"/>
  <c r="AN32" i="6"/>
  <c r="AO32" i="6"/>
  <c r="AP32" i="6"/>
  <c r="AQ32" i="6"/>
  <c r="AR32" i="6"/>
  <c r="AS32" i="6"/>
  <c r="AT32" i="6"/>
  <c r="AU32" i="6"/>
  <c r="AV32" i="6"/>
  <c r="AW32" i="6"/>
  <c r="AX32" i="6"/>
  <c r="AY32" i="6"/>
  <c r="AZ32" i="6"/>
  <c r="AT33" i="6"/>
  <c r="I34" i="6"/>
  <c r="A35" i="6"/>
  <c r="B35" i="6"/>
  <c r="C35" i="6"/>
  <c r="D35" i="6"/>
  <c r="E35" i="6"/>
  <c r="F35" i="6"/>
  <c r="G35" i="6"/>
  <c r="H35" i="6"/>
  <c r="I35" i="6"/>
  <c r="J35" i="6"/>
  <c r="K35" i="6"/>
  <c r="L35" i="6"/>
  <c r="M35" i="6"/>
  <c r="N35" i="6"/>
  <c r="O35" i="6"/>
  <c r="P35" i="6"/>
  <c r="Q35" i="6"/>
  <c r="R35" i="6"/>
  <c r="S35" i="6"/>
  <c r="T35" i="6"/>
  <c r="U35" i="6"/>
  <c r="V35" i="6"/>
  <c r="W35" i="6"/>
  <c r="X35" i="6"/>
  <c r="Y35" i="6"/>
  <c r="Z35" i="6"/>
  <c r="AA35" i="6"/>
  <c r="AB35" i="6"/>
  <c r="AC35" i="6"/>
  <c r="AD35" i="6"/>
  <c r="AE35" i="6"/>
  <c r="AF35" i="6"/>
  <c r="AG35" i="6"/>
  <c r="AH35" i="6"/>
  <c r="AI35" i="6"/>
  <c r="AJ35" i="6"/>
  <c r="AK35" i="6"/>
  <c r="AL35" i="6"/>
  <c r="AM35" i="6"/>
  <c r="AN35" i="6"/>
  <c r="AO35" i="6"/>
  <c r="AP35" i="6"/>
  <c r="AQ35" i="6"/>
  <c r="AR35" i="6"/>
  <c r="AS35" i="6"/>
  <c r="AT35" i="6"/>
  <c r="AU35" i="6"/>
  <c r="AV35" i="6"/>
  <c r="AW35" i="6"/>
  <c r="AX35" i="6"/>
  <c r="AY35" i="6"/>
  <c r="AZ35" i="6"/>
  <c r="Z36" i="6"/>
  <c r="AL37" i="6"/>
  <c r="A38" i="6"/>
  <c r="B38" i="6"/>
  <c r="C38" i="6"/>
  <c r="D38" i="6"/>
  <c r="E38" i="6"/>
  <c r="F38" i="6"/>
  <c r="G38" i="6"/>
  <c r="H38" i="6"/>
  <c r="I38" i="6"/>
  <c r="J38" i="6"/>
  <c r="K38" i="6"/>
  <c r="L38" i="6"/>
  <c r="M38" i="6"/>
  <c r="N38" i="6"/>
  <c r="O38" i="6"/>
  <c r="P38" i="6"/>
  <c r="Q38" i="6"/>
  <c r="R38" i="6"/>
  <c r="S38" i="6"/>
  <c r="T38" i="6"/>
  <c r="U38" i="6"/>
  <c r="V38" i="6"/>
  <c r="W38" i="6"/>
  <c r="X38" i="6"/>
  <c r="Y38" i="6"/>
  <c r="Z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M39" i="6"/>
  <c r="AK39" i="6"/>
  <c r="AO39" i="6"/>
  <c r="AW39" i="6"/>
  <c r="A40" i="6"/>
  <c r="A41" i="6"/>
  <c r="B41" i="6"/>
  <c r="C41" i="6"/>
  <c r="D41" i="6"/>
  <c r="E41" i="6"/>
  <c r="F41" i="6"/>
  <c r="G41" i="6"/>
  <c r="H41" i="6"/>
  <c r="I41" i="6"/>
  <c r="J41" i="6"/>
  <c r="K41" i="6"/>
  <c r="L41" i="6"/>
  <c r="M41" i="6"/>
  <c r="N41" i="6"/>
  <c r="O41" i="6"/>
  <c r="P41" i="6"/>
  <c r="Q41" i="6"/>
  <c r="R41" i="6"/>
  <c r="S41" i="6"/>
  <c r="T41" i="6"/>
  <c r="U41" i="6"/>
  <c r="V41" i="6"/>
  <c r="W41" i="6"/>
  <c r="X41" i="6"/>
  <c r="Y41" i="6"/>
  <c r="Z41" i="6"/>
  <c r="AA41" i="6"/>
  <c r="AB41" i="6"/>
  <c r="AC41" i="6"/>
  <c r="AD41" i="6"/>
  <c r="AE41" i="6"/>
  <c r="AF41" i="6"/>
  <c r="AG41" i="6"/>
  <c r="AH41" i="6"/>
  <c r="AI41" i="6"/>
  <c r="AJ41" i="6"/>
  <c r="AK41" i="6"/>
  <c r="AL41" i="6"/>
  <c r="AM41" i="6"/>
  <c r="AN41" i="6"/>
  <c r="AO41" i="6"/>
  <c r="AP41" i="6"/>
  <c r="AQ41" i="6"/>
  <c r="AR41" i="6"/>
  <c r="AS41" i="6"/>
  <c r="AT41" i="6"/>
  <c r="AU41" i="6"/>
  <c r="AV41" i="6"/>
  <c r="AW41" i="6"/>
  <c r="AX41" i="6"/>
  <c r="AY41" i="6"/>
  <c r="AZ41" i="6"/>
  <c r="R42" i="6"/>
  <c r="V42" i="6"/>
  <c r="Z42" i="6"/>
  <c r="AM42" i="6"/>
  <c r="AS42" i="6"/>
  <c r="B43" i="6"/>
  <c r="W43" i="6"/>
  <c r="AF43" i="6"/>
  <c r="AQ43" i="6"/>
  <c r="AY43" i="6"/>
  <c r="A44" i="6"/>
  <c r="B44" i="6"/>
  <c r="C44" i="6"/>
  <c r="D44" i="6"/>
  <c r="E44" i="6"/>
  <c r="F44" i="6"/>
  <c r="G44" i="6"/>
  <c r="H44" i="6"/>
  <c r="I44" i="6"/>
  <c r="J44" i="6"/>
  <c r="K44" i="6"/>
  <c r="L44" i="6"/>
  <c r="M44" i="6"/>
  <c r="N44" i="6"/>
  <c r="O44" i="6"/>
  <c r="P44" i="6"/>
  <c r="Q44" i="6"/>
  <c r="R44" i="6"/>
  <c r="S44" i="6"/>
  <c r="T44" i="6"/>
  <c r="U44" i="6"/>
  <c r="V44" i="6"/>
  <c r="W44" i="6"/>
  <c r="X44" i="6"/>
  <c r="Y44" i="6"/>
  <c r="Z44" i="6"/>
  <c r="AA44" i="6"/>
  <c r="AB44" i="6"/>
  <c r="AC44" i="6"/>
  <c r="AD44" i="6"/>
  <c r="AE44" i="6"/>
  <c r="AF44" i="6"/>
  <c r="AG44" i="6"/>
  <c r="AH44" i="6"/>
  <c r="AI44" i="6"/>
  <c r="AJ44" i="6"/>
  <c r="AK44" i="6"/>
  <c r="AL44" i="6"/>
  <c r="AM44" i="6"/>
  <c r="AN44" i="6"/>
  <c r="AO44" i="6"/>
  <c r="AP44" i="6"/>
  <c r="AQ44" i="6"/>
  <c r="AR44" i="6"/>
  <c r="AS44" i="6"/>
  <c r="AT44" i="6"/>
  <c r="AU44" i="6"/>
  <c r="AV44" i="6"/>
  <c r="AW44" i="6"/>
  <c r="AX44" i="6"/>
  <c r="AY44" i="6"/>
  <c r="AZ44" i="6"/>
  <c r="R45" i="6"/>
  <c r="Z45" i="6"/>
  <c r="AE45" i="6"/>
  <c r="AG45" i="6"/>
  <c r="AR45" i="6"/>
  <c r="AW45" i="6"/>
  <c r="L46" i="6"/>
  <c r="M46" i="6"/>
  <c r="AE46" i="6"/>
  <c r="AP46" i="6"/>
  <c r="A47" i="6"/>
  <c r="B47" i="6"/>
  <c r="C47" i="6"/>
  <c r="D47" i="6"/>
  <c r="E47" i="6"/>
  <c r="F47" i="6"/>
  <c r="G47" i="6"/>
  <c r="H47" i="6"/>
  <c r="I47" i="6"/>
  <c r="J47" i="6"/>
  <c r="K47" i="6"/>
  <c r="L47" i="6"/>
  <c r="M47" i="6"/>
  <c r="N47" i="6"/>
  <c r="O47" i="6"/>
  <c r="P47" i="6"/>
  <c r="Q47" i="6"/>
  <c r="R47" i="6"/>
  <c r="S47" i="6"/>
  <c r="T47" i="6"/>
  <c r="U47" i="6"/>
  <c r="V47" i="6"/>
  <c r="W47" i="6"/>
  <c r="X47" i="6"/>
  <c r="Y47" i="6"/>
  <c r="Z47" i="6"/>
  <c r="AA47" i="6"/>
  <c r="AB47" i="6"/>
  <c r="AC47" i="6"/>
  <c r="AD47" i="6"/>
  <c r="AE47" i="6"/>
  <c r="AF47" i="6"/>
  <c r="AG47" i="6"/>
  <c r="AH47" i="6"/>
  <c r="AI47" i="6"/>
  <c r="AJ47" i="6"/>
  <c r="AK47" i="6"/>
  <c r="AL47" i="6"/>
  <c r="AM47" i="6"/>
  <c r="AN47" i="6"/>
  <c r="AO47" i="6"/>
  <c r="AP47" i="6"/>
  <c r="AQ47" i="6"/>
  <c r="AR47" i="6"/>
  <c r="AS47" i="6"/>
  <c r="AT47" i="6"/>
  <c r="AU47" i="6"/>
  <c r="AV47" i="6"/>
  <c r="AW47" i="6"/>
  <c r="AX47" i="6"/>
  <c r="AY47" i="6"/>
  <c r="AZ47" i="6"/>
  <c r="F48" i="6"/>
  <c r="V48" i="6"/>
  <c r="Y48" i="6"/>
  <c r="AG48" i="6"/>
  <c r="D49" i="6"/>
  <c r="A50" i="6"/>
  <c r="B50" i="6"/>
  <c r="C50" i="6"/>
  <c r="D50" i="6"/>
  <c r="E50" i="6"/>
  <c r="F50" i="6"/>
  <c r="G50" i="6"/>
  <c r="H50" i="6"/>
  <c r="I50" i="6"/>
  <c r="J50" i="6"/>
  <c r="K50" i="6"/>
  <c r="L50" i="6"/>
  <c r="M50" i="6"/>
  <c r="N50" i="6"/>
  <c r="O50" i="6"/>
  <c r="P50" i="6"/>
  <c r="Q50" i="6"/>
  <c r="R50" i="6"/>
  <c r="S50" i="6"/>
  <c r="T50" i="6"/>
  <c r="U50" i="6"/>
  <c r="V50" i="6"/>
  <c r="W50" i="6"/>
  <c r="X50" i="6"/>
  <c r="Y50" i="6"/>
  <c r="Z50" i="6"/>
  <c r="AA50" i="6"/>
  <c r="AB50" i="6"/>
  <c r="AC50" i="6"/>
  <c r="AD50" i="6"/>
  <c r="AE50" i="6"/>
  <c r="AF50" i="6"/>
  <c r="AG50" i="6"/>
  <c r="AH50" i="6"/>
  <c r="AI50" i="6"/>
  <c r="AJ50" i="6"/>
  <c r="AK50" i="6"/>
  <c r="AL50" i="6"/>
  <c r="AM50" i="6"/>
  <c r="AN50" i="6"/>
  <c r="AO50" i="6"/>
  <c r="AP50" i="6"/>
  <c r="AQ50" i="6"/>
  <c r="AR50" i="6"/>
  <c r="AS50" i="6"/>
  <c r="AT50" i="6"/>
  <c r="AU50" i="6"/>
  <c r="AV50" i="6"/>
  <c r="AW50" i="6"/>
  <c r="AX50" i="6"/>
  <c r="AY50" i="6"/>
  <c r="AZ50" i="6"/>
  <c r="F51" i="6"/>
  <c r="M51" i="6"/>
  <c r="AL51" i="6"/>
  <c r="A53" i="6"/>
  <c r="B53" i="6"/>
  <c r="C53" i="6"/>
  <c r="D53" i="6"/>
  <c r="E53" i="6"/>
  <c r="F53" i="6"/>
  <c r="G53" i="6"/>
  <c r="H53" i="6"/>
  <c r="I53" i="6"/>
  <c r="J53" i="6"/>
  <c r="K53" i="6"/>
  <c r="L53" i="6"/>
  <c r="M53" i="6"/>
  <c r="N53" i="6"/>
  <c r="O53" i="6"/>
  <c r="P53" i="6"/>
  <c r="Q53" i="6"/>
  <c r="R53" i="6"/>
  <c r="S53" i="6"/>
  <c r="T53" i="6"/>
  <c r="U53" i="6"/>
  <c r="V53" i="6"/>
  <c r="W53" i="6"/>
  <c r="X53" i="6"/>
  <c r="Y53" i="6"/>
  <c r="Z53" i="6"/>
  <c r="AA53" i="6"/>
  <c r="AB53" i="6"/>
  <c r="AC53" i="6"/>
  <c r="AD53" i="6"/>
  <c r="AE53" i="6"/>
  <c r="AF53" i="6"/>
  <c r="AG53" i="6"/>
  <c r="AH53" i="6"/>
  <c r="AI53" i="6"/>
  <c r="AJ53" i="6"/>
  <c r="AK53" i="6"/>
  <c r="AL53" i="6"/>
  <c r="AM53" i="6"/>
  <c r="AN53" i="6"/>
  <c r="AO53" i="6"/>
  <c r="AP53" i="6"/>
  <c r="AQ53" i="6"/>
  <c r="AR53" i="6"/>
  <c r="AS53" i="6"/>
  <c r="AT53" i="6"/>
  <c r="AU53" i="6"/>
  <c r="AV53" i="6"/>
  <c r="AW53" i="6"/>
  <c r="AX53" i="6"/>
  <c r="AY53" i="6"/>
  <c r="AZ53" i="6"/>
  <c r="AL54" i="6"/>
  <c r="D55" i="6"/>
  <c r="A56" i="6"/>
  <c r="B56" i="6"/>
  <c r="C56" i="6"/>
  <c r="D56" i="6"/>
  <c r="E56" i="6"/>
  <c r="F56" i="6"/>
  <c r="G56" i="6"/>
  <c r="H56" i="6"/>
  <c r="I56" i="6"/>
  <c r="J56" i="6"/>
  <c r="K56" i="6"/>
  <c r="L56" i="6"/>
  <c r="M56" i="6"/>
  <c r="N56" i="6"/>
  <c r="O56" i="6"/>
  <c r="P56" i="6"/>
  <c r="Q56" i="6"/>
  <c r="R56" i="6"/>
  <c r="S56" i="6"/>
  <c r="T56" i="6"/>
  <c r="U56" i="6"/>
  <c r="V56" i="6"/>
  <c r="W56" i="6"/>
  <c r="X56" i="6"/>
  <c r="Y56" i="6"/>
  <c r="Z56" i="6"/>
  <c r="AA56" i="6"/>
  <c r="AB56" i="6"/>
  <c r="AC56" i="6"/>
  <c r="AD56" i="6"/>
  <c r="AE56" i="6"/>
  <c r="AF56" i="6"/>
  <c r="AG56" i="6"/>
  <c r="AH56" i="6"/>
  <c r="AI56" i="6"/>
  <c r="AJ56" i="6"/>
  <c r="AK56" i="6"/>
  <c r="AL56" i="6"/>
  <c r="AM56" i="6"/>
  <c r="AN56" i="6"/>
  <c r="AO56" i="6"/>
  <c r="AP56" i="6"/>
  <c r="AQ56" i="6"/>
  <c r="AR56" i="6"/>
  <c r="AS56" i="6"/>
  <c r="AT56" i="6"/>
  <c r="AU56" i="6"/>
  <c r="AV56" i="6"/>
  <c r="AW56" i="6"/>
  <c r="AX56" i="6"/>
  <c r="AY56" i="6"/>
  <c r="AZ56" i="6"/>
  <c r="K57" i="6"/>
  <c r="AV57" i="6"/>
  <c r="A59" i="6"/>
  <c r="B59" i="6"/>
  <c r="C59" i="6"/>
  <c r="D59" i="6"/>
  <c r="E59" i="6"/>
  <c r="F59" i="6"/>
  <c r="G59" i="6"/>
  <c r="H59" i="6"/>
  <c r="I59" i="6"/>
  <c r="J59" i="6"/>
  <c r="K59" i="6"/>
  <c r="L59" i="6"/>
  <c r="M59" i="6"/>
  <c r="N59" i="6"/>
  <c r="O59" i="6"/>
  <c r="P59" i="6"/>
  <c r="Q59" i="6"/>
  <c r="R59" i="6"/>
  <c r="S59" i="6"/>
  <c r="T59" i="6"/>
  <c r="U59" i="6"/>
  <c r="V59" i="6"/>
  <c r="W59" i="6"/>
  <c r="X59" i="6"/>
  <c r="Y59" i="6"/>
  <c r="Z59" i="6"/>
  <c r="AA59" i="6"/>
  <c r="AB59" i="6"/>
  <c r="AC59" i="6"/>
  <c r="AD59" i="6"/>
  <c r="AE59" i="6"/>
  <c r="AF59" i="6"/>
  <c r="AG59" i="6"/>
  <c r="AH59" i="6"/>
  <c r="AI59" i="6"/>
  <c r="AJ59" i="6"/>
  <c r="AK59" i="6"/>
  <c r="AL59" i="6"/>
  <c r="AM59" i="6"/>
  <c r="AN59" i="6"/>
  <c r="AO59" i="6"/>
  <c r="AP59" i="6"/>
  <c r="AQ59" i="6"/>
  <c r="AR59" i="6"/>
  <c r="AS59" i="6"/>
  <c r="AT59" i="6"/>
  <c r="AU59" i="6"/>
  <c r="AV59" i="6"/>
  <c r="AW59" i="6"/>
  <c r="AX59" i="6"/>
  <c r="AY59" i="6"/>
  <c r="AZ59" i="6"/>
  <c r="AJ60" i="6"/>
  <c r="A62" i="6"/>
  <c r="B62" i="6"/>
  <c r="C62" i="6"/>
  <c r="D62" i="6"/>
  <c r="E62" i="6"/>
  <c r="F62" i="6"/>
  <c r="G62" i="6"/>
  <c r="H62" i="6"/>
  <c r="I62" i="6"/>
  <c r="J62" i="6"/>
  <c r="K62" i="6"/>
  <c r="L62" i="6"/>
  <c r="M62" i="6"/>
  <c r="N62" i="6"/>
  <c r="O62" i="6"/>
  <c r="P62" i="6"/>
  <c r="Q62" i="6"/>
  <c r="R62" i="6"/>
  <c r="S62" i="6"/>
  <c r="T62" i="6"/>
  <c r="U62" i="6"/>
  <c r="V62" i="6"/>
  <c r="W62" i="6"/>
  <c r="X62" i="6"/>
  <c r="Y62" i="6"/>
  <c r="Z62" i="6"/>
  <c r="AA62" i="6"/>
  <c r="AB62" i="6"/>
  <c r="AC62" i="6"/>
  <c r="AD62" i="6"/>
  <c r="AE62" i="6"/>
  <c r="AF62" i="6"/>
  <c r="AG62" i="6"/>
  <c r="AH62" i="6"/>
  <c r="AI62" i="6"/>
  <c r="AJ62" i="6"/>
  <c r="AK62" i="6"/>
  <c r="AL62" i="6"/>
  <c r="AM62" i="6"/>
  <c r="AN62" i="6"/>
  <c r="AO62" i="6"/>
  <c r="AP62" i="6"/>
  <c r="AQ62" i="6"/>
  <c r="AR62" i="6"/>
  <c r="AS62" i="6"/>
  <c r="AT62" i="6"/>
  <c r="AU62" i="6"/>
  <c r="AV62" i="6"/>
  <c r="AW62" i="6"/>
  <c r="AX62" i="6"/>
  <c r="AY62" i="6"/>
  <c r="AZ62" i="6"/>
  <c r="A65" i="6"/>
  <c r="B65" i="6"/>
  <c r="C65" i="6"/>
  <c r="D65" i="6"/>
  <c r="E65" i="6"/>
  <c r="F65" i="6"/>
  <c r="G65" i="6"/>
  <c r="H65" i="6"/>
  <c r="I65" i="6"/>
  <c r="J65" i="6"/>
  <c r="K65" i="6"/>
  <c r="L65" i="6"/>
  <c r="M65" i="6"/>
  <c r="N65" i="6"/>
  <c r="O65" i="6"/>
  <c r="P65" i="6"/>
  <c r="Q65" i="6"/>
  <c r="R65" i="6"/>
  <c r="S65" i="6"/>
  <c r="T65" i="6"/>
  <c r="U65" i="6"/>
  <c r="V65" i="6"/>
  <c r="W65" i="6"/>
  <c r="X65" i="6"/>
  <c r="Y65" i="6"/>
  <c r="Z65" i="6"/>
  <c r="AA65" i="6"/>
  <c r="AB65" i="6"/>
  <c r="AC65" i="6"/>
  <c r="AD65" i="6"/>
  <c r="AE65" i="6"/>
  <c r="AF65" i="6"/>
  <c r="AG65" i="6"/>
  <c r="AH65" i="6"/>
  <c r="AI65" i="6"/>
  <c r="AJ65" i="6"/>
  <c r="AK65" i="6"/>
  <c r="AL65" i="6"/>
  <c r="AM65" i="6"/>
  <c r="AN65" i="6"/>
  <c r="AO65" i="6"/>
  <c r="AP65" i="6"/>
  <c r="AQ65" i="6"/>
  <c r="AR65" i="6"/>
  <c r="AS65" i="6"/>
  <c r="AT65" i="6"/>
  <c r="AU65" i="6"/>
  <c r="AV65" i="6"/>
  <c r="AW65" i="6"/>
  <c r="AX65" i="6"/>
  <c r="AY65" i="6"/>
  <c r="AZ65" i="6"/>
  <c r="A68" i="6"/>
  <c r="B68" i="6"/>
  <c r="C68" i="6"/>
  <c r="D68" i="6"/>
  <c r="E68" i="6"/>
  <c r="F68" i="6"/>
  <c r="G68" i="6"/>
  <c r="H68" i="6"/>
  <c r="I68" i="6"/>
  <c r="J68" i="6"/>
  <c r="K68" i="6"/>
  <c r="L68" i="6"/>
  <c r="M68" i="6"/>
  <c r="N68" i="6"/>
  <c r="O68" i="6"/>
  <c r="P68" i="6"/>
  <c r="Q68" i="6"/>
  <c r="R68" i="6"/>
  <c r="S68" i="6"/>
  <c r="T68" i="6"/>
  <c r="U68" i="6"/>
  <c r="V68" i="6"/>
  <c r="W68" i="6"/>
  <c r="X68" i="6"/>
  <c r="Y68" i="6"/>
  <c r="Z68" i="6"/>
  <c r="AA68" i="6"/>
  <c r="AB68" i="6"/>
  <c r="AC68" i="6"/>
  <c r="AD68" i="6"/>
  <c r="AE68" i="6"/>
  <c r="AF68" i="6"/>
  <c r="AG68" i="6"/>
  <c r="AH68" i="6"/>
  <c r="AI68" i="6"/>
  <c r="AJ68" i="6"/>
  <c r="AK68" i="6"/>
  <c r="AL68" i="6"/>
  <c r="AM68" i="6"/>
  <c r="AN68" i="6"/>
  <c r="AO68" i="6"/>
  <c r="AP68" i="6"/>
  <c r="AQ68" i="6"/>
  <c r="AR68" i="6"/>
  <c r="AS68" i="6"/>
  <c r="AT68" i="6"/>
  <c r="AU68" i="6"/>
  <c r="AV68" i="6"/>
  <c r="AW68" i="6"/>
  <c r="AX68" i="6"/>
  <c r="AY68" i="6"/>
  <c r="AZ68" i="6"/>
  <c r="A71" i="6"/>
  <c r="B71" i="6"/>
  <c r="C71" i="6"/>
  <c r="D71" i="6"/>
  <c r="E71" i="6"/>
  <c r="F71" i="6"/>
  <c r="G71" i="6"/>
  <c r="H71" i="6"/>
  <c r="I71" i="6"/>
  <c r="J71" i="6"/>
  <c r="K71" i="6"/>
  <c r="L71" i="6"/>
  <c r="M71" i="6"/>
  <c r="N71" i="6"/>
  <c r="O71" i="6"/>
  <c r="P71" i="6"/>
  <c r="Q71" i="6"/>
  <c r="R71" i="6"/>
  <c r="S71" i="6"/>
  <c r="T71" i="6"/>
  <c r="U71" i="6"/>
  <c r="V71" i="6"/>
  <c r="W71" i="6"/>
  <c r="X71" i="6"/>
  <c r="Y71" i="6"/>
  <c r="Z71" i="6"/>
  <c r="AA71" i="6"/>
  <c r="AB71" i="6"/>
  <c r="AC71" i="6"/>
  <c r="AD71" i="6"/>
  <c r="AE71" i="6"/>
  <c r="AF71" i="6"/>
  <c r="AG71" i="6"/>
  <c r="AH71" i="6"/>
  <c r="AI71" i="6"/>
  <c r="AJ71" i="6"/>
  <c r="AK71" i="6"/>
  <c r="AL71" i="6"/>
  <c r="AM71" i="6"/>
  <c r="AN71" i="6"/>
  <c r="AO71" i="6"/>
  <c r="AP71" i="6"/>
  <c r="AQ71" i="6"/>
  <c r="AR71" i="6"/>
  <c r="AS71" i="6"/>
  <c r="AT71" i="6"/>
  <c r="AU71" i="6"/>
  <c r="AV71" i="6"/>
  <c r="AW71" i="6"/>
  <c r="AX71" i="6"/>
  <c r="AY71" i="6"/>
  <c r="AZ71" i="6"/>
  <c r="A74" i="6"/>
  <c r="B74" i="6"/>
  <c r="C74" i="6"/>
  <c r="D74" i="6"/>
  <c r="E74" i="6"/>
  <c r="F74" i="6"/>
  <c r="G74" i="6"/>
  <c r="H74" i="6"/>
  <c r="I74" i="6"/>
  <c r="J74" i="6"/>
  <c r="K74" i="6"/>
  <c r="L74" i="6"/>
  <c r="M74" i="6"/>
  <c r="N74" i="6"/>
  <c r="O74" i="6"/>
  <c r="P74" i="6"/>
  <c r="Q74" i="6"/>
  <c r="R74" i="6"/>
  <c r="S74" i="6"/>
  <c r="T74" i="6"/>
  <c r="U74" i="6"/>
  <c r="V74" i="6"/>
  <c r="W74" i="6"/>
  <c r="X74" i="6"/>
  <c r="Y74" i="6"/>
  <c r="Z74" i="6"/>
  <c r="AA74" i="6"/>
  <c r="AB74" i="6"/>
  <c r="AC74" i="6"/>
  <c r="AD74" i="6"/>
  <c r="AE74" i="6"/>
  <c r="AF74" i="6"/>
  <c r="AG74" i="6"/>
  <c r="AH74" i="6"/>
  <c r="AI74" i="6"/>
  <c r="AJ74" i="6"/>
  <c r="AK74" i="6"/>
  <c r="AL74" i="6"/>
  <c r="AM74" i="6"/>
  <c r="AN74" i="6"/>
  <c r="AO74" i="6"/>
  <c r="AP74" i="6"/>
  <c r="AQ74" i="6"/>
  <c r="AR74" i="6"/>
  <c r="AS74" i="6"/>
  <c r="AT74" i="6"/>
  <c r="AU74" i="6"/>
  <c r="AV74" i="6"/>
  <c r="AW74" i="6"/>
  <c r="AX74" i="6"/>
  <c r="AY74" i="6"/>
  <c r="AZ74" i="6"/>
  <c r="A77" i="6"/>
  <c r="B77" i="6"/>
  <c r="C77" i="6"/>
  <c r="D77" i="6"/>
  <c r="E77" i="6"/>
  <c r="F77" i="6"/>
  <c r="G77" i="6"/>
  <c r="H77" i="6"/>
  <c r="I77" i="6"/>
  <c r="J77" i="6"/>
  <c r="K77" i="6"/>
  <c r="L77" i="6"/>
  <c r="M77" i="6"/>
  <c r="N77" i="6"/>
  <c r="O77" i="6"/>
  <c r="P77" i="6"/>
  <c r="Q77" i="6"/>
  <c r="R77" i="6"/>
  <c r="S77" i="6"/>
  <c r="T77" i="6"/>
  <c r="U77" i="6"/>
  <c r="V77" i="6"/>
  <c r="W77" i="6"/>
  <c r="X77" i="6"/>
  <c r="Y77" i="6"/>
  <c r="Z77" i="6"/>
  <c r="AA77" i="6"/>
  <c r="AB77" i="6"/>
  <c r="AC77" i="6"/>
  <c r="AD77" i="6"/>
  <c r="AE77" i="6"/>
  <c r="AF77" i="6"/>
  <c r="AG77" i="6"/>
  <c r="AH77" i="6"/>
  <c r="AI77" i="6"/>
  <c r="AJ77" i="6"/>
  <c r="AK77" i="6"/>
  <c r="AL77" i="6"/>
  <c r="AM77" i="6"/>
  <c r="AN77" i="6"/>
  <c r="AO77" i="6"/>
  <c r="AP77" i="6"/>
  <c r="AQ77" i="6"/>
  <c r="AR77" i="6"/>
  <c r="AS77" i="6"/>
  <c r="AT77" i="6"/>
  <c r="AU77" i="6"/>
  <c r="AV77" i="6"/>
  <c r="AW77" i="6"/>
  <c r="AX77" i="6"/>
  <c r="AY77" i="6"/>
  <c r="AZ77" i="6"/>
  <c r="Y79" i="6"/>
  <c r="A80" i="6"/>
  <c r="B80" i="6"/>
  <c r="C80" i="6"/>
  <c r="D80" i="6"/>
  <c r="E80" i="6"/>
  <c r="F80" i="6"/>
  <c r="G80" i="6"/>
  <c r="H80" i="6"/>
  <c r="I80" i="6"/>
  <c r="J80" i="6"/>
  <c r="K80" i="6"/>
  <c r="L80" i="6"/>
  <c r="M80" i="6"/>
  <c r="N80" i="6"/>
  <c r="O80" i="6"/>
  <c r="P80" i="6"/>
  <c r="Q80" i="6"/>
  <c r="R80" i="6"/>
  <c r="S80" i="6"/>
  <c r="T80" i="6"/>
  <c r="U80" i="6"/>
  <c r="V80" i="6"/>
  <c r="W80" i="6"/>
  <c r="X80" i="6"/>
  <c r="Y80" i="6"/>
  <c r="Z80" i="6"/>
  <c r="AA80" i="6"/>
  <c r="AB80" i="6"/>
  <c r="AC80" i="6"/>
  <c r="AD80" i="6"/>
  <c r="AE80" i="6"/>
  <c r="AF80" i="6"/>
  <c r="AG80" i="6"/>
  <c r="AH80" i="6"/>
  <c r="AI80" i="6"/>
  <c r="AJ80" i="6"/>
  <c r="AK80" i="6"/>
  <c r="AL80" i="6"/>
  <c r="AM80" i="6"/>
  <c r="AN80" i="6"/>
  <c r="AO80" i="6"/>
  <c r="AP80" i="6"/>
  <c r="AQ80" i="6"/>
  <c r="AR80" i="6"/>
  <c r="AS80" i="6"/>
  <c r="AT80" i="6"/>
  <c r="AU80" i="6"/>
  <c r="AV80" i="6"/>
  <c r="AW80" i="6"/>
  <c r="AX80" i="6"/>
  <c r="AY80" i="6"/>
  <c r="AZ80" i="6"/>
  <c r="A83" i="6"/>
  <c r="B83" i="6"/>
  <c r="C83" i="6"/>
  <c r="D83" i="6"/>
  <c r="E83" i="6"/>
  <c r="F83" i="6"/>
  <c r="G83" i="6"/>
  <c r="H83" i="6"/>
  <c r="I83" i="6"/>
  <c r="J83" i="6"/>
  <c r="K83" i="6"/>
  <c r="L83" i="6"/>
  <c r="M83" i="6"/>
  <c r="N83" i="6"/>
  <c r="O83" i="6"/>
  <c r="P83" i="6"/>
  <c r="Q83" i="6"/>
  <c r="R83" i="6"/>
  <c r="S83" i="6"/>
  <c r="T83" i="6"/>
  <c r="U83" i="6"/>
  <c r="V83" i="6"/>
  <c r="W83" i="6"/>
  <c r="X83" i="6"/>
  <c r="Y83" i="6"/>
  <c r="Z83" i="6"/>
  <c r="AA83" i="6"/>
  <c r="AB83" i="6"/>
  <c r="AC83" i="6"/>
  <c r="AD83" i="6"/>
  <c r="AE83" i="6"/>
  <c r="AF83" i="6"/>
  <c r="AG83" i="6"/>
  <c r="AH83" i="6"/>
  <c r="AI83" i="6"/>
  <c r="AJ83" i="6"/>
  <c r="AK83" i="6"/>
  <c r="AL83" i="6"/>
  <c r="AM83" i="6"/>
  <c r="AN83" i="6"/>
  <c r="AO83" i="6"/>
  <c r="AP83" i="6"/>
  <c r="AQ83" i="6"/>
  <c r="AR83" i="6"/>
  <c r="AS83" i="6"/>
  <c r="AT83" i="6"/>
  <c r="AU83" i="6"/>
  <c r="AV83" i="6"/>
  <c r="AW83" i="6"/>
  <c r="AX83" i="6"/>
  <c r="AY83" i="6"/>
  <c r="AZ83" i="6"/>
  <c r="S84" i="6"/>
  <c r="A86" i="6"/>
  <c r="B86" i="6"/>
  <c r="C86" i="6"/>
  <c r="D86" i="6"/>
  <c r="E86" i="6"/>
  <c r="F86" i="6"/>
  <c r="G86" i="6"/>
  <c r="H86" i="6"/>
  <c r="I86" i="6"/>
  <c r="J86" i="6"/>
  <c r="K86" i="6"/>
  <c r="L86" i="6"/>
  <c r="M86" i="6"/>
  <c r="N86" i="6"/>
  <c r="O86" i="6"/>
  <c r="P86" i="6"/>
  <c r="Q86" i="6"/>
  <c r="R86" i="6"/>
  <c r="S86" i="6"/>
  <c r="T86" i="6"/>
  <c r="U86" i="6"/>
  <c r="V86" i="6"/>
  <c r="W86" i="6"/>
  <c r="X86" i="6"/>
  <c r="Y86" i="6"/>
  <c r="Z86" i="6"/>
  <c r="AA86" i="6"/>
  <c r="AB86" i="6"/>
  <c r="AC86" i="6"/>
  <c r="AD86" i="6"/>
  <c r="AE86" i="6"/>
  <c r="AF86" i="6"/>
  <c r="AG86" i="6"/>
  <c r="AH86" i="6"/>
  <c r="AI86" i="6"/>
  <c r="AJ86" i="6"/>
  <c r="AK86" i="6"/>
  <c r="AL86" i="6"/>
  <c r="AM86" i="6"/>
  <c r="AN86" i="6"/>
  <c r="AO86" i="6"/>
  <c r="AP86" i="6"/>
  <c r="AQ86" i="6"/>
  <c r="AR86" i="6"/>
  <c r="AS86" i="6"/>
  <c r="AT86" i="6"/>
  <c r="AU86" i="6"/>
  <c r="AV86" i="6"/>
  <c r="AW86" i="6"/>
  <c r="AX86" i="6"/>
  <c r="AY86" i="6"/>
  <c r="AZ86" i="6"/>
  <c r="AO87" i="6"/>
  <c r="A89" i="6"/>
  <c r="B89" i="6"/>
  <c r="C89" i="6"/>
  <c r="D89" i="6"/>
  <c r="E89" i="6"/>
  <c r="F89" i="6"/>
  <c r="G89" i="6"/>
  <c r="H89" i="6"/>
  <c r="I89" i="6"/>
  <c r="J89" i="6"/>
  <c r="K89" i="6"/>
  <c r="L89" i="6"/>
  <c r="M89" i="6"/>
  <c r="N89" i="6"/>
  <c r="O89" i="6"/>
  <c r="P89" i="6"/>
  <c r="Q89" i="6"/>
  <c r="R89" i="6"/>
  <c r="S89" i="6"/>
  <c r="T89" i="6"/>
  <c r="U89" i="6"/>
  <c r="V89" i="6"/>
  <c r="W89" i="6"/>
  <c r="X89" i="6"/>
  <c r="Y89" i="6"/>
  <c r="Z89" i="6"/>
  <c r="AA89" i="6"/>
  <c r="AB89" i="6"/>
  <c r="AC89" i="6"/>
  <c r="AD89" i="6"/>
  <c r="AE89" i="6"/>
  <c r="AF89" i="6"/>
  <c r="AG89" i="6"/>
  <c r="AH89" i="6"/>
  <c r="AI89" i="6"/>
  <c r="AJ89" i="6"/>
  <c r="AK89" i="6"/>
  <c r="AL89" i="6"/>
  <c r="AM89" i="6"/>
  <c r="AN89" i="6"/>
  <c r="AO89" i="6"/>
  <c r="AP89" i="6"/>
  <c r="AQ89" i="6"/>
  <c r="AR89" i="6"/>
  <c r="AS89" i="6"/>
  <c r="AT89" i="6"/>
  <c r="AU89" i="6"/>
  <c r="AV89" i="6"/>
  <c r="AW89" i="6"/>
  <c r="AX89" i="6"/>
  <c r="AY89" i="6"/>
  <c r="AZ89" i="6"/>
  <c r="AM90" i="6"/>
  <c r="A92" i="6"/>
  <c r="B92" i="6"/>
  <c r="C92" i="6"/>
  <c r="D92" i="6"/>
  <c r="E92" i="6"/>
  <c r="F92" i="6"/>
  <c r="G92" i="6"/>
  <c r="H92" i="6"/>
  <c r="I92" i="6"/>
  <c r="J92" i="6"/>
  <c r="K92" i="6"/>
  <c r="L92" i="6"/>
  <c r="M92" i="6"/>
  <c r="N92" i="6"/>
  <c r="O92" i="6"/>
  <c r="P92" i="6"/>
  <c r="Q92" i="6"/>
  <c r="R92" i="6"/>
  <c r="S92" i="6"/>
  <c r="T92" i="6"/>
  <c r="U92" i="6"/>
  <c r="V92" i="6"/>
  <c r="W92" i="6"/>
  <c r="X92" i="6"/>
  <c r="Y92" i="6"/>
  <c r="Z92" i="6"/>
  <c r="AA92" i="6"/>
  <c r="AB92" i="6"/>
  <c r="AC92" i="6"/>
  <c r="AD92" i="6"/>
  <c r="AE92" i="6"/>
  <c r="AF92" i="6"/>
  <c r="AG92" i="6"/>
  <c r="AH92" i="6"/>
  <c r="AI92" i="6"/>
  <c r="AJ92" i="6"/>
  <c r="AK92" i="6"/>
  <c r="AL92" i="6"/>
  <c r="AM92" i="6"/>
  <c r="AN92" i="6"/>
  <c r="AO92" i="6"/>
  <c r="AP92" i="6"/>
  <c r="AQ92" i="6"/>
  <c r="AR92" i="6"/>
  <c r="AS92" i="6"/>
  <c r="AT92" i="6"/>
  <c r="AU92" i="6"/>
  <c r="AV92" i="6"/>
  <c r="AW92" i="6"/>
  <c r="AX92" i="6"/>
  <c r="AY92" i="6"/>
  <c r="AZ92" i="6"/>
  <c r="A95" i="6"/>
  <c r="B95" i="6"/>
  <c r="C95" i="6"/>
  <c r="D95" i="6"/>
  <c r="E95" i="6"/>
  <c r="F95" i="6"/>
  <c r="G95" i="6"/>
  <c r="H95" i="6"/>
  <c r="I95" i="6"/>
  <c r="J95" i="6"/>
  <c r="K95" i="6"/>
  <c r="L95" i="6"/>
  <c r="M95" i="6"/>
  <c r="N95" i="6"/>
  <c r="O95" i="6"/>
  <c r="P95" i="6"/>
  <c r="Q95" i="6"/>
  <c r="R95" i="6"/>
  <c r="S95" i="6"/>
  <c r="T95" i="6"/>
  <c r="U95" i="6"/>
  <c r="V95" i="6"/>
  <c r="W95" i="6"/>
  <c r="X95" i="6"/>
  <c r="Y95" i="6"/>
  <c r="Z95" i="6"/>
  <c r="AA95" i="6"/>
  <c r="AB95" i="6"/>
  <c r="AC95" i="6"/>
  <c r="AD95" i="6"/>
  <c r="AE95" i="6"/>
  <c r="AF95" i="6"/>
  <c r="AG95" i="6"/>
  <c r="AH95" i="6"/>
  <c r="AI95" i="6"/>
  <c r="AJ95" i="6"/>
  <c r="AK95" i="6"/>
  <c r="AL95" i="6"/>
  <c r="AM95" i="6"/>
  <c r="AN95" i="6"/>
  <c r="AO95" i="6"/>
  <c r="AP95" i="6"/>
  <c r="AQ95" i="6"/>
  <c r="AR95" i="6"/>
  <c r="AS95" i="6"/>
  <c r="AT95" i="6"/>
  <c r="AU95" i="6"/>
  <c r="AV95" i="6"/>
  <c r="AW95" i="6"/>
  <c r="AX95" i="6"/>
  <c r="AY95" i="6"/>
  <c r="AZ95" i="6"/>
  <c r="AT96" i="6"/>
  <c r="R97" i="6"/>
  <c r="AH97" i="6"/>
  <c r="A98" i="6"/>
  <c r="B98" i="6"/>
  <c r="C98" i="6"/>
  <c r="D98" i="6"/>
  <c r="E98" i="6"/>
  <c r="F98" i="6"/>
  <c r="G98" i="6"/>
  <c r="H98" i="6"/>
  <c r="I98" i="6"/>
  <c r="J98" i="6"/>
  <c r="K98" i="6"/>
  <c r="L98" i="6"/>
  <c r="M98" i="6"/>
  <c r="N98" i="6"/>
  <c r="O98" i="6"/>
  <c r="P98" i="6"/>
  <c r="Q98" i="6"/>
  <c r="R98" i="6"/>
  <c r="S98" i="6"/>
  <c r="T98" i="6"/>
  <c r="U98" i="6"/>
  <c r="V98" i="6"/>
  <c r="W98" i="6"/>
  <c r="X98" i="6"/>
  <c r="Y98" i="6"/>
  <c r="Z98" i="6"/>
  <c r="AA98" i="6"/>
  <c r="AB98" i="6"/>
  <c r="AC98" i="6"/>
  <c r="AD98" i="6"/>
  <c r="AE98" i="6"/>
  <c r="AF98" i="6"/>
  <c r="AG98" i="6"/>
  <c r="AH98" i="6"/>
  <c r="AI98" i="6"/>
  <c r="AJ98" i="6"/>
  <c r="AK98" i="6"/>
  <c r="AL98" i="6"/>
  <c r="AM98" i="6"/>
  <c r="AN98" i="6"/>
  <c r="AO98" i="6"/>
  <c r="AP98" i="6"/>
  <c r="AQ98" i="6"/>
  <c r="AR98" i="6"/>
  <c r="AS98" i="6"/>
  <c r="AT98" i="6"/>
  <c r="AU98" i="6"/>
  <c r="AV98" i="6"/>
  <c r="AW98" i="6"/>
  <c r="AX98" i="6"/>
  <c r="AY98" i="6"/>
  <c r="AZ98" i="6"/>
  <c r="N99" i="6"/>
  <c r="O99" i="6"/>
  <c r="R100" i="6"/>
  <c r="AP100" i="6"/>
  <c r="A101" i="6"/>
  <c r="B101" i="6"/>
  <c r="C101" i="6"/>
  <c r="D101" i="6"/>
  <c r="E101" i="6"/>
  <c r="F101" i="6"/>
  <c r="G101" i="6"/>
  <c r="H101" i="6"/>
  <c r="I101" i="6"/>
  <c r="J101" i="6"/>
  <c r="K101" i="6"/>
  <c r="L101" i="6"/>
  <c r="M101" i="6"/>
  <c r="N101" i="6"/>
  <c r="O101" i="6"/>
  <c r="P101" i="6"/>
  <c r="Q101" i="6"/>
  <c r="R101" i="6"/>
  <c r="S101" i="6"/>
  <c r="T101" i="6"/>
  <c r="U101" i="6"/>
  <c r="V101" i="6"/>
  <c r="W101" i="6"/>
  <c r="X101" i="6"/>
  <c r="Y101" i="6"/>
  <c r="Z101" i="6"/>
  <c r="AA101" i="6"/>
  <c r="AB101" i="6"/>
  <c r="AC101" i="6"/>
  <c r="AD101" i="6"/>
  <c r="AE101" i="6"/>
  <c r="AF101" i="6"/>
  <c r="AG101" i="6"/>
  <c r="AH101" i="6"/>
  <c r="AI101" i="6"/>
  <c r="AJ101" i="6"/>
  <c r="AK101" i="6"/>
  <c r="AL101" i="6"/>
  <c r="AM101" i="6"/>
  <c r="AN101" i="6"/>
  <c r="AO101" i="6"/>
  <c r="AP101" i="6"/>
  <c r="AQ101" i="6"/>
  <c r="AR101" i="6"/>
  <c r="AS101" i="6"/>
  <c r="AT101" i="6"/>
  <c r="AU101" i="6"/>
  <c r="AV101" i="6"/>
  <c r="AW101" i="6"/>
  <c r="AX101" i="6"/>
  <c r="AY101" i="6"/>
  <c r="AZ101" i="6"/>
  <c r="A104" i="6"/>
  <c r="B104" i="6"/>
  <c r="C104" i="6"/>
  <c r="D104" i="6"/>
  <c r="E104" i="6"/>
  <c r="F104" i="6"/>
  <c r="G104" i="6"/>
  <c r="H104" i="6"/>
  <c r="I104" i="6"/>
  <c r="J104" i="6"/>
  <c r="K104" i="6"/>
  <c r="L104" i="6"/>
  <c r="M104" i="6"/>
  <c r="N104" i="6"/>
  <c r="O104" i="6"/>
  <c r="P104" i="6"/>
  <c r="Q104" i="6"/>
  <c r="R104" i="6"/>
  <c r="S104" i="6"/>
  <c r="T104" i="6"/>
  <c r="U104" i="6"/>
  <c r="V104" i="6"/>
  <c r="W104" i="6"/>
  <c r="X104" i="6"/>
  <c r="Y104" i="6"/>
  <c r="Z104" i="6"/>
  <c r="AA104" i="6"/>
  <c r="AB104" i="6"/>
  <c r="AC104" i="6"/>
  <c r="AD104" i="6"/>
  <c r="AE104" i="6"/>
  <c r="AF104" i="6"/>
  <c r="AG104" i="6"/>
  <c r="AH104" i="6"/>
  <c r="AI104" i="6"/>
  <c r="AJ104" i="6"/>
  <c r="AK104" i="6"/>
  <c r="AL104" i="6"/>
  <c r="AM104" i="6"/>
  <c r="AN104" i="6"/>
  <c r="AO104" i="6"/>
  <c r="AP104" i="6"/>
  <c r="AQ104" i="6"/>
  <c r="AR104" i="6"/>
  <c r="AS104" i="6"/>
  <c r="AT104" i="6"/>
  <c r="AU104" i="6"/>
  <c r="AV104" i="6"/>
  <c r="AW104" i="6"/>
  <c r="AX104" i="6"/>
  <c r="AY104" i="6"/>
  <c r="AZ104" i="6"/>
  <c r="Z106" i="6"/>
  <c r="A107" i="6"/>
  <c r="B107" i="6"/>
  <c r="C107" i="6"/>
  <c r="D107" i="6"/>
  <c r="E107" i="6"/>
  <c r="F107" i="6"/>
  <c r="G107" i="6"/>
  <c r="H107" i="6"/>
  <c r="I107" i="6"/>
  <c r="J107" i="6"/>
  <c r="K107" i="6"/>
  <c r="L107" i="6"/>
  <c r="M107" i="6"/>
  <c r="N107" i="6"/>
  <c r="O107" i="6"/>
  <c r="P107" i="6"/>
  <c r="Q107" i="6"/>
  <c r="R107" i="6"/>
  <c r="S107" i="6"/>
  <c r="T107" i="6"/>
  <c r="U107" i="6"/>
  <c r="V107" i="6"/>
  <c r="W107" i="6"/>
  <c r="X107" i="6"/>
  <c r="Y107" i="6"/>
  <c r="Z107" i="6"/>
  <c r="AA107" i="6"/>
  <c r="AB107" i="6"/>
  <c r="AC107" i="6"/>
  <c r="AD107" i="6"/>
  <c r="AE107" i="6"/>
  <c r="AF107" i="6"/>
  <c r="AG107" i="6"/>
  <c r="AH107" i="6"/>
  <c r="AI107" i="6"/>
  <c r="AJ107" i="6"/>
  <c r="AK107" i="6"/>
  <c r="AL107" i="6"/>
  <c r="AM107" i="6"/>
  <c r="AN107" i="6"/>
  <c r="AO107" i="6"/>
  <c r="AP107" i="6"/>
  <c r="AQ107" i="6"/>
  <c r="AR107" i="6"/>
  <c r="AS107" i="6"/>
  <c r="AT107" i="6"/>
  <c r="AU107" i="6"/>
  <c r="AV107" i="6"/>
  <c r="AW107" i="6"/>
  <c r="AX107" i="6"/>
  <c r="AY107" i="6"/>
  <c r="AZ107" i="6"/>
  <c r="F109" i="6"/>
  <c r="A110" i="6"/>
  <c r="B110" i="6"/>
  <c r="C110" i="6"/>
  <c r="D110" i="6"/>
  <c r="E110" i="6"/>
  <c r="F110" i="6"/>
  <c r="G110" i="6"/>
  <c r="H110" i="6"/>
  <c r="I110" i="6"/>
  <c r="J110" i="6"/>
  <c r="K110" i="6"/>
  <c r="L110" i="6"/>
  <c r="M110" i="6"/>
  <c r="N110" i="6"/>
  <c r="O110" i="6"/>
  <c r="P110" i="6"/>
  <c r="Q110" i="6"/>
  <c r="R110" i="6"/>
  <c r="S110" i="6"/>
  <c r="T110" i="6"/>
  <c r="U110" i="6"/>
  <c r="V110" i="6"/>
  <c r="W110" i="6"/>
  <c r="X110" i="6"/>
  <c r="Y110" i="6"/>
  <c r="Z110" i="6"/>
  <c r="AA110" i="6"/>
  <c r="AB110" i="6"/>
  <c r="AC110" i="6"/>
  <c r="AD110" i="6"/>
  <c r="AE110" i="6"/>
  <c r="AF110" i="6"/>
  <c r="AG110" i="6"/>
  <c r="AH110" i="6"/>
  <c r="AI110" i="6"/>
  <c r="AJ110" i="6"/>
  <c r="AK110" i="6"/>
  <c r="AL110" i="6"/>
  <c r="AM110" i="6"/>
  <c r="AN110" i="6"/>
  <c r="AO110" i="6"/>
  <c r="AP110" i="6"/>
  <c r="AQ110" i="6"/>
  <c r="AR110" i="6"/>
  <c r="AS110" i="6"/>
  <c r="AT110" i="6"/>
  <c r="AU110" i="6"/>
  <c r="AV110" i="6"/>
  <c r="AW110" i="6"/>
  <c r="AX110" i="6"/>
  <c r="AY110" i="6"/>
  <c r="AZ110" i="6"/>
  <c r="AT111" i="6"/>
  <c r="A113" i="6"/>
  <c r="B113" i="6"/>
  <c r="C113" i="6"/>
  <c r="D113" i="6"/>
  <c r="E113" i="6"/>
  <c r="F113" i="6"/>
  <c r="G113" i="6"/>
  <c r="H113" i="6"/>
  <c r="I113" i="6"/>
  <c r="J113" i="6"/>
  <c r="K113" i="6"/>
  <c r="L113" i="6"/>
  <c r="M113" i="6"/>
  <c r="N113" i="6"/>
  <c r="O113" i="6"/>
  <c r="P113" i="6"/>
  <c r="Q113" i="6"/>
  <c r="R113" i="6"/>
  <c r="S113" i="6"/>
  <c r="T113" i="6"/>
  <c r="U113" i="6"/>
  <c r="V113" i="6"/>
  <c r="W113" i="6"/>
  <c r="X113" i="6"/>
  <c r="Y113" i="6"/>
  <c r="Z113" i="6"/>
  <c r="AA113" i="6"/>
  <c r="AB113" i="6"/>
  <c r="AC113" i="6"/>
  <c r="AD113" i="6"/>
  <c r="AE113" i="6"/>
  <c r="AF113" i="6"/>
  <c r="AG113" i="6"/>
  <c r="AH113" i="6"/>
  <c r="AI113" i="6"/>
  <c r="AJ113" i="6"/>
  <c r="AK113" i="6"/>
  <c r="AL113" i="6"/>
  <c r="AM113" i="6"/>
  <c r="AN113" i="6"/>
  <c r="AO113" i="6"/>
  <c r="AP113" i="6"/>
  <c r="AQ113" i="6"/>
  <c r="AR113" i="6"/>
  <c r="AS113" i="6"/>
  <c r="AT113" i="6"/>
  <c r="AU113" i="6"/>
  <c r="AV113" i="6"/>
  <c r="AW113" i="6"/>
  <c r="AX113" i="6"/>
  <c r="AY113" i="6"/>
  <c r="AZ113" i="6"/>
  <c r="A115" i="6"/>
  <c r="A116" i="6"/>
  <c r="B116" i="6"/>
  <c r="C116" i="6"/>
  <c r="D116" i="6"/>
  <c r="E116" i="6"/>
  <c r="F116" i="6"/>
  <c r="G116" i="6"/>
  <c r="H116" i="6"/>
  <c r="I116" i="6"/>
  <c r="J116" i="6"/>
  <c r="K116" i="6"/>
  <c r="L116" i="6"/>
  <c r="M116" i="6"/>
  <c r="N116" i="6"/>
  <c r="O116" i="6"/>
  <c r="P116" i="6"/>
  <c r="Q116" i="6"/>
  <c r="R116" i="6"/>
  <c r="S116" i="6"/>
  <c r="T116" i="6"/>
  <c r="U116" i="6"/>
  <c r="V116" i="6"/>
  <c r="W116" i="6"/>
  <c r="X116" i="6"/>
  <c r="Y116" i="6"/>
  <c r="Z116" i="6"/>
  <c r="AA116" i="6"/>
  <c r="AB116" i="6"/>
  <c r="AC116" i="6"/>
  <c r="AD116" i="6"/>
  <c r="AE116" i="6"/>
  <c r="AF116" i="6"/>
  <c r="AG116" i="6"/>
  <c r="AH116" i="6"/>
  <c r="AI116" i="6"/>
  <c r="AJ116" i="6"/>
  <c r="AK116" i="6"/>
  <c r="AL116" i="6"/>
  <c r="AM116" i="6"/>
  <c r="AN116" i="6"/>
  <c r="AO116" i="6"/>
  <c r="AP116" i="6"/>
  <c r="AQ116" i="6"/>
  <c r="AR116" i="6"/>
  <c r="AS116" i="6"/>
  <c r="AT116" i="6"/>
  <c r="AU116" i="6"/>
  <c r="AV116" i="6"/>
  <c r="AW116" i="6"/>
  <c r="AX116" i="6"/>
  <c r="AY116" i="6"/>
  <c r="AZ116" i="6"/>
  <c r="R117" i="6"/>
  <c r="AO118" i="6"/>
  <c r="A119" i="6"/>
  <c r="B119" i="6"/>
  <c r="C119" i="6"/>
  <c r="D119" i="6"/>
  <c r="E119" i="6"/>
  <c r="F119" i="6"/>
  <c r="G119" i="6"/>
  <c r="H119" i="6"/>
  <c r="I119" i="6"/>
  <c r="J119" i="6"/>
  <c r="K119" i="6"/>
  <c r="L119" i="6"/>
  <c r="M119" i="6"/>
  <c r="N119" i="6"/>
  <c r="O119" i="6"/>
  <c r="P119" i="6"/>
  <c r="Q119" i="6"/>
  <c r="R119" i="6"/>
  <c r="S119" i="6"/>
  <c r="T119" i="6"/>
  <c r="U119" i="6"/>
  <c r="V119" i="6"/>
  <c r="W119" i="6"/>
  <c r="X119" i="6"/>
  <c r="Y119" i="6"/>
  <c r="Z119" i="6"/>
  <c r="AA119" i="6"/>
  <c r="AB119" i="6"/>
  <c r="AC119" i="6"/>
  <c r="AD119" i="6"/>
  <c r="AE119" i="6"/>
  <c r="AF119" i="6"/>
  <c r="AG119" i="6"/>
  <c r="AH119" i="6"/>
  <c r="AI119" i="6"/>
  <c r="AJ119" i="6"/>
  <c r="AK119" i="6"/>
  <c r="AL119" i="6"/>
  <c r="AM119" i="6"/>
  <c r="AN119" i="6"/>
  <c r="AO119" i="6"/>
  <c r="AP119" i="6"/>
  <c r="AQ119" i="6"/>
  <c r="AR119" i="6"/>
  <c r="AS119" i="6"/>
  <c r="AT119" i="6"/>
  <c r="AU119" i="6"/>
  <c r="AV119" i="6"/>
  <c r="AW119" i="6"/>
  <c r="AX119" i="6"/>
  <c r="AY119" i="6"/>
  <c r="AZ119" i="6"/>
  <c r="R121" i="6"/>
  <c r="A122" i="6"/>
  <c r="B122" i="6"/>
  <c r="C122" i="6"/>
  <c r="D122" i="6"/>
  <c r="E122" i="6"/>
  <c r="F122" i="6"/>
  <c r="G122" i="6"/>
  <c r="H122" i="6"/>
  <c r="I122" i="6"/>
  <c r="J122" i="6"/>
  <c r="K122" i="6"/>
  <c r="L122" i="6"/>
  <c r="M122" i="6"/>
  <c r="N122" i="6"/>
  <c r="O122" i="6"/>
  <c r="P122" i="6"/>
  <c r="Q122" i="6"/>
  <c r="R122" i="6"/>
  <c r="S122" i="6"/>
  <c r="T122" i="6"/>
  <c r="U122" i="6"/>
  <c r="V122" i="6"/>
  <c r="W122" i="6"/>
  <c r="X122" i="6"/>
  <c r="Y122" i="6"/>
  <c r="Z122" i="6"/>
  <c r="AA122" i="6"/>
  <c r="AB122" i="6"/>
  <c r="AC122" i="6"/>
  <c r="AD122" i="6"/>
  <c r="AE122" i="6"/>
  <c r="AF122" i="6"/>
  <c r="AG122" i="6"/>
  <c r="AH122" i="6"/>
  <c r="AI122" i="6"/>
  <c r="AJ122" i="6"/>
  <c r="AK122" i="6"/>
  <c r="AL122" i="6"/>
  <c r="AM122" i="6"/>
  <c r="AN122" i="6"/>
  <c r="AO122" i="6"/>
  <c r="AP122" i="6"/>
  <c r="AQ122" i="6"/>
  <c r="AR122" i="6"/>
  <c r="AS122" i="6"/>
  <c r="AT122" i="6"/>
  <c r="AU122" i="6"/>
  <c r="AV122" i="6"/>
  <c r="AW122" i="6"/>
  <c r="AX122" i="6"/>
  <c r="AY122" i="6"/>
  <c r="AZ122" i="6"/>
  <c r="Y123" i="6"/>
  <c r="AD123" i="6"/>
  <c r="M124" i="6"/>
  <c r="N124" i="6"/>
  <c r="A125" i="6"/>
  <c r="B125" i="6"/>
  <c r="C125" i="6"/>
  <c r="D125" i="6"/>
  <c r="E125" i="6"/>
  <c r="F125" i="6"/>
  <c r="G125" i="6"/>
  <c r="H125" i="6"/>
  <c r="I125" i="6"/>
  <c r="J125" i="6"/>
  <c r="K125" i="6"/>
  <c r="L125" i="6"/>
  <c r="M125" i="6"/>
  <c r="N125" i="6"/>
  <c r="O125" i="6"/>
  <c r="P125" i="6"/>
  <c r="Q125" i="6"/>
  <c r="R125" i="6"/>
  <c r="S125" i="6"/>
  <c r="T125" i="6"/>
  <c r="U125" i="6"/>
  <c r="V125" i="6"/>
  <c r="W125" i="6"/>
  <c r="X125" i="6"/>
  <c r="Y125" i="6"/>
  <c r="Z125" i="6"/>
  <c r="AA125" i="6"/>
  <c r="AB125" i="6"/>
  <c r="AC125" i="6"/>
  <c r="AD125" i="6"/>
  <c r="AE125" i="6"/>
  <c r="AF125" i="6"/>
  <c r="AG125" i="6"/>
  <c r="AH125" i="6"/>
  <c r="AI125" i="6"/>
  <c r="AJ125" i="6"/>
  <c r="AK125" i="6"/>
  <c r="AL125" i="6"/>
  <c r="AM125" i="6"/>
  <c r="AN125" i="6"/>
  <c r="AO125" i="6"/>
  <c r="AP125" i="6"/>
  <c r="AQ125" i="6"/>
  <c r="AR125" i="6"/>
  <c r="AS125" i="6"/>
  <c r="AT125" i="6"/>
  <c r="AU125" i="6"/>
  <c r="AV125" i="6"/>
  <c r="AW125" i="6"/>
  <c r="AX125" i="6"/>
  <c r="AY125" i="6"/>
  <c r="AZ125" i="6"/>
  <c r="I126" i="6"/>
  <c r="J127" i="6"/>
  <c r="AT127" i="6"/>
  <c r="A128" i="6"/>
  <c r="B128" i="6"/>
  <c r="C128" i="6"/>
  <c r="D128" i="6"/>
  <c r="E128" i="6"/>
  <c r="F128" i="6"/>
  <c r="G128" i="6"/>
  <c r="H128" i="6"/>
  <c r="I128" i="6"/>
  <c r="J128" i="6"/>
  <c r="K128" i="6"/>
  <c r="L128" i="6"/>
  <c r="M128" i="6"/>
  <c r="N128" i="6"/>
  <c r="O128" i="6"/>
  <c r="P128" i="6"/>
  <c r="Q128" i="6"/>
  <c r="R128" i="6"/>
  <c r="S128" i="6"/>
  <c r="T128" i="6"/>
  <c r="U128" i="6"/>
  <c r="V128" i="6"/>
  <c r="W128" i="6"/>
  <c r="X128" i="6"/>
  <c r="Y128" i="6"/>
  <c r="Z128" i="6"/>
  <c r="AA128" i="6"/>
  <c r="AB128" i="6"/>
  <c r="AC128" i="6"/>
  <c r="AD128" i="6"/>
  <c r="AE128" i="6"/>
  <c r="AF128" i="6"/>
  <c r="AG128" i="6"/>
  <c r="AH128" i="6"/>
  <c r="AI128" i="6"/>
  <c r="AJ128" i="6"/>
  <c r="AK128" i="6"/>
  <c r="AL128" i="6"/>
  <c r="AM128" i="6"/>
  <c r="AN128" i="6"/>
  <c r="AO128" i="6"/>
  <c r="AP128" i="6"/>
  <c r="AQ128" i="6"/>
  <c r="AR128" i="6"/>
  <c r="AS128" i="6"/>
  <c r="AT128" i="6"/>
  <c r="AU128" i="6"/>
  <c r="AV128" i="6"/>
  <c r="AW128" i="6"/>
  <c r="AX128" i="6"/>
  <c r="AY128" i="6"/>
  <c r="AZ128" i="6"/>
  <c r="AW129" i="6"/>
  <c r="Z130" i="6"/>
  <c r="AO130" i="6"/>
  <c r="A131" i="6"/>
  <c r="B131" i="6"/>
  <c r="C131" i="6"/>
  <c r="D131" i="6"/>
  <c r="E131" i="6"/>
  <c r="F131" i="6"/>
  <c r="G131" i="6"/>
  <c r="H131" i="6"/>
  <c r="I131" i="6"/>
  <c r="J131" i="6"/>
  <c r="K131" i="6"/>
  <c r="L131" i="6"/>
  <c r="M131" i="6"/>
  <c r="N131" i="6"/>
  <c r="O131" i="6"/>
  <c r="P131" i="6"/>
  <c r="Q131" i="6"/>
  <c r="R131" i="6"/>
  <c r="S131" i="6"/>
  <c r="T131" i="6"/>
  <c r="U131" i="6"/>
  <c r="V131" i="6"/>
  <c r="W131" i="6"/>
  <c r="X131" i="6"/>
  <c r="Y131" i="6"/>
  <c r="Z131" i="6"/>
  <c r="AA131" i="6"/>
  <c r="AB131" i="6"/>
  <c r="AC131" i="6"/>
  <c r="AD131" i="6"/>
  <c r="AE131" i="6"/>
  <c r="AF131" i="6"/>
  <c r="AG131" i="6"/>
  <c r="AH131" i="6"/>
  <c r="AI131" i="6"/>
  <c r="AJ131" i="6"/>
  <c r="AK131" i="6"/>
  <c r="AL131" i="6"/>
  <c r="AM131" i="6"/>
  <c r="AN131" i="6"/>
  <c r="AO131" i="6"/>
  <c r="AP131" i="6"/>
  <c r="AQ131" i="6"/>
  <c r="AR131" i="6"/>
  <c r="AS131" i="6"/>
  <c r="AT131" i="6"/>
  <c r="AU131" i="6"/>
  <c r="AV131" i="6"/>
  <c r="AW131" i="6"/>
  <c r="AX131" i="6"/>
  <c r="AY131" i="6"/>
  <c r="AZ131" i="6"/>
  <c r="J132" i="6"/>
  <c r="AO132" i="6"/>
  <c r="AS133" i="6"/>
  <c r="AY133" i="6"/>
  <c r="A134" i="6"/>
  <c r="B134" i="6"/>
  <c r="C134" i="6"/>
  <c r="D134" i="6"/>
  <c r="E134" i="6"/>
  <c r="F134" i="6"/>
  <c r="G134" i="6"/>
  <c r="H134" i="6"/>
  <c r="I134" i="6"/>
  <c r="J134" i="6"/>
  <c r="K134" i="6"/>
  <c r="L134" i="6"/>
  <c r="M134" i="6"/>
  <c r="N134" i="6"/>
  <c r="O134" i="6"/>
  <c r="P134" i="6"/>
  <c r="Q134" i="6"/>
  <c r="R134" i="6"/>
  <c r="S134" i="6"/>
  <c r="T134" i="6"/>
  <c r="U134" i="6"/>
  <c r="V134" i="6"/>
  <c r="W134" i="6"/>
  <c r="X134" i="6"/>
  <c r="Y134" i="6"/>
  <c r="Z134" i="6"/>
  <c r="AA134" i="6"/>
  <c r="AB134" i="6"/>
  <c r="AC134" i="6"/>
  <c r="AD134" i="6"/>
  <c r="AE134" i="6"/>
  <c r="AF134" i="6"/>
  <c r="AG134" i="6"/>
  <c r="AH134" i="6"/>
  <c r="AI134" i="6"/>
  <c r="AJ134" i="6"/>
  <c r="AK134" i="6"/>
  <c r="AL134" i="6"/>
  <c r="AM134" i="6"/>
  <c r="AN134" i="6"/>
  <c r="AO134" i="6"/>
  <c r="AP134" i="6"/>
  <c r="AQ134" i="6"/>
  <c r="AR134" i="6"/>
  <c r="AS134" i="6"/>
  <c r="AT134" i="6"/>
  <c r="AU134" i="6"/>
  <c r="AV134" i="6"/>
  <c r="AW134" i="6"/>
  <c r="AX134" i="6"/>
  <c r="AY134" i="6"/>
  <c r="AZ134" i="6"/>
  <c r="F135" i="6"/>
  <c r="U135" i="6"/>
  <c r="W135" i="6"/>
  <c r="AI135" i="6"/>
  <c r="AP135" i="6"/>
  <c r="Y136" i="6"/>
  <c r="A137" i="6"/>
  <c r="B137" i="6"/>
  <c r="C137" i="6"/>
  <c r="D137" i="6"/>
  <c r="E137" i="6"/>
  <c r="F137" i="6"/>
  <c r="G137" i="6"/>
  <c r="H137" i="6"/>
  <c r="I137" i="6"/>
  <c r="J137" i="6"/>
  <c r="K137" i="6"/>
  <c r="L137" i="6"/>
  <c r="M137" i="6"/>
  <c r="N137" i="6"/>
  <c r="O137" i="6"/>
  <c r="P137" i="6"/>
  <c r="Q137" i="6"/>
  <c r="R137" i="6"/>
  <c r="S137" i="6"/>
  <c r="T137" i="6"/>
  <c r="U137" i="6"/>
  <c r="V137" i="6"/>
  <c r="W137" i="6"/>
  <c r="X137" i="6"/>
  <c r="Y137" i="6"/>
  <c r="Z137" i="6"/>
  <c r="AA137" i="6"/>
  <c r="AB137" i="6"/>
  <c r="AC137" i="6"/>
  <c r="AD137" i="6"/>
  <c r="AE137" i="6"/>
  <c r="AF137" i="6"/>
  <c r="AG137" i="6"/>
  <c r="AH137" i="6"/>
  <c r="AI137" i="6"/>
  <c r="AJ137" i="6"/>
  <c r="AK137" i="6"/>
  <c r="AL137" i="6"/>
  <c r="AM137" i="6"/>
  <c r="AN137" i="6"/>
  <c r="AO137" i="6"/>
  <c r="AP137" i="6"/>
  <c r="AQ137" i="6"/>
  <c r="AR137" i="6"/>
  <c r="AS137" i="6"/>
  <c r="AT137" i="6"/>
  <c r="AU137" i="6"/>
  <c r="AV137" i="6"/>
  <c r="AW137" i="6"/>
  <c r="AX137" i="6"/>
  <c r="AY137" i="6"/>
  <c r="AZ137" i="6"/>
  <c r="Q138" i="6"/>
  <c r="E139" i="6"/>
  <c r="AW139" i="6"/>
  <c r="A140" i="6"/>
  <c r="B140" i="6"/>
  <c r="C140" i="6"/>
  <c r="D140" i="6"/>
  <c r="E140" i="6"/>
  <c r="F140" i="6"/>
  <c r="G140" i="6"/>
  <c r="H140" i="6"/>
  <c r="I140" i="6"/>
  <c r="J140" i="6"/>
  <c r="K140" i="6"/>
  <c r="L140" i="6"/>
  <c r="M140" i="6"/>
  <c r="N140" i="6"/>
  <c r="O140" i="6"/>
  <c r="P140" i="6"/>
  <c r="Q140" i="6"/>
  <c r="R140" i="6"/>
  <c r="S140" i="6"/>
  <c r="T140" i="6"/>
  <c r="U140" i="6"/>
  <c r="V140" i="6"/>
  <c r="W140" i="6"/>
  <c r="X140" i="6"/>
  <c r="Y140" i="6"/>
  <c r="Z140" i="6"/>
  <c r="AA140" i="6"/>
  <c r="AB140" i="6"/>
  <c r="AC140" i="6"/>
  <c r="AD140" i="6"/>
  <c r="AE140" i="6"/>
  <c r="AF140" i="6"/>
  <c r="AG140" i="6"/>
  <c r="AH140" i="6"/>
  <c r="AI140" i="6"/>
  <c r="AJ140" i="6"/>
  <c r="AK140" i="6"/>
  <c r="AL140" i="6"/>
  <c r="AM140" i="6"/>
  <c r="AN140" i="6"/>
  <c r="AO140" i="6"/>
  <c r="AP140" i="6"/>
  <c r="AQ140" i="6"/>
  <c r="AR140" i="6"/>
  <c r="AS140" i="6"/>
  <c r="AT140" i="6"/>
  <c r="AU140" i="6"/>
  <c r="AV140" i="6"/>
  <c r="AW140" i="6"/>
  <c r="AX140" i="6"/>
  <c r="AY140" i="6"/>
  <c r="AZ140" i="6"/>
  <c r="AO141" i="6"/>
  <c r="AP141" i="6"/>
  <c r="U142" i="6"/>
  <c r="AD142" i="6"/>
  <c r="AS142" i="6"/>
  <c r="A143" i="6"/>
  <c r="B143" i="6"/>
  <c r="C143" i="6"/>
  <c r="D143" i="6"/>
  <c r="E143" i="6"/>
  <c r="F143" i="6"/>
  <c r="G143" i="6"/>
  <c r="H143" i="6"/>
  <c r="I143" i="6"/>
  <c r="J143" i="6"/>
  <c r="K143" i="6"/>
  <c r="L143" i="6"/>
  <c r="M143" i="6"/>
  <c r="N143" i="6"/>
  <c r="O143" i="6"/>
  <c r="P143" i="6"/>
  <c r="Q143" i="6"/>
  <c r="R143" i="6"/>
  <c r="S143" i="6"/>
  <c r="T143" i="6"/>
  <c r="U143" i="6"/>
  <c r="V143" i="6"/>
  <c r="W143" i="6"/>
  <c r="X143" i="6"/>
  <c r="Y143" i="6"/>
  <c r="Z143" i="6"/>
  <c r="AA143" i="6"/>
  <c r="AB143" i="6"/>
  <c r="AC143" i="6"/>
  <c r="AD143" i="6"/>
  <c r="AE143" i="6"/>
  <c r="AF143" i="6"/>
  <c r="AG143" i="6"/>
  <c r="AH143" i="6"/>
  <c r="AI143" i="6"/>
  <c r="AJ143" i="6"/>
  <c r="AK143" i="6"/>
  <c r="AL143" i="6"/>
  <c r="AM143" i="6"/>
  <c r="AN143" i="6"/>
  <c r="AO143" i="6"/>
  <c r="AP143" i="6"/>
  <c r="AQ143" i="6"/>
  <c r="AR143" i="6"/>
  <c r="AS143" i="6"/>
  <c r="AT143" i="6"/>
  <c r="AU143" i="6"/>
  <c r="AV143" i="6"/>
  <c r="AW143" i="6"/>
  <c r="AX143" i="6"/>
  <c r="AY143" i="6"/>
  <c r="AZ143" i="6"/>
  <c r="B144" i="6"/>
  <c r="Y144" i="6"/>
  <c r="AP144" i="6"/>
  <c r="M145" i="6"/>
  <c r="N145" i="6"/>
  <c r="AS145" i="6"/>
  <c r="A146" i="6"/>
  <c r="B146" i="6"/>
  <c r="C146" i="6"/>
  <c r="D146" i="6"/>
  <c r="E146" i="6"/>
  <c r="F146" i="6"/>
  <c r="G146" i="6"/>
  <c r="H146" i="6"/>
  <c r="I146" i="6"/>
  <c r="J146" i="6"/>
  <c r="K146" i="6"/>
  <c r="L146" i="6"/>
  <c r="M146" i="6"/>
  <c r="N146" i="6"/>
  <c r="O146" i="6"/>
  <c r="P146" i="6"/>
  <c r="Q146" i="6"/>
  <c r="R146" i="6"/>
  <c r="S146" i="6"/>
  <c r="T146" i="6"/>
  <c r="U146" i="6"/>
  <c r="V146" i="6"/>
  <c r="W146" i="6"/>
  <c r="X146" i="6"/>
  <c r="Y146" i="6"/>
  <c r="Z146" i="6"/>
  <c r="AA146" i="6"/>
  <c r="AB146" i="6"/>
  <c r="AC146" i="6"/>
  <c r="AD146" i="6"/>
  <c r="AE146" i="6"/>
  <c r="AF146" i="6"/>
  <c r="AG146" i="6"/>
  <c r="AH146" i="6"/>
  <c r="AI146" i="6"/>
  <c r="AJ146" i="6"/>
  <c r="AK146" i="6"/>
  <c r="AL146" i="6"/>
  <c r="AM146" i="6"/>
  <c r="AN146" i="6"/>
  <c r="AO146" i="6"/>
  <c r="AP146" i="6"/>
  <c r="AQ146" i="6"/>
  <c r="AR146" i="6"/>
  <c r="AS146" i="6"/>
  <c r="AT146" i="6"/>
  <c r="AU146" i="6"/>
  <c r="AV146" i="6"/>
  <c r="AW146" i="6"/>
  <c r="AX146" i="6"/>
  <c r="AY146" i="6"/>
  <c r="AZ146" i="6"/>
  <c r="B147" i="6"/>
  <c r="Q147" i="6"/>
  <c r="Z147" i="6"/>
  <c r="AW147" i="6"/>
  <c r="N148" i="6"/>
  <c r="AK148" i="6"/>
  <c r="AL148" i="6"/>
  <c r="A149" i="6"/>
  <c r="B149" i="6"/>
  <c r="C149" i="6"/>
  <c r="D149" i="6"/>
  <c r="E149" i="6"/>
  <c r="F149" i="6"/>
  <c r="G149" i="6"/>
  <c r="H149" i="6"/>
  <c r="I149" i="6"/>
  <c r="J149" i="6"/>
  <c r="K149" i="6"/>
  <c r="L149" i="6"/>
  <c r="M149" i="6"/>
  <c r="N149" i="6"/>
  <c r="O149" i="6"/>
  <c r="P149" i="6"/>
  <c r="Q149" i="6"/>
  <c r="R149" i="6"/>
  <c r="S149" i="6"/>
  <c r="T149" i="6"/>
  <c r="U149" i="6"/>
  <c r="V149" i="6"/>
  <c r="W149" i="6"/>
  <c r="X149" i="6"/>
  <c r="Y149" i="6"/>
  <c r="Z149" i="6"/>
  <c r="AA149" i="6"/>
  <c r="AB149" i="6"/>
  <c r="AC149" i="6"/>
  <c r="AD149" i="6"/>
  <c r="AE149" i="6"/>
  <c r="AF149" i="6"/>
  <c r="AG149" i="6"/>
  <c r="AH149" i="6"/>
  <c r="AI149" i="6"/>
  <c r="AJ149" i="6"/>
  <c r="AK149" i="6"/>
  <c r="AL149" i="6"/>
  <c r="AM149" i="6"/>
  <c r="AN149" i="6"/>
  <c r="AO149" i="6"/>
  <c r="AP149" i="6"/>
  <c r="AQ149" i="6"/>
  <c r="AR149" i="6"/>
  <c r="AS149" i="6"/>
  <c r="AT149" i="6"/>
  <c r="AU149" i="6"/>
  <c r="AV149" i="6"/>
  <c r="AW149" i="6"/>
  <c r="AX149" i="6"/>
  <c r="AY149" i="6"/>
  <c r="AZ149" i="6"/>
  <c r="Q150" i="6"/>
  <c r="Z150" i="6"/>
  <c r="AO150" i="6"/>
  <c r="AC151" i="6"/>
  <c r="AU151" i="6"/>
  <c r="A152" i="6"/>
  <c r="B152" i="6"/>
  <c r="C152" i="6"/>
  <c r="D152" i="6"/>
  <c r="E152" i="6"/>
  <c r="F152" i="6"/>
  <c r="G152" i="6"/>
  <c r="H152" i="6"/>
  <c r="I152" i="6"/>
  <c r="J152" i="6"/>
  <c r="K152" i="6"/>
  <c r="L152" i="6"/>
  <c r="M152" i="6"/>
  <c r="N152" i="6"/>
  <c r="O152" i="6"/>
  <c r="P152" i="6"/>
  <c r="Q152" i="6"/>
  <c r="R152" i="6"/>
  <c r="S152" i="6"/>
  <c r="T152" i="6"/>
  <c r="U152" i="6"/>
  <c r="V152" i="6"/>
  <c r="W152" i="6"/>
  <c r="X152" i="6"/>
  <c r="Y152" i="6"/>
  <c r="Z152" i="6"/>
  <c r="AA152" i="6"/>
  <c r="AB152" i="6"/>
  <c r="AC152" i="6"/>
  <c r="AD152" i="6"/>
  <c r="AE152" i="6"/>
  <c r="AF152" i="6"/>
  <c r="AG152" i="6"/>
  <c r="AH152" i="6"/>
  <c r="AI152" i="6"/>
  <c r="AJ152" i="6"/>
  <c r="AK152" i="6"/>
  <c r="AL152" i="6"/>
  <c r="AM152" i="6"/>
  <c r="AN152" i="6"/>
  <c r="AO152" i="6"/>
  <c r="AP152" i="6"/>
  <c r="AQ152" i="6"/>
  <c r="AR152" i="6"/>
  <c r="AS152" i="6"/>
  <c r="AT152" i="6"/>
  <c r="AU152" i="6"/>
  <c r="AV152" i="6"/>
  <c r="AW152" i="6"/>
  <c r="AX152" i="6"/>
  <c r="AY152" i="6"/>
  <c r="AZ152" i="6"/>
  <c r="G153" i="6"/>
  <c r="AS153" i="6"/>
  <c r="AX153" i="6"/>
  <c r="U154" i="6"/>
  <c r="A155" i="6"/>
  <c r="B155" i="6"/>
  <c r="C155" i="6"/>
  <c r="D155" i="6"/>
  <c r="E155" i="6"/>
  <c r="F155" i="6"/>
  <c r="G155" i="6"/>
  <c r="H155" i="6"/>
  <c r="I155" i="6"/>
  <c r="J155" i="6"/>
  <c r="K155" i="6"/>
  <c r="L155" i="6"/>
  <c r="M155" i="6"/>
  <c r="N155" i="6"/>
  <c r="O155" i="6"/>
  <c r="P155" i="6"/>
  <c r="Q155" i="6"/>
  <c r="R155" i="6"/>
  <c r="S155" i="6"/>
  <c r="T155" i="6"/>
  <c r="U155" i="6"/>
  <c r="V155" i="6"/>
  <c r="W155" i="6"/>
  <c r="X155" i="6"/>
  <c r="Y155" i="6"/>
  <c r="Z155" i="6"/>
  <c r="AA155" i="6"/>
  <c r="AB155" i="6"/>
  <c r="AC155" i="6"/>
  <c r="AD155" i="6"/>
  <c r="AE155" i="6"/>
  <c r="AF155" i="6"/>
  <c r="AG155" i="6"/>
  <c r="AH155" i="6"/>
  <c r="AI155" i="6"/>
  <c r="AJ155" i="6"/>
  <c r="AK155" i="6"/>
  <c r="AL155" i="6"/>
  <c r="AM155" i="6"/>
  <c r="AN155" i="6"/>
  <c r="AO155" i="6"/>
  <c r="AP155" i="6"/>
  <c r="AQ155" i="6"/>
  <c r="AR155" i="6"/>
  <c r="AS155" i="6"/>
  <c r="AT155" i="6"/>
  <c r="AU155" i="6"/>
  <c r="AV155" i="6"/>
  <c r="AW155" i="6"/>
  <c r="AX155" i="6"/>
  <c r="AY155" i="6"/>
  <c r="AZ155" i="6"/>
  <c r="M156" i="6"/>
  <c r="AU156" i="6"/>
  <c r="Q157" i="6"/>
  <c r="AW157" i="6"/>
  <c r="A158" i="6"/>
  <c r="B158" i="6"/>
  <c r="C158" i="6"/>
  <c r="D158" i="6"/>
  <c r="E158" i="6"/>
  <c r="F158" i="6"/>
  <c r="G158" i="6"/>
  <c r="H158" i="6"/>
  <c r="I158" i="6"/>
  <c r="J158" i="6"/>
  <c r="K158" i="6"/>
  <c r="L158" i="6"/>
  <c r="M158" i="6"/>
  <c r="N158" i="6"/>
  <c r="O158" i="6"/>
  <c r="P158" i="6"/>
  <c r="Q158" i="6"/>
  <c r="R158" i="6"/>
  <c r="S158" i="6"/>
  <c r="T158" i="6"/>
  <c r="U158" i="6"/>
  <c r="V158" i="6"/>
  <c r="W158" i="6"/>
  <c r="X158" i="6"/>
  <c r="Y158" i="6"/>
  <c r="Z158" i="6"/>
  <c r="AA158" i="6"/>
  <c r="AB158" i="6"/>
  <c r="AC158" i="6"/>
  <c r="AD158" i="6"/>
  <c r="AE158" i="6"/>
  <c r="AF158" i="6"/>
  <c r="AG158" i="6"/>
  <c r="AH158" i="6"/>
  <c r="AI158" i="6"/>
  <c r="AJ158" i="6"/>
  <c r="AK158" i="6"/>
  <c r="AL158" i="6"/>
  <c r="AM158" i="6"/>
  <c r="AN158" i="6"/>
  <c r="AO158" i="6"/>
  <c r="AP158" i="6"/>
  <c r="AQ158" i="6"/>
  <c r="AR158" i="6"/>
  <c r="AS158" i="6"/>
  <c r="AT158" i="6"/>
  <c r="AU158" i="6"/>
  <c r="AV158" i="6"/>
  <c r="AW158" i="6"/>
  <c r="AX158" i="6"/>
  <c r="AY158" i="6"/>
  <c r="AZ158" i="6"/>
  <c r="AC159" i="6"/>
  <c r="I160" i="6"/>
  <c r="AO160" i="6"/>
  <c r="A161" i="6"/>
  <c r="B161" i="6"/>
  <c r="C161" i="6"/>
  <c r="D161" i="6"/>
  <c r="E161" i="6"/>
  <c r="F161" i="6"/>
  <c r="G161" i="6"/>
  <c r="H161" i="6"/>
  <c r="I161" i="6"/>
  <c r="J161" i="6"/>
  <c r="K161" i="6"/>
  <c r="L161" i="6"/>
  <c r="M161" i="6"/>
  <c r="N161" i="6"/>
  <c r="O161" i="6"/>
  <c r="P161" i="6"/>
  <c r="Q161" i="6"/>
  <c r="R161" i="6"/>
  <c r="S161" i="6"/>
  <c r="T161" i="6"/>
  <c r="U161" i="6"/>
  <c r="V161" i="6"/>
  <c r="W161" i="6"/>
  <c r="X161" i="6"/>
  <c r="Y161" i="6"/>
  <c r="Z161" i="6"/>
  <c r="AA161" i="6"/>
  <c r="AB161" i="6"/>
  <c r="AC161" i="6"/>
  <c r="AD161" i="6"/>
  <c r="AE161" i="6"/>
  <c r="AF161" i="6"/>
  <c r="AG161" i="6"/>
  <c r="AH161" i="6"/>
  <c r="AI161" i="6"/>
  <c r="AJ161" i="6"/>
  <c r="AK161" i="6"/>
  <c r="AL161" i="6"/>
  <c r="AM161" i="6"/>
  <c r="AN161" i="6"/>
  <c r="AO161" i="6"/>
  <c r="AP161" i="6"/>
  <c r="AQ161" i="6"/>
  <c r="AR161" i="6"/>
  <c r="AS161" i="6"/>
  <c r="AT161" i="6"/>
  <c r="AU161" i="6"/>
  <c r="AV161" i="6"/>
  <c r="AW161" i="6"/>
  <c r="AX161" i="6"/>
  <c r="AY161" i="6"/>
  <c r="AZ161" i="6"/>
  <c r="G162" i="6"/>
  <c r="M162" i="6"/>
  <c r="S162" i="6"/>
  <c r="AC162" i="6"/>
  <c r="AD162" i="6"/>
  <c r="AS162" i="6"/>
  <c r="Q163" i="6"/>
  <c r="AK163" i="6"/>
  <c r="A164" i="6"/>
  <c r="B164" i="6"/>
  <c r="C164" i="6"/>
  <c r="D164" i="6"/>
  <c r="E164" i="6"/>
  <c r="F164" i="6"/>
  <c r="G164" i="6"/>
  <c r="H164" i="6"/>
  <c r="I164" i="6"/>
  <c r="J164" i="6"/>
  <c r="K164" i="6"/>
  <c r="L164" i="6"/>
  <c r="M164" i="6"/>
  <c r="N164" i="6"/>
  <c r="O164" i="6"/>
  <c r="P164" i="6"/>
  <c r="Q164" i="6"/>
  <c r="R164" i="6"/>
  <c r="S164" i="6"/>
  <c r="T164" i="6"/>
  <c r="U164" i="6"/>
  <c r="V164" i="6"/>
  <c r="W164" i="6"/>
  <c r="X164" i="6"/>
  <c r="Y164" i="6"/>
  <c r="Z164" i="6"/>
  <c r="AA164" i="6"/>
  <c r="AB164" i="6"/>
  <c r="AC164" i="6"/>
  <c r="AD164" i="6"/>
  <c r="AE164" i="6"/>
  <c r="AF164" i="6"/>
  <c r="AG164" i="6"/>
  <c r="AH164" i="6"/>
  <c r="AI164" i="6"/>
  <c r="AJ164" i="6"/>
  <c r="AK164" i="6"/>
  <c r="AL164" i="6"/>
  <c r="AM164" i="6"/>
  <c r="AN164" i="6"/>
  <c r="AO164" i="6"/>
  <c r="AP164" i="6"/>
  <c r="AQ164" i="6"/>
  <c r="AR164" i="6"/>
  <c r="AS164" i="6"/>
  <c r="AT164" i="6"/>
  <c r="AU164" i="6"/>
  <c r="AV164" i="6"/>
  <c r="AW164" i="6"/>
  <c r="AX164" i="6"/>
  <c r="AY164" i="6"/>
  <c r="AZ164" i="6"/>
  <c r="E165" i="6"/>
  <c r="R165" i="6"/>
  <c r="U165" i="6"/>
  <c r="AK165" i="6"/>
  <c r="A166" i="6"/>
  <c r="B166" i="6"/>
  <c r="M166" i="6"/>
  <c r="AC166" i="6"/>
  <c r="AD166" i="6"/>
  <c r="AO166" i="6"/>
  <c r="A167" i="6"/>
  <c r="B167" i="6"/>
  <c r="C167" i="6"/>
  <c r="D167" i="6"/>
  <c r="E167" i="6"/>
  <c r="F167" i="6"/>
  <c r="G167" i="6"/>
  <c r="H167" i="6"/>
  <c r="I167" i="6"/>
  <c r="J167" i="6"/>
  <c r="K167" i="6"/>
  <c r="L167" i="6"/>
  <c r="M167" i="6"/>
  <c r="N167" i="6"/>
  <c r="O167" i="6"/>
  <c r="P167" i="6"/>
  <c r="Q167" i="6"/>
  <c r="R167" i="6"/>
  <c r="S167" i="6"/>
  <c r="T167" i="6"/>
  <c r="U167" i="6"/>
  <c r="V167" i="6"/>
  <c r="W167" i="6"/>
  <c r="X167" i="6"/>
  <c r="Y167" i="6"/>
  <c r="Z167" i="6"/>
  <c r="AA167" i="6"/>
  <c r="AB167" i="6"/>
  <c r="AC167" i="6"/>
  <c r="AD167" i="6"/>
  <c r="AE167" i="6"/>
  <c r="AF167" i="6"/>
  <c r="AG167" i="6"/>
  <c r="AH167" i="6"/>
  <c r="AI167" i="6"/>
  <c r="AJ167" i="6"/>
  <c r="AK167" i="6"/>
  <c r="AL167" i="6"/>
  <c r="AM167" i="6"/>
  <c r="AN167" i="6"/>
  <c r="AO167" i="6"/>
  <c r="AP167" i="6"/>
  <c r="AQ167" i="6"/>
  <c r="AR167" i="6"/>
  <c r="AS167" i="6"/>
  <c r="AT167" i="6"/>
  <c r="AU167" i="6"/>
  <c r="AV167" i="6"/>
  <c r="AW167" i="6"/>
  <c r="AX167" i="6"/>
  <c r="AY167" i="6"/>
  <c r="AZ167" i="6"/>
  <c r="E168" i="6"/>
  <c r="U168" i="6"/>
  <c r="AK168" i="6"/>
  <c r="A169" i="6"/>
  <c r="Q169" i="6"/>
  <c r="Z169" i="6"/>
  <c r="AC169" i="6"/>
  <c r="AS169" i="6"/>
  <c r="A170" i="6"/>
  <c r="B170" i="6"/>
  <c r="C170" i="6"/>
  <c r="D170" i="6"/>
  <c r="E170" i="6"/>
  <c r="F170" i="6"/>
  <c r="G170" i="6"/>
  <c r="H170" i="6"/>
  <c r="I170" i="6"/>
  <c r="J170" i="6"/>
  <c r="K170" i="6"/>
  <c r="L170" i="6"/>
  <c r="M170" i="6"/>
  <c r="N170" i="6"/>
  <c r="O170" i="6"/>
  <c r="P170" i="6"/>
  <c r="Q170" i="6"/>
  <c r="R170" i="6"/>
  <c r="S170" i="6"/>
  <c r="T170" i="6"/>
  <c r="U170" i="6"/>
  <c r="V170" i="6"/>
  <c r="W170" i="6"/>
  <c r="X170" i="6"/>
  <c r="Y170" i="6"/>
  <c r="Z170" i="6"/>
  <c r="AA170" i="6"/>
  <c r="AB170" i="6"/>
  <c r="AC170" i="6"/>
  <c r="AD170" i="6"/>
  <c r="AE170" i="6"/>
  <c r="AF170" i="6"/>
  <c r="AG170" i="6"/>
  <c r="AH170" i="6"/>
  <c r="AI170" i="6"/>
  <c r="AJ170" i="6"/>
  <c r="AK170" i="6"/>
  <c r="AL170" i="6"/>
  <c r="AM170" i="6"/>
  <c r="AN170" i="6"/>
  <c r="AO170" i="6"/>
  <c r="AP170" i="6"/>
  <c r="AQ170" i="6"/>
  <c r="AR170" i="6"/>
  <c r="AS170" i="6"/>
  <c r="AT170" i="6"/>
  <c r="AU170" i="6"/>
  <c r="AV170" i="6"/>
  <c r="AW170" i="6"/>
  <c r="AX170" i="6"/>
  <c r="AY170" i="6"/>
  <c r="AZ170" i="6"/>
  <c r="B171" i="6"/>
  <c r="E171" i="6"/>
  <c r="U171" i="6"/>
  <c r="AK171" i="6"/>
  <c r="A172" i="6"/>
  <c r="Q172" i="6"/>
  <c r="AG172" i="6"/>
  <c r="AW172" i="6"/>
  <c r="A173" i="6"/>
  <c r="B173" i="6"/>
  <c r="C173" i="6"/>
  <c r="D173" i="6"/>
  <c r="E173" i="6"/>
  <c r="F173" i="6"/>
  <c r="G173" i="6"/>
  <c r="H173" i="6"/>
  <c r="I173" i="6"/>
  <c r="J173" i="6"/>
  <c r="K173" i="6"/>
  <c r="L173" i="6"/>
  <c r="M173" i="6"/>
  <c r="N173" i="6"/>
  <c r="O173" i="6"/>
  <c r="P173" i="6"/>
  <c r="Q173" i="6"/>
  <c r="R173" i="6"/>
  <c r="S173" i="6"/>
  <c r="T173" i="6"/>
  <c r="U173" i="6"/>
  <c r="V173" i="6"/>
  <c r="W173" i="6"/>
  <c r="X173" i="6"/>
  <c r="Y173" i="6"/>
  <c r="Z173" i="6"/>
  <c r="AA173" i="6"/>
  <c r="AB173" i="6"/>
  <c r="AC173" i="6"/>
  <c r="AD173" i="6"/>
  <c r="AE173" i="6"/>
  <c r="AF173" i="6"/>
  <c r="AG173" i="6"/>
  <c r="AH173" i="6"/>
  <c r="AI173" i="6"/>
  <c r="AJ173" i="6"/>
  <c r="AK173" i="6"/>
  <c r="AL173" i="6"/>
  <c r="AM173" i="6"/>
  <c r="AN173" i="6"/>
  <c r="AO173" i="6"/>
  <c r="AP173" i="6"/>
  <c r="AQ173" i="6"/>
  <c r="AR173" i="6"/>
  <c r="AS173" i="6"/>
  <c r="AT173" i="6"/>
  <c r="AU173" i="6"/>
  <c r="AV173" i="6"/>
  <c r="AW173" i="6"/>
  <c r="AX173" i="6"/>
  <c r="AY173" i="6"/>
  <c r="AZ173" i="6"/>
  <c r="M174" i="6"/>
  <c r="Z174" i="6"/>
  <c r="AO174" i="6"/>
  <c r="E175" i="6"/>
  <c r="U175" i="6"/>
  <c r="AK175" i="6"/>
  <c r="A176" i="6"/>
  <c r="B176" i="6"/>
  <c r="C176" i="6"/>
  <c r="D176" i="6"/>
  <c r="E176" i="6"/>
  <c r="F176" i="6"/>
  <c r="G176" i="6"/>
  <c r="H176" i="6"/>
  <c r="I176" i="6"/>
  <c r="J176" i="6"/>
  <c r="K176" i="6"/>
  <c r="L176" i="6"/>
  <c r="M176" i="6"/>
  <c r="N176" i="6"/>
  <c r="O176" i="6"/>
  <c r="P176" i="6"/>
  <c r="Q176" i="6"/>
  <c r="R176" i="6"/>
  <c r="S176" i="6"/>
  <c r="T176" i="6"/>
  <c r="U176" i="6"/>
  <c r="V176" i="6"/>
  <c r="W176" i="6"/>
  <c r="X176" i="6"/>
  <c r="Y176" i="6"/>
  <c r="Z176" i="6"/>
  <c r="AA176" i="6"/>
  <c r="AB176" i="6"/>
  <c r="AC176" i="6"/>
  <c r="AD176" i="6"/>
  <c r="AE176" i="6"/>
  <c r="AF176" i="6"/>
  <c r="AG176" i="6"/>
  <c r="AH176" i="6"/>
  <c r="AI176" i="6"/>
  <c r="AJ176" i="6"/>
  <c r="AK176" i="6"/>
  <c r="AL176" i="6"/>
  <c r="AM176" i="6"/>
  <c r="AN176" i="6"/>
  <c r="AO176" i="6"/>
  <c r="AP176" i="6"/>
  <c r="AQ176" i="6"/>
  <c r="AR176" i="6"/>
  <c r="AS176" i="6"/>
  <c r="AT176" i="6"/>
  <c r="AU176" i="6"/>
  <c r="AV176" i="6"/>
  <c r="AW176" i="6"/>
  <c r="AX176" i="6"/>
  <c r="AY176" i="6"/>
  <c r="AZ176" i="6"/>
  <c r="A177" i="6"/>
  <c r="Q177" i="6"/>
  <c r="V177" i="6"/>
  <c r="AC177" i="6"/>
  <c r="AS177" i="6"/>
  <c r="I178" i="6"/>
  <c r="Y178" i="6"/>
  <c r="AO178" i="6"/>
  <c r="A179" i="6"/>
  <c r="B179" i="6"/>
  <c r="C179" i="6"/>
  <c r="D179" i="6"/>
  <c r="E179" i="6"/>
  <c r="F179" i="6"/>
  <c r="G179" i="6"/>
  <c r="H179" i="6"/>
  <c r="I179" i="6"/>
  <c r="J179" i="6"/>
  <c r="K179" i="6"/>
  <c r="L179" i="6"/>
  <c r="M179" i="6"/>
  <c r="N179" i="6"/>
  <c r="O179" i="6"/>
  <c r="P179" i="6"/>
  <c r="Q179" i="6"/>
  <c r="R179" i="6"/>
  <c r="S179" i="6"/>
  <c r="T179" i="6"/>
  <c r="U179" i="6"/>
  <c r="V179" i="6"/>
  <c r="W179" i="6"/>
  <c r="X179" i="6"/>
  <c r="Y179" i="6"/>
  <c r="Z179" i="6"/>
  <c r="AA179" i="6"/>
  <c r="AB179" i="6"/>
  <c r="AC179" i="6"/>
  <c r="AD179" i="6"/>
  <c r="AE179" i="6"/>
  <c r="AF179" i="6"/>
  <c r="AG179" i="6"/>
  <c r="AH179" i="6"/>
  <c r="AI179" i="6"/>
  <c r="AJ179" i="6"/>
  <c r="AK179" i="6"/>
  <c r="AL179" i="6"/>
  <c r="AM179" i="6"/>
  <c r="AN179" i="6"/>
  <c r="AO179" i="6"/>
  <c r="AP179" i="6"/>
  <c r="AQ179" i="6"/>
  <c r="AR179" i="6"/>
  <c r="AS179" i="6"/>
  <c r="AT179" i="6"/>
  <c r="AU179" i="6"/>
  <c r="AV179" i="6"/>
  <c r="AW179" i="6"/>
  <c r="AX179" i="6"/>
  <c r="AY179" i="6"/>
  <c r="AZ179" i="6"/>
  <c r="E180" i="6"/>
  <c r="J180" i="6"/>
  <c r="Q180" i="6"/>
  <c r="AG180" i="6"/>
  <c r="AT180" i="6"/>
  <c r="A181" i="6"/>
  <c r="B181" i="6"/>
  <c r="C181" i="6"/>
  <c r="D181" i="6"/>
  <c r="E181" i="6"/>
  <c r="F181" i="6"/>
  <c r="G181" i="6"/>
  <c r="H181" i="6"/>
  <c r="I181" i="6"/>
  <c r="J181" i="6"/>
  <c r="K181" i="6"/>
  <c r="L181" i="6"/>
  <c r="M181" i="6"/>
  <c r="N181" i="6"/>
  <c r="O181" i="6"/>
  <c r="P181" i="6"/>
  <c r="Q181" i="6"/>
  <c r="R181" i="6"/>
  <c r="S181" i="6"/>
  <c r="T181" i="6"/>
  <c r="U181" i="6"/>
  <c r="V181" i="6"/>
  <c r="W181" i="6"/>
  <c r="X181" i="6"/>
  <c r="Y181" i="6"/>
  <c r="Z181" i="6"/>
  <c r="AA181" i="6"/>
  <c r="AB181" i="6"/>
  <c r="AC181" i="6"/>
  <c r="AD181" i="6"/>
  <c r="AE181" i="6"/>
  <c r="AF181" i="6"/>
  <c r="AG181" i="6"/>
  <c r="AH181" i="6"/>
  <c r="AI181" i="6"/>
  <c r="AJ181" i="6"/>
  <c r="AK181" i="6"/>
  <c r="AL181" i="6"/>
  <c r="AM181" i="6"/>
  <c r="AN181" i="6"/>
  <c r="AO181" i="6"/>
  <c r="AP181" i="6"/>
  <c r="AQ181" i="6"/>
  <c r="AR181" i="6"/>
  <c r="AS181" i="6"/>
  <c r="AT181" i="6"/>
  <c r="AU181" i="6"/>
  <c r="AV181" i="6"/>
  <c r="AW181" i="6"/>
  <c r="AX181" i="6"/>
  <c r="AY181" i="6"/>
  <c r="AZ181" i="6"/>
  <c r="AH63" i="5"/>
  <c r="C6" i="3"/>
  <c r="AU4" i="2"/>
  <c r="AS3" i="6"/>
  <c r="AU2" i="2"/>
  <c r="AC5" i="2"/>
  <c r="AA4" i="6"/>
  <c r="AP82" i="2"/>
  <c r="AN81" i="6"/>
  <c r="AJ91" i="2"/>
  <c r="AH90" i="6"/>
  <c r="K34" i="2"/>
  <c r="I33" i="6"/>
  <c r="AA35" i="2"/>
  <c r="Y34" i="6"/>
  <c r="AM7" i="2"/>
  <c r="AK6" i="6"/>
  <c r="AQ7" i="2"/>
  <c r="AO6" i="6"/>
  <c r="AP76" i="2"/>
  <c r="AN75" i="6"/>
  <c r="W53" i="2"/>
  <c r="U52" i="6"/>
  <c r="AS35" i="2"/>
  <c r="AQ34" i="6"/>
  <c r="AC20" i="2"/>
  <c r="AA19" i="6"/>
  <c r="AI17" i="2"/>
  <c r="AG16" i="6"/>
  <c r="AS68" i="2"/>
  <c r="AQ67" i="6"/>
  <c r="AT68" i="2"/>
  <c r="AR67" i="6"/>
  <c r="AS59" i="2"/>
  <c r="AQ58" i="6"/>
  <c r="AT59" i="2"/>
  <c r="AR58" i="6"/>
  <c r="AE59" i="2"/>
  <c r="AC58" i="6"/>
  <c r="AS41" i="2"/>
  <c r="AQ40" i="6"/>
  <c r="AT41" i="2"/>
  <c r="AR40" i="6"/>
  <c r="AF35" i="2"/>
  <c r="AD34" i="6"/>
  <c r="AT35" i="2"/>
  <c r="AR34" i="6"/>
  <c r="AT11" i="2"/>
  <c r="AR10" i="6"/>
  <c r="AS11" i="2"/>
  <c r="AQ10" i="6"/>
  <c r="AJ5" i="2"/>
  <c r="AH4" i="6"/>
  <c r="AI5" i="2"/>
  <c r="AG4" i="6"/>
  <c r="AK35" i="2"/>
  <c r="AI34" i="6"/>
  <c r="AK11" i="2"/>
  <c r="AI10" i="6"/>
  <c r="AJ41" i="2"/>
  <c r="AH40" i="6"/>
  <c r="Y5" i="2"/>
  <c r="W4" i="6"/>
  <c r="AA5" i="2"/>
  <c r="Y4" i="6"/>
  <c r="Z5" i="2"/>
  <c r="X4" i="6"/>
  <c r="AI11" i="2"/>
  <c r="AG10" i="6"/>
  <c r="AH11" i="2"/>
  <c r="AF10" i="6"/>
  <c r="AJ11" i="2"/>
  <c r="AH10" i="6"/>
  <c r="AG11" i="2"/>
  <c r="AE10" i="6"/>
  <c r="Z17" i="2"/>
  <c r="X16" i="6"/>
  <c r="AA17" i="2"/>
  <c r="Y16" i="6"/>
  <c r="T20" i="2"/>
  <c r="R19" i="6"/>
  <c r="U20" i="2"/>
  <c r="S19" i="6"/>
  <c r="Q20" i="2"/>
  <c r="O19" i="6"/>
  <c r="R20" i="2"/>
  <c r="P19" i="6"/>
  <c r="P20" i="2"/>
  <c r="N19" i="6"/>
  <c r="AJ35" i="2"/>
  <c r="AH34" i="6"/>
  <c r="AG35" i="2"/>
  <c r="AE34" i="6"/>
  <c r="AD35" i="2"/>
  <c r="AB34" i="6"/>
  <c r="AE35" i="2"/>
  <c r="AC34" i="6"/>
  <c r="AH41" i="2"/>
  <c r="AF40" i="6"/>
  <c r="AI41" i="2"/>
  <c r="AG40" i="6"/>
  <c r="AD53" i="2"/>
  <c r="AB52" i="6"/>
  <c r="AE53" i="2"/>
  <c r="AC52" i="6"/>
  <c r="AG59" i="2"/>
  <c r="AE58" i="6"/>
  <c r="AF59" i="2"/>
  <c r="AD58" i="6"/>
  <c r="AD59" i="2"/>
  <c r="AB58" i="6"/>
  <c r="AJ59" i="2"/>
  <c r="AH58" i="6"/>
  <c r="Q53" i="2"/>
  <c r="O52" i="6"/>
  <c r="R53" i="2"/>
  <c r="P52" i="6"/>
  <c r="AA26" i="2"/>
  <c r="Y25" i="6"/>
  <c r="Q41" i="2"/>
  <c r="O40" i="6"/>
  <c r="Q35" i="2"/>
  <c r="O34" i="6"/>
  <c r="R35" i="2"/>
  <c r="P34" i="6"/>
  <c r="Q11" i="2"/>
  <c r="O10" i="6"/>
  <c r="R11" i="2"/>
  <c r="P10" i="6"/>
  <c r="I11" i="2"/>
  <c r="G10" i="6"/>
  <c r="J11" i="2"/>
  <c r="H10" i="6"/>
  <c r="I68" i="2"/>
  <c r="G67" i="6"/>
  <c r="J68" i="2"/>
  <c r="H67" i="6"/>
  <c r="AP22" i="2"/>
  <c r="AN21" i="6"/>
  <c r="AU73" i="2"/>
  <c r="AS72" i="6"/>
  <c r="AJ89" i="2"/>
  <c r="AH88" i="6"/>
  <c r="W55" i="2"/>
  <c r="U54" i="6"/>
  <c r="K52" i="2"/>
  <c r="I51" i="6"/>
  <c r="AK49" i="2"/>
  <c r="AI48" i="6"/>
  <c r="AK52" i="2"/>
  <c r="AI51" i="6"/>
  <c r="AK46" i="2"/>
  <c r="AI45" i="6"/>
  <c r="AC43" i="2"/>
  <c r="AA42" i="6"/>
  <c r="AP73" i="2"/>
  <c r="AN72" i="6"/>
  <c r="AB91" i="2"/>
  <c r="Z90" i="6"/>
  <c r="R41" i="2"/>
  <c r="P40" i="6"/>
  <c r="AK41" i="2"/>
  <c r="AI40" i="6"/>
  <c r="V71" i="2"/>
  <c r="T70" i="6"/>
  <c r="AA71" i="2"/>
  <c r="Y70" i="6"/>
  <c r="AP70" i="2"/>
  <c r="AN69" i="6"/>
  <c r="AA37" i="2"/>
  <c r="Y36" i="6"/>
  <c r="AA31" i="2"/>
  <c r="Y30" i="6"/>
  <c r="S65" i="2"/>
  <c r="Q64" i="6"/>
  <c r="AB89" i="2"/>
  <c r="Z88" i="6"/>
  <c r="AD26" i="2"/>
  <c r="AB25" i="6"/>
  <c r="AK59" i="2"/>
  <c r="AI58" i="6"/>
  <c r="AA28" i="2"/>
  <c r="Y27" i="6"/>
  <c r="AP68" i="2"/>
  <c r="AN67" i="6"/>
  <c r="AF53" i="2"/>
  <c r="AD52" i="6"/>
  <c r="AU70" i="2"/>
  <c r="AS69" i="6"/>
  <c r="AU68" i="2"/>
  <c r="AS67" i="6"/>
  <c r="AP79" i="2"/>
  <c r="AN78" i="6"/>
  <c r="AV50" i="2"/>
  <c r="AT49" i="6"/>
  <c r="W50" i="2"/>
  <c r="U49" i="6"/>
  <c r="I77" i="2"/>
  <c r="G76" i="6"/>
  <c r="AQ16" i="2"/>
  <c r="AO15" i="6"/>
  <c r="Y17" i="2"/>
  <c r="W16" i="6"/>
  <c r="AP19" i="2"/>
  <c r="AN18" i="6"/>
  <c r="AU85" i="2"/>
  <c r="AS84" i="6"/>
  <c r="AP85" i="2"/>
  <c r="AN84" i="6"/>
  <c r="AK67" i="2"/>
  <c r="AI66" i="6"/>
  <c r="AS74" i="2"/>
  <c r="AQ73" i="6"/>
  <c r="AS56" i="2"/>
  <c r="AQ55" i="6"/>
  <c r="AS29" i="2"/>
  <c r="AQ28" i="6"/>
  <c r="AT2" i="2"/>
  <c r="K2" i="2"/>
  <c r="L2" i="2"/>
  <c r="O2" i="2"/>
  <c r="X2" i="2"/>
  <c r="W2" i="2"/>
  <c r="M2" i="2"/>
  <c r="N2" i="2"/>
  <c r="AT83" i="2"/>
  <c r="AR82" i="6"/>
  <c r="AS83" i="2"/>
  <c r="AQ82" i="6"/>
  <c r="AS32" i="2"/>
  <c r="AQ31" i="6"/>
  <c r="AG2" i="2"/>
  <c r="AS2" i="2"/>
  <c r="AI2" i="2"/>
  <c r="AH2" i="2"/>
  <c r="AJ2" i="2"/>
  <c r="AI29" i="2"/>
  <c r="AG28" i="6"/>
  <c r="AJ29" i="2"/>
  <c r="AH28" i="6"/>
  <c r="AG29" i="2"/>
  <c r="AE28" i="6"/>
  <c r="AH29" i="2"/>
  <c r="AF28" i="6"/>
  <c r="AD29" i="2"/>
  <c r="AB28" i="6"/>
  <c r="AF29" i="2"/>
  <c r="AD28" i="6"/>
  <c r="AD56" i="2"/>
  <c r="AB55" i="6"/>
  <c r="AK32" i="2"/>
  <c r="AI31" i="6"/>
  <c r="I8" i="2"/>
  <c r="G7" i="6" s="1"/>
  <c r="Z8" i="2"/>
  <c r="X7" i="6"/>
  <c r="AB8" i="2"/>
  <c r="Z7" i="6"/>
  <c r="Y8" i="2"/>
  <c r="W7" i="6"/>
  <c r="AL8" i="2"/>
  <c r="AJ7" i="6"/>
  <c r="AC8" i="2"/>
  <c r="AA7" i="6"/>
  <c r="AA8" i="2"/>
  <c r="Y7" i="6"/>
  <c r="J8" i="2"/>
  <c r="H7" i="6"/>
  <c r="X8" i="2"/>
  <c r="V7" i="6"/>
  <c r="AS23" i="2"/>
  <c r="AQ22" i="6"/>
  <c r="AT8" i="2"/>
  <c r="AR7" i="6"/>
  <c r="AS92" i="2"/>
  <c r="AQ91" i="6"/>
  <c r="AD86" i="2"/>
  <c r="AB85" i="6"/>
  <c r="AI86" i="2"/>
  <c r="AG85" i="6"/>
  <c r="AH86" i="2"/>
  <c r="AF85" i="6"/>
  <c r="AG86" i="2"/>
  <c r="AE85" i="6"/>
  <c r="AF86" i="2"/>
  <c r="AD85" i="6"/>
  <c r="AE86" i="2"/>
  <c r="AC85" i="6"/>
  <c r="AD92" i="2"/>
  <c r="AB91" i="6"/>
  <c r="AE92" i="2"/>
  <c r="AC91" i="6"/>
  <c r="AI92" i="2"/>
  <c r="AG91" i="6"/>
  <c r="AH92" i="2"/>
  <c r="AF91" i="6"/>
  <c r="R92" i="2"/>
  <c r="P91" i="6"/>
  <c r="AG92" i="2"/>
  <c r="AE91" i="6"/>
  <c r="AK92" i="2"/>
  <c r="AI91" i="6"/>
  <c r="AI14" i="2"/>
  <c r="AG13" i="6"/>
  <c r="AJ14" i="2"/>
  <c r="AH13" i="6"/>
  <c r="AS8" i="2"/>
  <c r="AQ7" i="6"/>
  <c r="AI8" i="2"/>
  <c r="AG7" i="6"/>
  <c r="AF56" i="2"/>
  <c r="AD55" i="6"/>
  <c r="AF23" i="2"/>
  <c r="AD22" i="6"/>
  <c r="AH23" i="2"/>
  <c r="AF22" i="6"/>
  <c r="AK23" i="2"/>
  <c r="AI22" i="6"/>
  <c r="AE23" i="2"/>
  <c r="AC22" i="6"/>
  <c r="AG23" i="2"/>
  <c r="AE22" i="6"/>
  <c r="AJ23" i="2"/>
  <c r="AH22" i="6"/>
  <c r="AD23" i="2"/>
  <c r="AB22" i="6"/>
  <c r="AE56" i="2"/>
  <c r="AC55" i="6"/>
  <c r="AI56" i="2"/>
  <c r="AG55" i="6"/>
  <c r="AG56" i="2"/>
  <c r="AE55" i="6"/>
  <c r="AH56" i="2"/>
  <c r="AF55" i="6"/>
  <c r="AJ56" i="2"/>
  <c r="AH55" i="6"/>
  <c r="AG8" i="2"/>
  <c r="AE7" i="6"/>
  <c r="AJ8" i="2"/>
  <c r="AH7" i="6"/>
  <c r="AH8" i="2"/>
  <c r="AF7" i="6"/>
  <c r="AD8" i="2"/>
  <c r="AB7" i="6"/>
  <c r="AK8" i="2"/>
  <c r="AI7" i="6"/>
  <c r="AA14" i="2"/>
  <c r="Y13" i="6"/>
  <c r="Z14" i="2"/>
  <c r="X13" i="6"/>
  <c r="K32" i="2"/>
  <c r="I31" i="6"/>
  <c r="C83" i="2"/>
  <c r="A82" i="6"/>
  <c r="J83" i="2"/>
  <c r="H82" i="6"/>
  <c r="BB83" i="2"/>
  <c r="AZ82" i="6"/>
  <c r="I83" i="2"/>
  <c r="G82" i="6"/>
  <c r="C92" i="2"/>
  <c r="A91" i="6"/>
  <c r="Q92" i="2"/>
  <c r="O91" i="6"/>
  <c r="BB92" i="2"/>
  <c r="AZ91" i="6"/>
  <c r="W62" i="2"/>
  <c r="U61" i="6"/>
  <c r="BB32" i="2"/>
  <c r="AZ31" i="6"/>
  <c r="J32" i="2"/>
  <c r="H31" i="6"/>
  <c r="C32" i="2"/>
  <c r="A31" i="6"/>
  <c r="I32" i="2"/>
  <c r="G31" i="6"/>
  <c r="P62" i="2"/>
  <c r="N61" i="6"/>
  <c r="V62" i="2"/>
  <c r="T61" i="6"/>
  <c r="AK56" i="2"/>
  <c r="AI55" i="6"/>
  <c r="G80" i="2"/>
  <c r="E79" i="6"/>
  <c r="AJ86" i="2"/>
  <c r="AH85" i="6"/>
  <c r="AI23" i="2"/>
  <c r="AG22" i="6"/>
  <c r="AE29" i="2"/>
  <c r="AC28" i="6"/>
  <c r="AT74" i="2"/>
  <c r="AR73" i="6"/>
  <c r="AP74" i="2"/>
  <c r="AN73" i="6"/>
  <c r="S20" i="2"/>
  <c r="Q19" i="6"/>
  <c r="Z20" i="2"/>
  <c r="X19" i="6"/>
  <c r="AP83" i="2"/>
  <c r="AN82" i="6"/>
  <c r="AU83" i="2"/>
  <c r="AS82" i="6"/>
  <c r="AJ92" i="2"/>
  <c r="AH91" i="6"/>
  <c r="W47" i="2"/>
  <c r="U46" i="6"/>
  <c r="H62" i="2"/>
  <c r="F61" i="6"/>
  <c r="W44" i="2"/>
  <c r="U43" i="6"/>
  <c r="Y14" i="2"/>
  <c r="W13" i="6"/>
  <c r="BL40" i="3" a="1"/>
  <c r="B70" i="5" a="1"/>
  <c r="BF66" i="3" a="1"/>
  <c r="B17" i="5" a="1"/>
  <c r="BL45" i="3" a="1"/>
  <c r="B99" i="5" a="1"/>
  <c r="B130" i="5" a="1"/>
  <c r="B162" i="5" a="1"/>
  <c r="B115" i="5" a="1"/>
  <c r="B88" i="5" a="1"/>
  <c r="B22" i="5" a="1"/>
  <c r="B114" i="5" a="1"/>
  <c r="BL58" i="3" a="1"/>
  <c r="B43" i="5" a="1"/>
  <c r="B134" i="5" a="1"/>
  <c r="B51" i="5" a="1"/>
  <c r="BL42" i="3" a="1"/>
  <c r="B109" i="5" a="1"/>
  <c r="BF78" i="3" a="1"/>
  <c r="B139" i="5" a="1"/>
  <c r="BF69" i="3" a="1"/>
  <c r="B111" i="5" a="1"/>
  <c r="B125" i="5" a="1"/>
  <c r="BL34" i="3" a="1"/>
  <c r="B142" i="5" a="1"/>
  <c r="BL83" i="3" a="1"/>
  <c r="BF47" i="3" a="1"/>
  <c r="BL71" i="3" a="1"/>
  <c r="B131" i="5" a="1"/>
  <c r="B181" i="5" a="1"/>
  <c r="B13" i="5" a="1"/>
  <c r="B27" i="5" a="1"/>
  <c r="B127" i="5" a="1"/>
  <c r="B106" i="5" a="1"/>
  <c r="BL81" i="3" a="1"/>
  <c r="B32" i="5" a="1"/>
  <c r="BF39" i="3" a="1"/>
  <c r="B21" i="5" a="1"/>
  <c r="B80" i="5" a="1"/>
  <c r="B46" i="5" a="1"/>
  <c r="BF55" i="3" a="1"/>
  <c r="B83" i="5" a="1"/>
  <c r="BL44" i="3" a="1"/>
  <c r="B52" i="5" a="1"/>
  <c r="BF76" i="3" a="1"/>
  <c r="B132" i="5" a="1"/>
  <c r="B122" i="5" a="1"/>
  <c r="B69" i="5" a="1"/>
  <c r="BF74" i="3" a="1"/>
  <c r="B26" i="5" a="1"/>
  <c r="B58" i="5" a="1"/>
  <c r="B171" i="5" a="1"/>
  <c r="BF51" i="3" a="1"/>
  <c r="B110" i="5" a="1"/>
  <c r="B163" i="5" a="1"/>
  <c r="B79" i="5" a="1"/>
  <c r="B98" i="5" a="1"/>
  <c r="B174" i="5" a="1"/>
  <c r="B170" i="5" a="1"/>
  <c r="BL63" i="3" a="1"/>
  <c r="B123" i="5" a="1"/>
  <c r="BL54" i="3" a="1"/>
  <c r="B126" i="5" a="1"/>
  <c r="B182" i="5" a="1"/>
  <c r="B81" i="5" a="1"/>
  <c r="B59" i="5" a="1"/>
  <c r="B9" i="5" a="1"/>
  <c r="BF35" i="3" a="1"/>
  <c r="BF75" i="3" a="1"/>
  <c r="BL47" i="3" a="1"/>
  <c r="BF67" i="3" a="1"/>
  <c r="BF70" i="3" a="1"/>
  <c r="BL74" i="3" a="1"/>
  <c r="B20" i="5" a="1"/>
  <c r="BL43" i="3" a="1"/>
  <c r="BF43" i="3" a="1"/>
  <c r="BL41" i="3" a="1"/>
  <c r="B28" i="5" a="1"/>
  <c r="B23" i="5" a="1"/>
  <c r="B135" i="5" a="1"/>
  <c r="B6" i="5" a="1"/>
  <c r="B64" i="5" a="1"/>
  <c r="B78" i="5" a="1"/>
  <c r="B72" i="5" a="1"/>
  <c r="BF84" i="3" a="1"/>
  <c r="B8" i="5" a="1"/>
  <c r="BL50" i="3" a="1"/>
  <c r="BF56" i="3" a="1"/>
  <c r="B147" i="5" a="1"/>
  <c r="BF71" i="3" a="1"/>
  <c r="B54" i="5" a="1"/>
  <c r="BL66" i="3" a="1"/>
  <c r="BF72" i="3" a="1"/>
  <c r="BL80" i="3" a="1"/>
  <c r="BL94" i="3" a="1"/>
  <c r="B30" i="5" a="1"/>
  <c r="B118" i="5" a="1"/>
  <c r="BF54" i="3" a="1"/>
  <c r="B121" i="5" a="1"/>
  <c r="B155" i="5" a="1"/>
  <c r="BF73" i="3" a="1"/>
  <c r="BF45" i="3" a="1"/>
  <c r="B151" i="5" a="1"/>
  <c r="BL90" i="3" a="1"/>
  <c r="BF87" i="3" a="1"/>
  <c r="B105" i="5" a="1"/>
  <c r="B24" i="5" a="1"/>
  <c r="BF63" i="3" a="1"/>
  <c r="BL88" i="3" a="1"/>
  <c r="B96" i="5" a="1"/>
  <c r="BL56" i="3" a="1"/>
  <c r="B158" i="5" a="1"/>
  <c r="B100" i="5" a="1"/>
  <c r="BL51" i="3" a="1"/>
  <c r="B165" i="5" a="1"/>
  <c r="BF41" i="3" a="1"/>
  <c r="B4" i="5" a="1"/>
  <c r="B164" i="5" a="1"/>
  <c r="BL39" i="3" a="1"/>
  <c r="B10" i="5" a="1"/>
  <c r="B73" i="5" a="1"/>
  <c r="BF61" i="3" a="1"/>
  <c r="B91" i="5" a="1"/>
  <c r="B84" i="5" a="1"/>
  <c r="B175" i="5" a="1"/>
  <c r="BF88" i="3" a="1"/>
  <c r="B144" i="5" a="1"/>
  <c r="B11" i="5" a="1"/>
  <c r="BF58" i="3" a="1"/>
  <c r="B66" i="5" a="1"/>
  <c r="BL73" i="3" a="1"/>
  <c r="B47" i="5" a="1"/>
  <c r="BL55" i="3" a="1"/>
  <c r="BL69" i="3" a="1"/>
  <c r="B87" i="5" a="1"/>
  <c r="B108" i="5" a="1"/>
  <c r="B133" i="5" a="1"/>
  <c r="BF62" i="3" a="1"/>
  <c r="BF90" i="3" a="1"/>
  <c r="BL89" i="3" a="1"/>
  <c r="B173" i="5" a="1"/>
  <c r="B37" i="5" a="1"/>
  <c r="BL59" i="3" a="1"/>
  <c r="B61" i="5" a="1"/>
  <c r="B150" i="5" a="1"/>
  <c r="BF65" i="3" a="1"/>
  <c r="B36" i="5" a="1"/>
  <c r="B128" i="5" a="1"/>
  <c r="B146" i="5" a="1"/>
  <c r="BL86" i="3" a="1"/>
  <c r="B107" i="5" a="1"/>
  <c r="BL67" i="3" a="1"/>
  <c r="B102" i="5" a="1"/>
  <c r="B60" i="5" a="1"/>
  <c r="BL65" i="3" a="1"/>
  <c r="B167" i="5" a="1"/>
  <c r="B112" i="5" a="1"/>
  <c r="BF80" i="3" a="1"/>
  <c r="B45" i="5" a="1"/>
  <c r="B34" i="5" a="1"/>
  <c r="BL82" i="3" a="1"/>
  <c r="BL79" i="3" a="1"/>
  <c r="B39" i="5" a="1"/>
  <c r="BL48" i="3" a="1"/>
  <c r="BF44" i="3" a="1"/>
  <c r="B55" i="5" a="1"/>
  <c r="BF93" i="3" a="1"/>
  <c r="BF36" i="3" a="1"/>
  <c r="B53" i="5" a="1"/>
  <c r="B68" i="5" a="1"/>
  <c r="B116" i="5" a="1"/>
  <c r="BF81" i="3" a="1"/>
  <c r="B149" i="5" a="1"/>
  <c r="B85" i="5" a="1"/>
  <c r="BL46" i="3" a="1"/>
  <c r="BL76" i="3" a="1"/>
  <c r="B16" i="5" a="1"/>
  <c r="BF92" i="3" a="1"/>
  <c r="B138" i="5" a="1"/>
  <c r="BL75" i="3" a="1"/>
  <c r="B129" i="5" a="1"/>
  <c r="B161" i="5" a="1"/>
  <c r="B172" i="5" a="1"/>
  <c r="BF85" i="3" a="1"/>
  <c r="BF37" i="3" a="1"/>
  <c r="B148" i="5" a="1"/>
  <c r="B157" i="5" a="1"/>
  <c r="BF91" i="3" a="1"/>
  <c r="BF59" i="3" a="1"/>
  <c r="BL52" i="3" a="1"/>
  <c r="B49" i="5" a="1"/>
  <c r="B2" i="5" a="1"/>
  <c r="B50" i="5" a="1"/>
  <c r="B62" i="5" a="1"/>
  <c r="BL92" i="3" a="1"/>
  <c r="B19" i="5" a="1"/>
  <c r="B113" i="5" a="1"/>
  <c r="BF38" i="3" a="1"/>
  <c r="B94" i="5" a="1"/>
  <c r="BL93" i="3" a="1"/>
  <c r="B77" i="5" a="1"/>
  <c r="B82" i="5" a="1"/>
  <c r="B44" i="5" a="1"/>
  <c r="B93" i="5" a="1"/>
  <c r="BF60" i="3" a="1"/>
  <c r="B166" i="5" a="1"/>
  <c r="BF94" i="3" a="1"/>
  <c r="BL35" i="3" a="1"/>
  <c r="B48" i="5" a="1"/>
  <c r="B35" i="5" a="1"/>
  <c r="BF68" i="3" a="1"/>
  <c r="B56" i="5" a="1"/>
  <c r="B29" i="5" a="1"/>
  <c r="BL68" i="3" a="1"/>
  <c r="B156" i="5" a="1"/>
  <c r="B103" i="5" a="1"/>
  <c r="BF46" i="3" a="1"/>
  <c r="B89" i="5" a="1"/>
  <c r="B7" i="5" a="1"/>
  <c r="BF42" i="3" a="1"/>
  <c r="BL64" i="3" a="1"/>
  <c r="B143" i="5" a="1"/>
  <c r="BL78" i="3" a="1"/>
  <c r="B169" i="5" a="1"/>
  <c r="BF79" i="3" a="1"/>
  <c r="BF34" i="3" a="1"/>
  <c r="BL36" i="3" a="1"/>
  <c r="B3" i="5" a="1"/>
  <c r="BF49" i="3" a="1"/>
  <c r="B95" i="5" a="1"/>
  <c r="B178" i="5" a="1"/>
  <c r="B180" i="5" a="1"/>
  <c r="B14" i="5" a="1"/>
  <c r="BL72" i="3" a="1"/>
  <c r="B33" i="5" a="1"/>
  <c r="B67" i="5" a="1"/>
  <c r="BF50" i="3" a="1"/>
  <c r="B86" i="5" a="1"/>
  <c r="B76" i="5" a="1"/>
  <c r="B40" i="5" a="1"/>
  <c r="BF77" i="3" a="1"/>
  <c r="B145" i="5" a="1"/>
  <c r="B57" i="5" a="1"/>
  <c r="BL60" i="3" a="1"/>
  <c r="B15" i="5" a="1"/>
  <c r="B141" i="5" a="1"/>
  <c r="B42" i="5" a="1"/>
  <c r="BL49" i="3" a="1"/>
  <c r="B71" i="5" a="1"/>
  <c r="BF86" i="3" a="1"/>
  <c r="B5" i="5" a="1"/>
  <c r="B168" i="5" a="1"/>
  <c r="B137" i="5" a="1"/>
  <c r="BF52" i="3" a="1"/>
  <c r="BF64" i="3" a="1"/>
  <c r="BL85" i="3" a="1"/>
  <c r="BF48" i="3" a="1"/>
  <c r="B41" i="5" a="1"/>
  <c r="BF57" i="3" a="1"/>
  <c r="BF89" i="3" a="1"/>
  <c r="B92" i="5" a="1"/>
  <c r="B104" i="5" a="1"/>
  <c r="B177" i="5" a="1"/>
  <c r="BF40" i="3" a="1"/>
  <c r="B153" i="5" a="1"/>
  <c r="BL53" i="3" a="1"/>
  <c r="BL87" i="3" a="1"/>
  <c r="B97" i="5" a="1"/>
  <c r="B124" i="5" a="1"/>
  <c r="B18" i="5" a="1"/>
  <c r="BF82" i="3" a="1"/>
  <c r="B176" i="5" a="1"/>
  <c r="B140" i="5" a="1"/>
  <c r="B154" i="5" a="1"/>
  <c r="B74" i="5" a="1"/>
  <c r="B119" i="5" a="1"/>
  <c r="BL37" i="3" a="1"/>
  <c r="B25" i="5" a="1"/>
  <c r="BL38" i="3" a="1"/>
  <c r="B75" i="5" a="1"/>
  <c r="BL70" i="3" a="1"/>
  <c r="BL77" i="3" a="1"/>
  <c r="B117" i="5" a="1"/>
  <c r="B65" i="5" a="1"/>
  <c r="B90" i="5" a="1"/>
  <c r="B12" i="5" a="1"/>
  <c r="B38" i="5" a="1"/>
  <c r="B120" i="5" a="1"/>
  <c r="B159" i="5" a="1"/>
  <c r="BL91" i="3" a="1"/>
  <c r="B101" i="5" a="1"/>
  <c r="B31" i="5" a="1"/>
  <c r="BL61" i="3" a="1"/>
  <c r="BF83" i="3" a="1"/>
  <c r="BL57" i="3" a="1"/>
  <c r="BL62" i="3" a="1"/>
  <c r="B136" i="5" a="1"/>
  <c r="BF53" i="3" a="1"/>
  <c r="B179" i="5" a="1"/>
  <c r="B160" i="5" a="1"/>
  <c r="BL84" i="3" a="1"/>
  <c r="B152" i="5" a="1"/>
  <c r="B152" i="5" l="1"/>
  <c r="BL84" i="3"/>
  <c r="B160" i="5"/>
  <c r="B179" i="5"/>
  <c r="BF53" i="3"/>
  <c r="B136" i="5"/>
  <c r="BL62" i="3"/>
  <c r="BL57" i="3"/>
  <c r="BF83" i="3"/>
  <c r="BL61" i="3"/>
  <c r="B31" i="5"/>
  <c r="B101" i="5"/>
  <c r="BL91" i="3"/>
  <c r="B159" i="5"/>
  <c r="B120" i="5"/>
  <c r="B38" i="5"/>
  <c r="B12" i="5"/>
  <c r="B90" i="5"/>
  <c r="B65" i="5"/>
  <c r="B117" i="5"/>
  <c r="BL77" i="3"/>
  <c r="BL70" i="3"/>
  <c r="B75" i="5"/>
  <c r="BL38" i="3"/>
  <c r="B25" i="5"/>
  <c r="BL37" i="3"/>
  <c r="B119" i="5"/>
  <c r="B74" i="5"/>
  <c r="B154" i="5"/>
  <c r="B140" i="5"/>
  <c r="B176" i="5"/>
  <c r="BF82" i="3"/>
  <c r="B18" i="5"/>
  <c r="B124" i="5"/>
  <c r="B97" i="5"/>
  <c r="BL87" i="3"/>
  <c r="BL53" i="3"/>
  <c r="B153" i="5"/>
  <c r="BF40" i="3"/>
  <c r="B177" i="5"/>
  <c r="B104" i="5"/>
  <c r="B92" i="5"/>
  <c r="BF89" i="3"/>
  <c r="BF57" i="3"/>
  <c r="B41" i="5"/>
  <c r="BF48" i="3"/>
  <c r="BL85" i="3"/>
  <c r="BF64" i="3"/>
  <c r="BF52" i="3"/>
  <c r="B137" i="5"/>
  <c r="B168" i="5"/>
  <c r="B5" i="5"/>
  <c r="BF86" i="3"/>
  <c r="B71" i="5"/>
  <c r="BL49" i="3"/>
  <c r="B42" i="5"/>
  <c r="B141" i="5"/>
  <c r="B15" i="5"/>
  <c r="BL60" i="3"/>
  <c r="B57" i="5"/>
  <c r="B145" i="5"/>
  <c r="BF77" i="3"/>
  <c r="B40" i="5"/>
  <c r="B76" i="5"/>
  <c r="B86" i="5"/>
  <c r="BF50" i="3"/>
  <c r="B67" i="5"/>
  <c r="B33" i="5"/>
  <c r="BL72" i="3"/>
  <c r="B14" i="5"/>
  <c r="B180" i="5"/>
  <c r="B178" i="5"/>
  <c r="B95" i="5"/>
  <c r="BF49" i="3"/>
  <c r="B3" i="5"/>
  <c r="BL36" i="3"/>
  <c r="BF34" i="3"/>
  <c r="BF79" i="3"/>
  <c r="B169" i="5"/>
  <c r="BL78" i="3"/>
  <c r="B143" i="5"/>
  <c r="BL64" i="3"/>
  <c r="BF42" i="3"/>
  <c r="B7" i="5"/>
  <c r="B89" i="5"/>
  <c r="BF46" i="3"/>
  <c r="B103" i="5"/>
  <c r="B156" i="5"/>
  <c r="BL68" i="3"/>
  <c r="B29" i="5"/>
  <c r="B56" i="5"/>
  <c r="BF68" i="3"/>
  <c r="B35" i="5"/>
  <c r="B48" i="5"/>
  <c r="BL35" i="3"/>
  <c r="BF94" i="3"/>
  <c r="B166" i="5"/>
  <c r="BF60" i="3"/>
  <c r="B93" i="5"/>
  <c r="B44" i="5"/>
  <c r="B82" i="5"/>
  <c r="B77" i="5"/>
  <c r="BL93" i="3"/>
  <c r="B94" i="5"/>
  <c r="BF38" i="3"/>
  <c r="B113" i="5"/>
  <c r="B19" i="5"/>
  <c r="BL92" i="3"/>
  <c r="B62" i="5"/>
  <c r="B50" i="5"/>
  <c r="B2" i="5"/>
  <c r="B49" i="5"/>
  <c r="BL52" i="3"/>
  <c r="BF59" i="3"/>
  <c r="BF91" i="3"/>
  <c r="B157" i="5"/>
  <c r="B148" i="5"/>
  <c r="BF37" i="3"/>
  <c r="BF85" i="3"/>
  <c r="B172" i="5"/>
  <c r="B161" i="5"/>
  <c r="B129" i="5"/>
  <c r="BL75" i="3"/>
  <c r="B138" i="5"/>
  <c r="BF92" i="3"/>
  <c r="B16" i="5"/>
  <c r="BL76" i="3"/>
  <c r="BL46" i="3"/>
  <c r="B85" i="5"/>
  <c r="B149" i="5"/>
  <c r="BF81" i="3"/>
  <c r="B116" i="5"/>
  <c r="B68" i="5"/>
  <c r="B53" i="5"/>
  <c r="BF36" i="3"/>
  <c r="BF93" i="3"/>
  <c r="B55" i="5"/>
  <c r="BF44" i="3"/>
  <c r="BL48" i="3"/>
  <c r="B39" i="5"/>
  <c r="BL79" i="3"/>
  <c r="BL82" i="3"/>
  <c r="B34" i="5"/>
  <c r="B45" i="5"/>
  <c r="BF80" i="3"/>
  <c r="B112" i="5"/>
  <c r="B167" i="5"/>
  <c r="BL65" i="3"/>
  <c r="B60" i="5"/>
  <c r="B102" i="5"/>
  <c r="BL67" i="3"/>
  <c r="B107" i="5"/>
  <c r="BL86" i="3"/>
  <c r="B146" i="5"/>
  <c r="B128" i="5"/>
  <c r="B36" i="5"/>
  <c r="BF65" i="3"/>
  <c r="B150" i="5"/>
  <c r="B61" i="5"/>
  <c r="BL59" i="3"/>
  <c r="B37" i="5"/>
  <c r="B173" i="5"/>
  <c r="BL89" i="3"/>
  <c r="BF90" i="3"/>
  <c r="BF62" i="3"/>
  <c r="B133" i="5"/>
  <c r="B108" i="5"/>
  <c r="B87" i="5"/>
  <c r="BL69" i="3"/>
  <c r="BL55" i="3"/>
  <c r="B47" i="5"/>
  <c r="BL73" i="3"/>
  <c r="B66" i="5"/>
  <c r="BF58" i="3"/>
  <c r="B11" i="5"/>
  <c r="B144" i="5"/>
  <c r="BF88" i="3"/>
  <c r="B175" i="5"/>
  <c r="B84" i="5"/>
  <c r="B91" i="5"/>
  <c r="BF61" i="3"/>
  <c r="B73" i="5"/>
  <c r="B10" i="5"/>
  <c r="BL39" i="3"/>
  <c r="B164" i="5"/>
  <c r="B4" i="5"/>
  <c r="BF41" i="3"/>
  <c r="B165" i="5"/>
  <c r="BL51" i="3"/>
  <c r="B100" i="5"/>
  <c r="B158" i="5"/>
  <c r="BL56" i="3"/>
  <c r="B96" i="5"/>
  <c r="BL88" i="3"/>
  <c r="BF63" i="3"/>
  <c r="B24" i="5"/>
  <c r="B105" i="5"/>
  <c r="BF87" i="3"/>
  <c r="BL90" i="3"/>
  <c r="B151" i="5"/>
  <c r="BF45" i="3"/>
  <c r="BF73" i="3"/>
  <c r="B155" i="5"/>
  <c r="B121" i="5"/>
  <c r="BF54" i="3"/>
  <c r="B118" i="5"/>
  <c r="B30" i="5"/>
  <c r="BL94" i="3"/>
  <c r="BL80" i="3"/>
  <c r="BF72" i="3"/>
  <c r="BL66" i="3"/>
  <c r="B54" i="5"/>
  <c r="BF71" i="3"/>
  <c r="B147" i="5"/>
  <c r="BF56" i="3"/>
  <c r="BL50" i="3"/>
  <c r="B8" i="5"/>
  <c r="BF84" i="3"/>
  <c r="B72" i="5"/>
  <c r="B78" i="5"/>
  <c r="B64" i="5"/>
  <c r="B6" i="5"/>
  <c r="B135" i="5"/>
  <c r="B23" i="5"/>
  <c r="B28" i="5"/>
  <c r="BL41" i="3"/>
  <c r="BF43" i="3"/>
  <c r="BL43" i="3"/>
  <c r="B20" i="5"/>
  <c r="BL74" i="3"/>
  <c r="BF70" i="3"/>
  <c r="BF67" i="3"/>
  <c r="BL47" i="3"/>
  <c r="BF75" i="3"/>
  <c r="BF35" i="3"/>
  <c r="B9" i="5"/>
  <c r="B59" i="5"/>
  <c r="B81" i="5"/>
  <c r="B182" i="5"/>
  <c r="B126" i="5"/>
  <c r="BL54" i="3"/>
  <c r="B123" i="5"/>
  <c r="BL63" i="3"/>
  <c r="B170" i="5"/>
  <c r="B174" i="5"/>
  <c r="B98" i="5"/>
  <c r="B79" i="5"/>
  <c r="B163" i="5"/>
  <c r="B110" i="5"/>
  <c r="BF51" i="3"/>
  <c r="B171" i="5"/>
  <c r="B58" i="5"/>
  <c r="B26" i="5"/>
  <c r="BF74" i="3"/>
  <c r="B69" i="5"/>
  <c r="B122" i="5"/>
  <c r="B132" i="5"/>
  <c r="BF76" i="3"/>
  <c r="B52" i="5"/>
  <c r="BL44" i="3"/>
  <c r="B83" i="5"/>
  <c r="BF55" i="3"/>
  <c r="B46" i="5"/>
  <c r="B80" i="5"/>
  <c r="B21" i="5"/>
  <c r="BF39" i="3"/>
  <c r="B32" i="5"/>
  <c r="BL81" i="3"/>
  <c r="B106" i="5"/>
  <c r="B127" i="5"/>
  <c r="B27" i="5"/>
  <c r="B13" i="5"/>
  <c r="B181" i="5"/>
  <c r="B131" i="5"/>
  <c r="BL71" i="3"/>
  <c r="BF47" i="3"/>
  <c r="BL83" i="3"/>
  <c r="B142" i="5"/>
  <c r="BL34" i="3"/>
  <c r="B125" i="5"/>
  <c r="B111" i="5"/>
  <c r="BF69" i="3"/>
  <c r="B139" i="5"/>
  <c r="BF78" i="3"/>
  <c r="B109" i="5"/>
  <c r="BL42" i="3"/>
  <c r="B51" i="5"/>
  <c r="B134" i="5"/>
  <c r="B43" i="5"/>
  <c r="BL58" i="3"/>
  <c r="B114" i="5"/>
  <c r="B22" i="5"/>
  <c r="B88" i="5"/>
  <c r="B115" i="5"/>
  <c r="B162" i="5"/>
  <c r="B130" i="5"/>
  <c r="B99" i="5"/>
  <c r="BL45" i="3"/>
  <c r="B17" i="5"/>
  <c r="BF66" i="3"/>
  <c r="B70" i="5"/>
  <c r="BL40" i="3"/>
  <c r="E51" i="5" l="1"/>
  <c r="B83" i="3"/>
  <c r="C51" i="5"/>
  <c r="J51" i="5"/>
  <c r="Z51" i="5"/>
  <c r="H51" i="5"/>
  <c r="E83" i="3" s="1"/>
  <c r="G51" i="5"/>
  <c r="I51" i="5" s="1"/>
  <c r="D83" i="3" s="1"/>
  <c r="F51" i="5"/>
  <c r="D51" i="5"/>
  <c r="F17" i="5"/>
  <c r="Z17" i="5"/>
  <c r="J17" i="5"/>
  <c r="D17" i="5"/>
  <c r="G17" i="5"/>
  <c r="I17" i="5" s="1"/>
  <c r="D49" i="3" s="1"/>
  <c r="E17" i="5"/>
  <c r="B49" i="3"/>
  <c r="H17" i="5"/>
  <c r="E49" i="3" s="1"/>
  <c r="C17" i="5"/>
  <c r="H22" i="5"/>
  <c r="E54" i="3" s="1"/>
  <c r="C22" i="5"/>
  <c r="Z22" i="5"/>
  <c r="B54" i="3"/>
  <c r="D22" i="5"/>
  <c r="G22" i="5"/>
  <c r="F22" i="5"/>
  <c r="J22" i="5"/>
  <c r="E22" i="5"/>
  <c r="G27" i="5"/>
  <c r="D27" i="5"/>
  <c r="Z27" i="5"/>
  <c r="B59" i="3"/>
  <c r="E27" i="5"/>
  <c r="C27" i="5"/>
  <c r="H27" i="5"/>
  <c r="E59" i="3" s="1"/>
  <c r="F27" i="5"/>
  <c r="J27" i="5"/>
  <c r="E32" i="5"/>
  <c r="H32" i="5"/>
  <c r="E64" i="3" s="1"/>
  <c r="B64" i="3"/>
  <c r="G32" i="5"/>
  <c r="J32" i="5"/>
  <c r="Z32" i="5"/>
  <c r="F32" i="5"/>
  <c r="C32" i="5"/>
  <c r="D32" i="5"/>
  <c r="F21" i="5"/>
  <c r="Z21" i="5"/>
  <c r="E21" i="5"/>
  <c r="D21" i="5"/>
  <c r="H21" i="5"/>
  <c r="E53" i="3" s="1"/>
  <c r="J21" i="5"/>
  <c r="G21" i="5"/>
  <c r="I21" i="5" s="1"/>
  <c r="D53" i="3" s="1"/>
  <c r="C21" i="5"/>
  <c r="B53" i="3"/>
  <c r="Z26" i="5"/>
  <c r="B58" i="3"/>
  <c r="F26" i="5"/>
  <c r="D26" i="5"/>
  <c r="J26" i="5"/>
  <c r="C26" i="5"/>
  <c r="H26" i="5"/>
  <c r="E58" i="3" s="1"/>
  <c r="G26" i="5"/>
  <c r="E26" i="5"/>
  <c r="E9" i="5"/>
  <c r="C9" i="5"/>
  <c r="J9" i="5"/>
  <c r="B41" i="3"/>
  <c r="H9" i="5"/>
  <c r="E41" i="3" s="1"/>
  <c r="F9" i="5"/>
  <c r="G9" i="5"/>
  <c r="Z9" i="5"/>
  <c r="D9" i="5"/>
  <c r="E20" i="5"/>
  <c r="C20" i="5"/>
  <c r="G20" i="5"/>
  <c r="I20" i="5" s="1"/>
  <c r="D52" i="3" s="1"/>
  <c r="F20" i="5"/>
  <c r="B52" i="3"/>
  <c r="J20" i="5"/>
  <c r="Z20" i="5"/>
  <c r="H20" i="5"/>
  <c r="E52" i="3" s="1"/>
  <c r="D20" i="5"/>
  <c r="G28" i="5"/>
  <c r="E28" i="5"/>
  <c r="B60" i="3"/>
  <c r="C28" i="5"/>
  <c r="H28" i="5"/>
  <c r="E60" i="3" s="1"/>
  <c r="D28" i="5"/>
  <c r="F28" i="5"/>
  <c r="J28" i="5"/>
  <c r="Z28" i="5"/>
  <c r="Z54" i="5"/>
  <c r="J54" i="5"/>
  <c r="E54" i="5"/>
  <c r="B86" i="3"/>
  <c r="G54" i="5"/>
  <c r="C54" i="5"/>
  <c r="D54" i="5"/>
  <c r="H54" i="5"/>
  <c r="E86" i="3" s="1"/>
  <c r="F54" i="5"/>
  <c r="B62" i="3"/>
  <c r="H30" i="5"/>
  <c r="E62" i="3" s="1"/>
  <c r="E30" i="5"/>
  <c r="Z30" i="5"/>
  <c r="C30" i="5"/>
  <c r="D30" i="5"/>
  <c r="F30" i="5"/>
  <c r="G30" i="5"/>
  <c r="I30" i="5" s="1"/>
  <c r="D62" i="3" s="1"/>
  <c r="J30" i="5"/>
  <c r="H10" i="5"/>
  <c r="E42" i="3" s="1"/>
  <c r="B42" i="3"/>
  <c r="Z10" i="5"/>
  <c r="F10" i="5"/>
  <c r="G10" i="5"/>
  <c r="I10" i="5" s="1"/>
  <c r="D42" i="3" s="1"/>
  <c r="E10" i="5"/>
  <c r="C10" i="5"/>
  <c r="D10" i="5"/>
  <c r="J10" i="5"/>
  <c r="B66" i="3"/>
  <c r="J34" i="5"/>
  <c r="E34" i="5"/>
  <c r="C34" i="5"/>
  <c r="H34" i="5"/>
  <c r="E66" i="3" s="1"/>
  <c r="G34" i="5"/>
  <c r="I34" i="5" s="1"/>
  <c r="D66" i="3" s="1"/>
  <c r="D34" i="5"/>
  <c r="Z34" i="5"/>
  <c r="F34" i="5"/>
  <c r="J39" i="5"/>
  <c r="C39" i="5"/>
  <c r="H39" i="5"/>
  <c r="E71" i="3" s="1"/>
  <c r="F39" i="5"/>
  <c r="E39" i="5"/>
  <c r="G39" i="5"/>
  <c r="I39" i="5" s="1"/>
  <c r="D71" i="3" s="1"/>
  <c r="D39" i="5"/>
  <c r="Z39" i="5"/>
  <c r="B71" i="3"/>
  <c r="J53" i="5"/>
  <c r="F53" i="5"/>
  <c r="G53" i="5"/>
  <c r="D53" i="5"/>
  <c r="B85" i="3"/>
  <c r="Z53" i="5"/>
  <c r="C53" i="5"/>
  <c r="H53" i="5"/>
  <c r="E85" i="3" s="1"/>
  <c r="E53" i="5"/>
  <c r="G49" i="5"/>
  <c r="E49" i="5"/>
  <c r="B81" i="3"/>
  <c r="H49" i="5"/>
  <c r="E81" i="3" s="1"/>
  <c r="F49" i="5"/>
  <c r="Z49" i="5"/>
  <c r="D49" i="5"/>
  <c r="C49" i="5"/>
  <c r="J49" i="5"/>
  <c r="G50" i="5"/>
  <c r="B82" i="3"/>
  <c r="F50" i="5"/>
  <c r="Z50" i="5"/>
  <c r="H50" i="5"/>
  <c r="E82" i="3" s="1"/>
  <c r="J50" i="5"/>
  <c r="C50" i="5"/>
  <c r="D50" i="5"/>
  <c r="E50" i="5"/>
  <c r="Z62" i="5"/>
  <c r="M93" i="3"/>
  <c r="C62" i="5"/>
  <c r="H62" i="5"/>
  <c r="O93" i="3"/>
  <c r="H93" i="3"/>
  <c r="D62" i="5"/>
  <c r="C93" i="3"/>
  <c r="J93" i="3"/>
  <c r="D93" i="3"/>
  <c r="L93" i="3"/>
  <c r="G62" i="5"/>
  <c r="J62" i="5"/>
  <c r="N93" i="3"/>
  <c r="E62" i="5"/>
  <c r="I93" i="3"/>
  <c r="K93" i="3"/>
  <c r="E93" i="3"/>
  <c r="F93" i="3"/>
  <c r="F62" i="5"/>
  <c r="B93" i="3"/>
  <c r="Z19" i="5"/>
  <c r="C19" i="5"/>
  <c r="J19" i="5"/>
  <c r="H19" i="5"/>
  <c r="E51" i="3" s="1"/>
  <c r="D19" i="5"/>
  <c r="G19" i="5"/>
  <c r="B51" i="3"/>
  <c r="F19" i="5"/>
  <c r="E19" i="5"/>
  <c r="F35" i="5"/>
  <c r="B67" i="3"/>
  <c r="D35" i="5"/>
  <c r="C35" i="5"/>
  <c r="G35" i="5"/>
  <c r="I35" i="5" s="1"/>
  <c r="D67" i="3" s="1"/>
  <c r="E35" i="5"/>
  <c r="Z35" i="5"/>
  <c r="J35" i="5"/>
  <c r="H35" i="5"/>
  <c r="E67" i="3" s="1"/>
  <c r="D56" i="5"/>
  <c r="J56" i="5"/>
  <c r="Z56" i="5"/>
  <c r="H56" i="5"/>
  <c r="E88" i="3" s="1"/>
  <c r="B88" i="3"/>
  <c r="G56" i="5"/>
  <c r="C56" i="5"/>
  <c r="F56" i="5"/>
  <c r="E56" i="5"/>
  <c r="G3" i="5"/>
  <c r="Z3" i="5"/>
  <c r="F3" i="5"/>
  <c r="E3" i="5"/>
  <c r="C3" i="5"/>
  <c r="J3" i="5"/>
  <c r="B35" i="3"/>
  <c r="D3" i="5"/>
  <c r="H3" i="5"/>
  <c r="E35" i="3" s="1"/>
  <c r="F14" i="5"/>
  <c r="B46" i="3"/>
  <c r="C14" i="5"/>
  <c r="G14" i="5"/>
  <c r="I14" i="5" s="1"/>
  <c r="D46" i="3" s="1"/>
  <c r="E14" i="5"/>
  <c r="H14" i="5"/>
  <c r="E46" i="3" s="1"/>
  <c r="J14" i="5"/>
  <c r="D14" i="5"/>
  <c r="Z14" i="5"/>
  <c r="J33" i="5"/>
  <c r="H33" i="5"/>
  <c r="E65" i="3" s="1"/>
  <c r="E33" i="5"/>
  <c r="F33" i="5"/>
  <c r="B65" i="3"/>
  <c r="Z33" i="5"/>
  <c r="G33" i="5"/>
  <c r="I33" i="5" s="1"/>
  <c r="D65" i="3" s="1"/>
  <c r="C33" i="5"/>
  <c r="D33" i="5"/>
  <c r="J40" i="5"/>
  <c r="F40" i="5"/>
  <c r="Z40" i="5"/>
  <c r="G40" i="5"/>
  <c r="I40" i="5" s="1"/>
  <c r="D72" i="3" s="1"/>
  <c r="D40" i="5"/>
  <c r="H40" i="5"/>
  <c r="E72" i="3" s="1"/>
  <c r="E40" i="5"/>
  <c r="C40" i="5"/>
  <c r="B72" i="3"/>
  <c r="F42" i="5"/>
  <c r="B74" i="3"/>
  <c r="Z42" i="5"/>
  <c r="E42" i="5"/>
  <c r="J42" i="5"/>
  <c r="G42" i="5"/>
  <c r="H42" i="5"/>
  <c r="E74" i="3" s="1"/>
  <c r="C42" i="5"/>
  <c r="D42" i="5"/>
  <c r="F5" i="5"/>
  <c r="C5" i="5"/>
  <c r="D5" i="5"/>
  <c r="Z5" i="5"/>
  <c r="G5" i="5"/>
  <c r="I5" i="5" s="1"/>
  <c r="D37" i="3" s="1"/>
  <c r="J5" i="5"/>
  <c r="H5" i="5"/>
  <c r="E37" i="3" s="1"/>
  <c r="B37" i="3"/>
  <c r="E5" i="5"/>
  <c r="E41" i="5"/>
  <c r="B73" i="3"/>
  <c r="D41" i="5"/>
  <c r="H41" i="5"/>
  <c r="E73" i="3" s="1"/>
  <c r="J41" i="5"/>
  <c r="Z41" i="5"/>
  <c r="G41" i="5"/>
  <c r="I41" i="5" s="1"/>
  <c r="D73" i="3" s="1"/>
  <c r="F41" i="5"/>
  <c r="C41" i="5"/>
  <c r="F18" i="5"/>
  <c r="B50" i="3"/>
  <c r="Z18" i="5"/>
  <c r="C18" i="5"/>
  <c r="J18" i="5"/>
  <c r="G18" i="5"/>
  <c r="I18" i="5" s="1"/>
  <c r="D50" i="3" s="1"/>
  <c r="D18" i="5"/>
  <c r="H18" i="5"/>
  <c r="E50" i="3" s="1"/>
  <c r="E18" i="5"/>
  <c r="Z25" i="5"/>
  <c r="E25" i="5"/>
  <c r="J25" i="5"/>
  <c r="H25" i="5"/>
  <c r="E57" i="3" s="1"/>
  <c r="G25" i="5"/>
  <c r="D25" i="5"/>
  <c r="C25" i="5"/>
  <c r="F25" i="5"/>
  <c r="B57" i="3"/>
  <c r="Z12" i="5"/>
  <c r="F12" i="5"/>
  <c r="E12" i="5"/>
  <c r="H12" i="5"/>
  <c r="E44" i="3" s="1"/>
  <c r="G12" i="5"/>
  <c r="D12" i="5"/>
  <c r="J12" i="5"/>
  <c r="B44" i="3"/>
  <c r="C12" i="5"/>
  <c r="D38" i="5"/>
  <c r="G38" i="5"/>
  <c r="F38" i="5"/>
  <c r="Z38" i="5"/>
  <c r="J38" i="5"/>
  <c r="C38" i="5"/>
  <c r="B70" i="3"/>
  <c r="H38" i="5"/>
  <c r="E70" i="3" s="1"/>
  <c r="E38" i="5"/>
  <c r="F43" i="5"/>
  <c r="H43" i="5"/>
  <c r="E75" i="3" s="1"/>
  <c r="E43" i="5"/>
  <c r="J43" i="5"/>
  <c r="G43" i="5"/>
  <c r="I43" i="5" s="1"/>
  <c r="D75" i="3" s="1"/>
  <c r="Z43" i="5"/>
  <c r="B75" i="3"/>
  <c r="D43" i="5"/>
  <c r="C43" i="5"/>
  <c r="G13" i="5"/>
  <c r="H13" i="5"/>
  <c r="E45" i="3" s="1"/>
  <c r="B45" i="3"/>
  <c r="F13" i="5"/>
  <c r="Z13" i="5"/>
  <c r="J13" i="5"/>
  <c r="C13" i="5"/>
  <c r="D13" i="5"/>
  <c r="E13" i="5"/>
  <c r="H46" i="5"/>
  <c r="E78" i="3" s="1"/>
  <c r="J46" i="5"/>
  <c r="G46" i="5"/>
  <c r="B78" i="3"/>
  <c r="Z46" i="5"/>
  <c r="F46" i="5"/>
  <c r="C46" i="5"/>
  <c r="E46" i="5"/>
  <c r="D46" i="5"/>
  <c r="F52" i="5"/>
  <c r="E52" i="5"/>
  <c r="Z52" i="5"/>
  <c r="H52" i="5"/>
  <c r="E84" i="3" s="1"/>
  <c r="C52" i="5"/>
  <c r="J52" i="5"/>
  <c r="B84" i="3"/>
  <c r="G52" i="5"/>
  <c r="D52" i="5"/>
  <c r="Z58" i="5"/>
  <c r="J58" i="5"/>
  <c r="G58" i="5"/>
  <c r="B90" i="3"/>
  <c r="D58" i="5"/>
  <c r="H58" i="5"/>
  <c r="E90" i="3" s="1"/>
  <c r="F58" i="5"/>
  <c r="E58" i="5"/>
  <c r="C58" i="5"/>
  <c r="H59" i="5"/>
  <c r="E91" i="3" s="1"/>
  <c r="B91" i="3"/>
  <c r="G59" i="5"/>
  <c r="C59" i="5"/>
  <c r="D59" i="5"/>
  <c r="F59" i="5"/>
  <c r="Z59" i="5"/>
  <c r="J59" i="5"/>
  <c r="E59" i="5"/>
  <c r="J23" i="5"/>
  <c r="D23" i="5"/>
  <c r="B55" i="3"/>
  <c r="C23" i="5"/>
  <c r="E23" i="5"/>
  <c r="G23" i="5"/>
  <c r="F23" i="5"/>
  <c r="Z23" i="5"/>
  <c r="H23" i="5"/>
  <c r="E55" i="3" s="1"/>
  <c r="E6" i="5"/>
  <c r="H6" i="5"/>
  <c r="E38" i="3" s="1"/>
  <c r="Z6" i="5"/>
  <c r="G6" i="5"/>
  <c r="J6" i="5"/>
  <c r="C6" i="5"/>
  <c r="D6" i="5"/>
  <c r="B38" i="3"/>
  <c r="F6" i="5"/>
  <c r="F8" i="5"/>
  <c r="B40" i="3"/>
  <c r="G8" i="5"/>
  <c r="I8" i="5" s="1"/>
  <c r="D40" i="3" s="1"/>
  <c r="E8" i="5"/>
  <c r="J8" i="5"/>
  <c r="C8" i="5"/>
  <c r="H8" i="5"/>
  <c r="E40" i="3" s="1"/>
  <c r="Z8" i="5"/>
  <c r="D8" i="5"/>
  <c r="E24" i="5"/>
  <c r="J24" i="5"/>
  <c r="B56" i="3"/>
  <c r="H24" i="5"/>
  <c r="E56" i="3" s="1"/>
  <c r="G24" i="5"/>
  <c r="F24" i="5"/>
  <c r="Z24" i="5"/>
  <c r="D24" i="5"/>
  <c r="C24" i="5"/>
  <c r="H4" i="5"/>
  <c r="E36" i="3" s="1"/>
  <c r="F4" i="5"/>
  <c r="Z4" i="5"/>
  <c r="J4" i="5"/>
  <c r="C4" i="5"/>
  <c r="E4" i="5"/>
  <c r="B36" i="3"/>
  <c r="D4" i="5"/>
  <c r="G4" i="5"/>
  <c r="B43" i="3"/>
  <c r="J11" i="5"/>
  <c r="H11" i="5"/>
  <c r="E43" i="3" s="1"/>
  <c r="G11" i="5"/>
  <c r="D11" i="5"/>
  <c r="C11" i="5"/>
  <c r="Z11" i="5"/>
  <c r="F11" i="5"/>
  <c r="E11" i="5"/>
  <c r="D47" i="5"/>
  <c r="H47" i="5"/>
  <c r="E79" i="3" s="1"/>
  <c r="G47" i="5"/>
  <c r="E47" i="5"/>
  <c r="Z47" i="5"/>
  <c r="F47" i="5"/>
  <c r="J47" i="5"/>
  <c r="C47" i="5"/>
  <c r="B79" i="3"/>
  <c r="B69" i="3"/>
  <c r="E37" i="5"/>
  <c r="Z37" i="5"/>
  <c r="G37" i="5"/>
  <c r="H37" i="5"/>
  <c r="E69" i="3" s="1"/>
  <c r="C37" i="5"/>
  <c r="D37" i="5"/>
  <c r="J37" i="5"/>
  <c r="F37" i="5"/>
  <c r="E92" i="3"/>
  <c r="F61" i="5"/>
  <c r="J61" i="5"/>
  <c r="H92" i="3"/>
  <c r="I92" i="3"/>
  <c r="D92" i="3"/>
  <c r="F92" i="3"/>
  <c r="Z61" i="5"/>
  <c r="K92" i="3"/>
  <c r="D61" i="5"/>
  <c r="L92" i="3"/>
  <c r="C92" i="3"/>
  <c r="G61" i="5"/>
  <c r="C61" i="5"/>
  <c r="J92" i="3"/>
  <c r="N92" i="3"/>
  <c r="M92" i="3"/>
  <c r="B92" i="3"/>
  <c r="H61" i="5"/>
  <c r="E61" i="5"/>
  <c r="O92" i="3"/>
  <c r="H36" i="5"/>
  <c r="E68" i="3" s="1"/>
  <c r="B68" i="3"/>
  <c r="E36" i="5"/>
  <c r="Z36" i="5"/>
  <c r="D36" i="5"/>
  <c r="F36" i="5"/>
  <c r="C36" i="5"/>
  <c r="G36" i="5"/>
  <c r="I36" i="5" s="1"/>
  <c r="D68" i="3" s="1"/>
  <c r="J36" i="5"/>
  <c r="H60" i="5"/>
  <c r="J60" i="5"/>
  <c r="Z60" i="5"/>
  <c r="F60" i="5"/>
  <c r="G60" i="5"/>
  <c r="D60" i="5"/>
  <c r="C60" i="5"/>
  <c r="E60" i="5"/>
  <c r="F45" i="5"/>
  <c r="C45" i="5"/>
  <c r="H45" i="5"/>
  <c r="E77" i="3" s="1"/>
  <c r="B77" i="3"/>
  <c r="Z45" i="5"/>
  <c r="G45" i="5"/>
  <c r="I45" i="5" s="1"/>
  <c r="D77" i="3" s="1"/>
  <c r="J45" i="5"/>
  <c r="D45" i="5"/>
  <c r="E45" i="5"/>
  <c r="E55" i="5"/>
  <c r="F55" i="5"/>
  <c r="J55" i="5"/>
  <c r="D55" i="5"/>
  <c r="Z55" i="5"/>
  <c r="B87" i="3"/>
  <c r="C55" i="5"/>
  <c r="G55" i="5"/>
  <c r="I55" i="5" s="1"/>
  <c r="D87" i="3" s="1"/>
  <c r="H55" i="5"/>
  <c r="E87" i="3" s="1"/>
  <c r="D16" i="5"/>
  <c r="C16" i="5"/>
  <c r="J16" i="5"/>
  <c r="Z16" i="5"/>
  <c r="B48" i="3"/>
  <c r="H16" i="5"/>
  <c r="E48" i="3" s="1"/>
  <c r="F16" i="5"/>
  <c r="E16" i="5"/>
  <c r="G16" i="5"/>
  <c r="I16" i="5" s="1"/>
  <c r="D48" i="3" s="1"/>
  <c r="C2" i="5"/>
  <c r="E2" i="5"/>
  <c r="F2" i="5"/>
  <c r="Z2" i="5"/>
  <c r="J2" i="5"/>
  <c r="H2" i="5"/>
  <c r="E34" i="3" s="1"/>
  <c r="B34" i="3"/>
  <c r="G2" i="5"/>
  <c r="D2" i="5"/>
  <c r="B76" i="3"/>
  <c r="J44" i="5"/>
  <c r="F44" i="5"/>
  <c r="G44" i="5"/>
  <c r="D44" i="5"/>
  <c r="C44" i="5"/>
  <c r="Z44" i="5"/>
  <c r="H44" i="5"/>
  <c r="E76" i="3" s="1"/>
  <c r="E44" i="5"/>
  <c r="Z48" i="5"/>
  <c r="F48" i="5"/>
  <c r="J48" i="5"/>
  <c r="B80" i="3"/>
  <c r="E48" i="5"/>
  <c r="G48" i="5"/>
  <c r="I48" i="5" s="1"/>
  <c r="D80" i="3" s="1"/>
  <c r="H48" i="5"/>
  <c r="E80" i="3" s="1"/>
  <c r="C48" i="5"/>
  <c r="D48" i="5"/>
  <c r="G29" i="5"/>
  <c r="F29" i="5"/>
  <c r="E29" i="5"/>
  <c r="D29" i="5"/>
  <c r="Z29" i="5"/>
  <c r="J29" i="5"/>
  <c r="B61" i="3"/>
  <c r="H29" i="5"/>
  <c r="E61" i="3" s="1"/>
  <c r="C29" i="5"/>
  <c r="D7" i="5"/>
  <c r="Z7" i="5"/>
  <c r="C7" i="5"/>
  <c r="B39" i="3"/>
  <c r="J7" i="5"/>
  <c r="G7" i="5"/>
  <c r="E7" i="5"/>
  <c r="H7" i="5"/>
  <c r="E39" i="3" s="1"/>
  <c r="F7" i="5"/>
  <c r="E57" i="5"/>
  <c r="J57" i="5"/>
  <c r="H57" i="5"/>
  <c r="E89" i="3" s="1"/>
  <c r="D57" i="5"/>
  <c r="C57" i="5"/>
  <c r="Z57" i="5"/>
  <c r="G57" i="5"/>
  <c r="B89" i="3"/>
  <c r="F57" i="5"/>
  <c r="G15" i="5"/>
  <c r="Z15" i="5"/>
  <c r="C15" i="5"/>
  <c r="H15" i="5"/>
  <c r="E47" i="3" s="1"/>
  <c r="J15" i="5"/>
  <c r="D15" i="5"/>
  <c r="E15" i="5"/>
  <c r="F15" i="5"/>
  <c r="B47" i="3"/>
  <c r="E31" i="5"/>
  <c r="Z31" i="5"/>
  <c r="J31" i="5"/>
  <c r="B63" i="3"/>
  <c r="D31" i="5"/>
  <c r="G31" i="5"/>
  <c r="F31" i="5"/>
  <c r="H31" i="5"/>
  <c r="E63" i="3" s="1"/>
  <c r="C31" i="5"/>
  <c r="I24" i="5" l="1"/>
  <c r="D56" i="3" s="1"/>
  <c r="I7" i="5"/>
  <c r="D39" i="3" s="1"/>
  <c r="I29" i="5"/>
  <c r="D61" i="3" s="1"/>
  <c r="I23" i="5"/>
  <c r="D55" i="3" s="1"/>
  <c r="I59" i="5"/>
  <c r="D91" i="3" s="1"/>
  <c r="I13" i="5"/>
  <c r="D45" i="3" s="1"/>
  <c r="I25" i="5"/>
  <c r="D57" i="3" s="1"/>
  <c r="T31" i="5"/>
  <c r="V31" i="5"/>
  <c r="P31" i="5"/>
  <c r="W31" i="5"/>
  <c r="N31" i="5"/>
  <c r="K31" i="5"/>
  <c r="U31" i="5"/>
  <c r="R31" i="5"/>
  <c r="M31" i="5"/>
  <c r="X31" i="5"/>
  <c r="O31" i="5"/>
  <c r="L31" i="5"/>
  <c r="S31" i="5"/>
  <c r="Q31" i="5"/>
  <c r="Y31" i="5"/>
  <c r="AG15" i="5"/>
  <c r="AB15" i="5"/>
  <c r="AE15" i="5"/>
  <c r="AA15" i="5"/>
  <c r="I57" i="5"/>
  <c r="D89" i="3" s="1"/>
  <c r="L39" i="3"/>
  <c r="K39" i="3"/>
  <c r="M39" i="3" s="1"/>
  <c r="O39" i="3" s="1"/>
  <c r="J39" i="3"/>
  <c r="J61" i="3"/>
  <c r="K61" i="3"/>
  <c r="M61" i="3" s="1"/>
  <c r="O61" i="3" s="1"/>
  <c r="L61" i="3"/>
  <c r="N61" i="3" s="1"/>
  <c r="L80" i="3"/>
  <c r="J80" i="3"/>
  <c r="K80" i="3"/>
  <c r="M80" i="3" s="1"/>
  <c r="O80" i="3" s="1"/>
  <c r="L76" i="3"/>
  <c r="K76" i="3"/>
  <c r="M76" i="3" s="1"/>
  <c r="O76" i="3" s="1"/>
  <c r="J76" i="3"/>
  <c r="I31" i="5"/>
  <c r="D63" i="3" s="1"/>
  <c r="J63" i="3" s="1"/>
  <c r="K63" i="3"/>
  <c r="M63" i="3" s="1"/>
  <c r="O63" i="3" s="1"/>
  <c r="AG31" i="5"/>
  <c r="AB31" i="5"/>
  <c r="AE31" i="5"/>
  <c r="AA31" i="5"/>
  <c r="AC31" i="5" s="1"/>
  <c r="AF31" i="5"/>
  <c r="G63" i="3" s="1"/>
  <c r="AD31" i="5"/>
  <c r="I63" i="3" s="1"/>
  <c r="K47" i="3"/>
  <c r="M47" i="3" s="1"/>
  <c r="O47" i="3" s="1"/>
  <c r="T15" i="5"/>
  <c r="O15" i="5"/>
  <c r="Q15" i="5"/>
  <c r="P15" i="5"/>
  <c r="X15" i="5"/>
  <c r="Y15" i="5"/>
  <c r="U15" i="5"/>
  <c r="N15" i="5"/>
  <c r="M15" i="5"/>
  <c r="R15" i="5"/>
  <c r="W15" i="5"/>
  <c r="L15" i="5"/>
  <c r="S15" i="5"/>
  <c r="V15" i="5"/>
  <c r="K15" i="5"/>
  <c r="I15" i="5"/>
  <c r="D47" i="3" s="1"/>
  <c r="J47" i="3" s="1"/>
  <c r="J89" i="3"/>
  <c r="K89" i="3"/>
  <c r="M89" i="3" s="1"/>
  <c r="O89" i="3" s="1"/>
  <c r="L89" i="3"/>
  <c r="N89" i="3" s="1"/>
  <c r="AG57" i="5"/>
  <c r="AD57" i="5"/>
  <c r="AA57" i="5"/>
  <c r="AF57" i="5"/>
  <c r="AK57" i="5"/>
  <c r="AI57" i="5"/>
  <c r="AL57" i="5"/>
  <c r="AC57" i="5"/>
  <c r="AJ57" i="5"/>
  <c r="AB57" i="5"/>
  <c r="AE57" i="5"/>
  <c r="AH57" i="5"/>
  <c r="T57" i="5"/>
  <c r="W57" i="5"/>
  <c r="K57" i="5"/>
  <c r="P57" i="5"/>
  <c r="Y57" i="5"/>
  <c r="R57" i="5"/>
  <c r="O57" i="5"/>
  <c r="S57" i="5"/>
  <c r="Q57" i="5"/>
  <c r="V57" i="5"/>
  <c r="L57" i="5"/>
  <c r="X57" i="5"/>
  <c r="U57" i="5"/>
  <c r="N57" i="5"/>
  <c r="M57" i="5"/>
  <c r="T7" i="5"/>
  <c r="X7" i="5"/>
  <c r="P7" i="5"/>
  <c r="V7" i="5"/>
  <c r="Q7" i="5"/>
  <c r="N7" i="5"/>
  <c r="M7" i="5"/>
  <c r="W7" i="5"/>
  <c r="L7" i="5"/>
  <c r="U7" i="5"/>
  <c r="R7" i="5"/>
  <c r="Y7" i="5"/>
  <c r="S7" i="5"/>
  <c r="O7" i="5"/>
  <c r="K7" i="5"/>
  <c r="T29" i="5"/>
  <c r="N29" i="5"/>
  <c r="L29" i="5"/>
  <c r="M29" i="5" s="1"/>
  <c r="R29" i="5"/>
  <c r="Q29" i="5"/>
  <c r="K29" i="5"/>
  <c r="T48" i="5"/>
  <c r="W48" i="5"/>
  <c r="Q48" i="5"/>
  <c r="M48" i="5"/>
  <c r="R48" i="5"/>
  <c r="U48" i="5"/>
  <c r="K48" i="5"/>
  <c r="Y48" i="5"/>
  <c r="O48" i="5"/>
  <c r="P48" i="5"/>
  <c r="L48" i="5"/>
  <c r="S48" i="5"/>
  <c r="V48" i="5"/>
  <c r="X48" i="5"/>
  <c r="N48" i="5"/>
  <c r="AG48" i="5"/>
  <c r="AF48" i="5"/>
  <c r="AI48" i="5"/>
  <c r="AJ48" i="5"/>
  <c r="AC48" i="5"/>
  <c r="AA48" i="5"/>
  <c r="AB48" i="5"/>
  <c r="AH48" i="5"/>
  <c r="AD48" i="5"/>
  <c r="AE48" i="5"/>
  <c r="AK48" i="5"/>
  <c r="AL48" i="5"/>
  <c r="I44" i="5"/>
  <c r="D76" i="3" s="1"/>
  <c r="T44" i="5"/>
  <c r="M44" i="5"/>
  <c r="Q44" i="5"/>
  <c r="N44" i="5"/>
  <c r="L44" i="5"/>
  <c r="V44" i="5"/>
  <c r="O44" i="5"/>
  <c r="U44" i="5"/>
  <c r="W44" i="5"/>
  <c r="P44" i="5"/>
  <c r="R44" i="5"/>
  <c r="S44" i="5"/>
  <c r="X44" i="5"/>
  <c r="Y44" i="5"/>
  <c r="K44" i="5"/>
  <c r="I2" i="5"/>
  <c r="D34" i="3" s="1"/>
  <c r="AG2" i="5"/>
  <c r="AC2" i="5"/>
  <c r="AF2" i="5"/>
  <c r="AH2" i="5"/>
  <c r="AA2" i="5"/>
  <c r="AJ2" i="5"/>
  <c r="AI2" i="5"/>
  <c r="AB2" i="5"/>
  <c r="AE2" i="5"/>
  <c r="AD2" i="5"/>
  <c r="AL2" i="5"/>
  <c r="AK2" i="5"/>
  <c r="J48" i="3"/>
  <c r="K48" i="3"/>
  <c r="M48" i="3" s="1"/>
  <c r="O48" i="3" s="1"/>
  <c r="L48" i="3"/>
  <c r="N48" i="3" s="1"/>
  <c r="T16" i="5"/>
  <c r="N16" i="5"/>
  <c r="K16" i="5"/>
  <c r="Q16" i="5"/>
  <c r="AS46" i="2" s="1"/>
  <c r="AQ45" i="6" s="1"/>
  <c r="L16" i="5"/>
  <c r="R16" i="5"/>
  <c r="M16" i="5"/>
  <c r="O16" i="5"/>
  <c r="P16" i="5" s="1"/>
  <c r="S16" i="5"/>
  <c r="G48" i="3" s="1"/>
  <c r="U16" i="5"/>
  <c r="X16" i="5" s="1"/>
  <c r="C48" i="3" s="1"/>
  <c r="L87" i="3"/>
  <c r="K87" i="3"/>
  <c r="M87" i="3" s="1"/>
  <c r="O87" i="3" s="1"/>
  <c r="J87" i="3"/>
  <c r="T45" i="5"/>
  <c r="X45" i="5"/>
  <c r="R45" i="5"/>
  <c r="Y45" i="5"/>
  <c r="N45" i="5"/>
  <c r="U45" i="5"/>
  <c r="W45" i="5"/>
  <c r="K45" i="5"/>
  <c r="M45" i="5"/>
  <c r="O45" i="5"/>
  <c r="L45" i="5"/>
  <c r="V45" i="5"/>
  <c r="Q45" i="5"/>
  <c r="P45" i="5"/>
  <c r="S45" i="5"/>
  <c r="AG45" i="5"/>
  <c r="AA45" i="5"/>
  <c r="AB45" i="5"/>
  <c r="AD45" i="5"/>
  <c r="AF45" i="5"/>
  <c r="AC45" i="5"/>
  <c r="AK45" i="5"/>
  <c r="AL45" i="5"/>
  <c r="AH45" i="5"/>
  <c r="AJ45" i="5"/>
  <c r="AI45" i="5"/>
  <c r="AE45" i="5"/>
  <c r="I60" i="5"/>
  <c r="AI60" i="5"/>
  <c r="AA60" i="5"/>
  <c r="AF60" i="5"/>
  <c r="AK60" i="5"/>
  <c r="AD60" i="5"/>
  <c r="AG60" i="5"/>
  <c r="AE60" i="5"/>
  <c r="AJ60" i="5"/>
  <c r="AB60" i="5"/>
  <c r="AC60" i="5"/>
  <c r="AL60" i="5"/>
  <c r="AH60" i="5"/>
  <c r="AG36" i="5"/>
  <c r="AD36" i="5"/>
  <c r="AJ36" i="5"/>
  <c r="AE36" i="5"/>
  <c r="AL36" i="5"/>
  <c r="AK36" i="5"/>
  <c r="AH36" i="5"/>
  <c r="AC36" i="5"/>
  <c r="AF36" i="5"/>
  <c r="AB36" i="5"/>
  <c r="AI36" i="5"/>
  <c r="AA36" i="5"/>
  <c r="J68" i="3"/>
  <c r="K68" i="3"/>
  <c r="M68" i="3" s="1"/>
  <c r="O68" i="3" s="1"/>
  <c r="L68" i="3"/>
  <c r="N68" i="3" s="1"/>
  <c r="I61" i="5"/>
  <c r="T61" i="5"/>
  <c r="Q61" i="5"/>
  <c r="Y61" i="5"/>
  <c r="U61" i="5"/>
  <c r="S61" i="5"/>
  <c r="V61" i="5"/>
  <c r="R61" i="5"/>
  <c r="O61" i="5"/>
  <c r="K61" i="5"/>
  <c r="L61" i="5"/>
  <c r="N61" i="5"/>
  <c r="P61" i="5"/>
  <c r="W61" i="5"/>
  <c r="X61" i="5"/>
  <c r="M61" i="5"/>
  <c r="T37" i="5"/>
  <c r="K37" i="5"/>
  <c r="X37" i="5"/>
  <c r="L37" i="5"/>
  <c r="U37" i="5"/>
  <c r="P37" i="5"/>
  <c r="R37" i="5"/>
  <c r="O37" i="5"/>
  <c r="Y37" i="5"/>
  <c r="W37" i="5"/>
  <c r="Q37" i="5"/>
  <c r="N37" i="5"/>
  <c r="M37" i="5"/>
  <c r="S37" i="5"/>
  <c r="V37" i="5"/>
  <c r="I37" i="5"/>
  <c r="D69" i="3" s="1"/>
  <c r="L79" i="3"/>
  <c r="K79" i="3"/>
  <c r="M79" i="3" s="1"/>
  <c r="O79" i="3" s="1"/>
  <c r="J79" i="3"/>
  <c r="T47" i="5"/>
  <c r="K47" i="5"/>
  <c r="U47" i="5"/>
  <c r="R47" i="5"/>
  <c r="P47" i="5"/>
  <c r="Y47" i="5"/>
  <c r="N47" i="5"/>
  <c r="L47" i="5"/>
  <c r="S47" i="5"/>
  <c r="W47" i="5"/>
  <c r="X47" i="5"/>
  <c r="V47" i="5"/>
  <c r="Q47" i="5"/>
  <c r="M47" i="5"/>
  <c r="O47" i="5"/>
  <c r="AH47" i="5"/>
  <c r="AJ47" i="5"/>
  <c r="AK47" i="5"/>
  <c r="AC47" i="5"/>
  <c r="AA47" i="5"/>
  <c r="AI47" i="5"/>
  <c r="AG47" i="5"/>
  <c r="AL47" i="5"/>
  <c r="AB47" i="5"/>
  <c r="AF47" i="5"/>
  <c r="AE47" i="5"/>
  <c r="AD47" i="5"/>
  <c r="I47" i="5"/>
  <c r="D79" i="3" s="1"/>
  <c r="I11" i="5"/>
  <c r="D43" i="3" s="1"/>
  <c r="T11" i="5"/>
  <c r="N11" i="5"/>
  <c r="R11" i="5"/>
  <c r="L11" i="5"/>
  <c r="Q11" i="5"/>
  <c r="I4" i="5"/>
  <c r="D36" i="3" s="1"/>
  <c r="L36" i="3" s="1"/>
  <c r="K36" i="3"/>
  <c r="M36" i="3" s="1"/>
  <c r="O36" i="3" s="1"/>
  <c r="AG4" i="5"/>
  <c r="AB4" i="5"/>
  <c r="AI4" i="5"/>
  <c r="AD4" i="5"/>
  <c r="AA4" i="5"/>
  <c r="AK4" i="5"/>
  <c r="AF4" i="5"/>
  <c r="AE4" i="5"/>
  <c r="AL4" i="5"/>
  <c r="AC4" i="5"/>
  <c r="AH4" i="5"/>
  <c r="AJ4" i="5"/>
  <c r="T24" i="5"/>
  <c r="U24" i="5"/>
  <c r="R24" i="5"/>
  <c r="Q24" i="5"/>
  <c r="S24" i="5"/>
  <c r="V24" i="5"/>
  <c r="X24" i="5"/>
  <c r="W24" i="5"/>
  <c r="O24" i="5"/>
  <c r="Y24" i="5"/>
  <c r="K24" i="5"/>
  <c r="P24" i="5"/>
  <c r="M24" i="5"/>
  <c r="L24" i="5"/>
  <c r="N24" i="5"/>
  <c r="T8" i="5"/>
  <c r="R8" i="5"/>
  <c r="L8" i="5"/>
  <c r="Q8" i="5"/>
  <c r="N8" i="5"/>
  <c r="K8" i="5"/>
  <c r="K38" i="3"/>
  <c r="M38" i="3" s="1"/>
  <c r="O38" i="3" s="1"/>
  <c r="I6" i="5"/>
  <c r="D38" i="3" s="1"/>
  <c r="J38" i="3" s="1"/>
  <c r="L55" i="3"/>
  <c r="K55" i="3"/>
  <c r="M55" i="3" s="1"/>
  <c r="O55" i="3" s="1"/>
  <c r="J55" i="3"/>
  <c r="T23" i="5"/>
  <c r="V23" i="5"/>
  <c r="O23" i="5"/>
  <c r="R23" i="5"/>
  <c r="S23" i="5"/>
  <c r="U23" i="5"/>
  <c r="Y23" i="5"/>
  <c r="X23" i="5"/>
  <c r="N23" i="5"/>
  <c r="W23" i="5"/>
  <c r="M23" i="5"/>
  <c r="Q23" i="5"/>
  <c r="L23" i="5"/>
  <c r="K23" i="5"/>
  <c r="P23" i="5"/>
  <c r="T59" i="5"/>
  <c r="P59" i="5"/>
  <c r="K59" i="5"/>
  <c r="V59" i="5"/>
  <c r="Y59" i="5"/>
  <c r="O59" i="5"/>
  <c r="U59" i="5"/>
  <c r="N59" i="5"/>
  <c r="M59" i="5"/>
  <c r="Q59" i="5"/>
  <c r="S59" i="5"/>
  <c r="L59" i="5"/>
  <c r="R59" i="5"/>
  <c r="W59" i="5"/>
  <c r="X59" i="5"/>
  <c r="J91" i="3"/>
  <c r="K91" i="3"/>
  <c r="M91" i="3" s="1"/>
  <c r="O91" i="3" s="1"/>
  <c r="L91" i="3"/>
  <c r="I58" i="5"/>
  <c r="D90" i="3" s="1"/>
  <c r="AF58" i="5"/>
  <c r="AB58" i="5"/>
  <c r="AK58" i="5"/>
  <c r="AE58" i="5"/>
  <c r="AD58" i="5"/>
  <c r="AI58" i="5"/>
  <c r="AG58" i="5"/>
  <c r="AA58" i="5"/>
  <c r="AJ58" i="5"/>
  <c r="AC58" i="5"/>
  <c r="AL58" i="5"/>
  <c r="AH58" i="5"/>
  <c r="I52" i="5"/>
  <c r="D84" i="3" s="1"/>
  <c r="T52" i="5"/>
  <c r="P52" i="5"/>
  <c r="W52" i="5"/>
  <c r="M52" i="5"/>
  <c r="S52" i="5"/>
  <c r="R52" i="5"/>
  <c r="N52" i="5"/>
  <c r="L52" i="5"/>
  <c r="Y52" i="5"/>
  <c r="K52" i="5"/>
  <c r="X52" i="5"/>
  <c r="Q52" i="5"/>
  <c r="V52" i="5"/>
  <c r="O52" i="5"/>
  <c r="U52" i="5"/>
  <c r="AE46" i="5"/>
  <c r="AI46" i="5"/>
  <c r="AL46" i="5"/>
  <c r="AJ46" i="5"/>
  <c r="AD46" i="5"/>
  <c r="AK46" i="5"/>
  <c r="AG46" i="5"/>
  <c r="AH46" i="5"/>
  <c r="AA46" i="5"/>
  <c r="AB46" i="5"/>
  <c r="AC46" i="5"/>
  <c r="AF46" i="5"/>
  <c r="I46" i="5"/>
  <c r="D78" i="3" s="1"/>
  <c r="T13" i="5"/>
  <c r="K13" i="5"/>
  <c r="U13" i="5"/>
  <c r="M13" i="5"/>
  <c r="Q13" i="5"/>
  <c r="Y13" i="5"/>
  <c r="L13" i="5"/>
  <c r="V13" i="5"/>
  <c r="X13" i="5"/>
  <c r="S13" i="5"/>
  <c r="N13" i="5"/>
  <c r="O13" i="5"/>
  <c r="R13" i="5"/>
  <c r="P13" i="5"/>
  <c r="W13" i="5"/>
  <c r="J75" i="3"/>
  <c r="L75" i="3"/>
  <c r="N75" i="3" s="1"/>
  <c r="K75" i="3"/>
  <c r="M75" i="3" s="1"/>
  <c r="O75" i="3" s="1"/>
  <c r="AG38" i="5"/>
  <c r="AJ38" i="5"/>
  <c r="AD38" i="5"/>
  <c r="AB38" i="5"/>
  <c r="AA38" i="5"/>
  <c r="AF38" i="5"/>
  <c r="AL38" i="5"/>
  <c r="AI38" i="5"/>
  <c r="AC38" i="5"/>
  <c r="AE38" i="5"/>
  <c r="AH38" i="5"/>
  <c r="AK38" i="5"/>
  <c r="I38" i="5"/>
  <c r="D70" i="3" s="1"/>
  <c r="T12" i="5"/>
  <c r="L12" i="5"/>
  <c r="R12" i="5"/>
  <c r="N12" i="5"/>
  <c r="I12" i="5"/>
  <c r="D44" i="3" s="1"/>
  <c r="AG12" i="5"/>
  <c r="AF12" i="5"/>
  <c r="AK12" i="5"/>
  <c r="AA12" i="5"/>
  <c r="AD12" i="5"/>
  <c r="AB12" i="5"/>
  <c r="AC12" i="5"/>
  <c r="AE12" i="5"/>
  <c r="AJ12" i="5"/>
  <c r="AL12" i="5"/>
  <c r="AI12" i="5"/>
  <c r="AH12" i="5"/>
  <c r="T18" i="5"/>
  <c r="S18" i="5"/>
  <c r="V18" i="5"/>
  <c r="K18" i="5"/>
  <c r="W18" i="5"/>
  <c r="P18" i="5"/>
  <c r="X18" i="5"/>
  <c r="Y18" i="5"/>
  <c r="O18" i="5"/>
  <c r="R18" i="5"/>
  <c r="U18" i="5"/>
  <c r="Q18" i="5"/>
  <c r="M18" i="5"/>
  <c r="L18" i="5"/>
  <c r="N18" i="5"/>
  <c r="AG18" i="5"/>
  <c r="AA18" i="5"/>
  <c r="AE18" i="5"/>
  <c r="AB18" i="5"/>
  <c r="AD18" i="5"/>
  <c r="AF18" i="5"/>
  <c r="AH18" i="5" s="1"/>
  <c r="AK18" i="5" s="1"/>
  <c r="C50" i="3" s="1"/>
  <c r="AG41" i="5"/>
  <c r="AB41" i="5"/>
  <c r="AK41" i="5"/>
  <c r="AI41" i="5"/>
  <c r="AJ41" i="5"/>
  <c r="AL41" i="5"/>
  <c r="AC41" i="5"/>
  <c r="AE41" i="5"/>
  <c r="AH41" i="5"/>
  <c r="AA41" i="5"/>
  <c r="AF41" i="5"/>
  <c r="AD41" i="5"/>
  <c r="L73" i="3"/>
  <c r="K73" i="3"/>
  <c r="M73" i="3" s="1"/>
  <c r="O73" i="3" s="1"/>
  <c r="J73" i="3"/>
  <c r="I42" i="5"/>
  <c r="D74" i="3" s="1"/>
  <c r="K74" i="3"/>
  <c r="M74" i="3" s="1"/>
  <c r="O74" i="3" s="1"/>
  <c r="L74" i="3"/>
  <c r="J74" i="3"/>
  <c r="L72" i="3"/>
  <c r="K72" i="3"/>
  <c r="M72" i="3" s="1"/>
  <c r="O72" i="3" s="1"/>
  <c r="J72" i="3"/>
  <c r="AG40" i="5"/>
  <c r="AD40" i="5"/>
  <c r="AL40" i="5"/>
  <c r="AA40" i="5"/>
  <c r="AI40" i="5"/>
  <c r="AE40" i="5"/>
  <c r="AH40" i="5"/>
  <c r="AK40" i="5"/>
  <c r="AC40" i="5"/>
  <c r="AF40" i="5"/>
  <c r="AJ40" i="5"/>
  <c r="AB40" i="5"/>
  <c r="T40" i="5"/>
  <c r="W40" i="5"/>
  <c r="Q40" i="5"/>
  <c r="O40" i="5"/>
  <c r="S40" i="5"/>
  <c r="M40" i="5"/>
  <c r="X40" i="5"/>
  <c r="N40" i="5"/>
  <c r="P40" i="5"/>
  <c r="V40" i="5"/>
  <c r="K40" i="5"/>
  <c r="L40" i="5"/>
  <c r="U40" i="5"/>
  <c r="R40" i="5"/>
  <c r="Y40" i="5"/>
  <c r="AG33" i="5"/>
  <c r="AJ33" i="5"/>
  <c r="AB33" i="5"/>
  <c r="AD33" i="5"/>
  <c r="AH33" i="5"/>
  <c r="AA33" i="5"/>
  <c r="AC33" i="5"/>
  <c r="AL33" i="5"/>
  <c r="AF33" i="5"/>
  <c r="AK33" i="5"/>
  <c r="AI33" i="5"/>
  <c r="AE33" i="5"/>
  <c r="AG14" i="5"/>
  <c r="AA14" i="5"/>
  <c r="AI14" i="5"/>
  <c r="AE14" i="5"/>
  <c r="AD14" i="5"/>
  <c r="AK14" i="5"/>
  <c r="AJ14" i="5"/>
  <c r="AF14" i="5"/>
  <c r="AB14" i="5"/>
  <c r="AL14" i="5"/>
  <c r="AC14" i="5"/>
  <c r="AH14" i="5"/>
  <c r="T14" i="5"/>
  <c r="R14" i="5"/>
  <c r="N14" i="5"/>
  <c r="L14" i="5"/>
  <c r="M14" i="5" s="1"/>
  <c r="K14" i="5"/>
  <c r="Q14" i="5"/>
  <c r="T3" i="5"/>
  <c r="K3" i="5"/>
  <c r="L3" i="5"/>
  <c r="R3" i="5"/>
  <c r="Q3" i="5"/>
  <c r="U3" i="5"/>
  <c r="V3" i="5"/>
  <c r="W3" i="5"/>
  <c r="P3" i="5"/>
  <c r="M3" i="5"/>
  <c r="X3" i="5"/>
  <c r="Y3" i="5"/>
  <c r="N3" i="5"/>
  <c r="S3" i="5"/>
  <c r="O3" i="5"/>
  <c r="AG3" i="5"/>
  <c r="AB3" i="5"/>
  <c r="AE3" i="5"/>
  <c r="AA3" i="5"/>
  <c r="L88" i="3"/>
  <c r="K88" i="3"/>
  <c r="M88" i="3" s="1"/>
  <c r="O88" i="3" s="1"/>
  <c r="J88" i="3"/>
  <c r="AG56" i="5"/>
  <c r="AC56" i="5"/>
  <c r="AF56" i="5"/>
  <c r="AB56" i="5"/>
  <c r="AH56" i="5"/>
  <c r="AJ56" i="5"/>
  <c r="AA56" i="5"/>
  <c r="AK56" i="5"/>
  <c r="AE56" i="5"/>
  <c r="AD56" i="5"/>
  <c r="AI56" i="5"/>
  <c r="AL56" i="5"/>
  <c r="T35" i="5"/>
  <c r="P35" i="5"/>
  <c r="V35" i="5"/>
  <c r="W35" i="5"/>
  <c r="L35" i="5"/>
  <c r="Y35" i="5"/>
  <c r="K35" i="5"/>
  <c r="S35" i="5"/>
  <c r="N35" i="5"/>
  <c r="R35" i="5"/>
  <c r="X35" i="5"/>
  <c r="O35" i="5"/>
  <c r="Q35" i="5"/>
  <c r="U35" i="5"/>
  <c r="M35" i="5"/>
  <c r="J67" i="3"/>
  <c r="L67" i="3"/>
  <c r="K67" i="3"/>
  <c r="M67" i="3" s="1"/>
  <c r="O67" i="3" s="1"/>
  <c r="K51" i="3"/>
  <c r="M51" i="3" s="1"/>
  <c r="O51" i="3" s="1"/>
  <c r="T19" i="5"/>
  <c r="K19" i="5"/>
  <c r="U19" i="5"/>
  <c r="N19" i="5"/>
  <c r="O19" i="5"/>
  <c r="S19" i="5"/>
  <c r="R19" i="5"/>
  <c r="M19" i="5"/>
  <c r="Q19" i="5"/>
  <c r="W19" i="5"/>
  <c r="L19" i="5"/>
  <c r="V19" i="5"/>
  <c r="P19" i="5"/>
  <c r="X19" i="5"/>
  <c r="Y19" i="5"/>
  <c r="AG19" i="5"/>
  <c r="AA19" i="5"/>
  <c r="AE19" i="5"/>
  <c r="AB19" i="5"/>
  <c r="I62" i="5"/>
  <c r="I50" i="5"/>
  <c r="D82" i="3" s="1"/>
  <c r="AG49" i="5"/>
  <c r="AB49" i="5"/>
  <c r="AC49" i="5"/>
  <c r="AL49" i="5"/>
  <c r="AF49" i="5"/>
  <c r="AJ49" i="5"/>
  <c r="AI49" i="5"/>
  <c r="AH49" i="5"/>
  <c r="AK49" i="5"/>
  <c r="AE49" i="5"/>
  <c r="AA49" i="5"/>
  <c r="AD49" i="5"/>
  <c r="J85" i="3"/>
  <c r="L85" i="3"/>
  <c r="N85" i="3" s="1"/>
  <c r="K85" i="3"/>
  <c r="M85" i="3" s="1"/>
  <c r="O85" i="3" s="1"/>
  <c r="I53" i="5"/>
  <c r="D85" i="3" s="1"/>
  <c r="T53" i="5"/>
  <c r="O53" i="5"/>
  <c r="P53" i="5"/>
  <c r="Y53" i="5"/>
  <c r="V53" i="5"/>
  <c r="X53" i="5"/>
  <c r="S53" i="5"/>
  <c r="Q53" i="5"/>
  <c r="R53" i="5"/>
  <c r="L53" i="5"/>
  <c r="N53" i="5"/>
  <c r="U53" i="5"/>
  <c r="W53" i="5"/>
  <c r="K53" i="5"/>
  <c r="M53" i="5"/>
  <c r="AG39" i="5"/>
  <c r="AE39" i="5"/>
  <c r="AK39" i="5"/>
  <c r="AL39" i="5"/>
  <c r="AB39" i="5"/>
  <c r="AH39" i="5"/>
  <c r="AD39" i="5"/>
  <c r="AI39" i="5"/>
  <c r="AF39" i="5"/>
  <c r="AC39" i="5"/>
  <c r="AA39" i="5"/>
  <c r="AJ39" i="5"/>
  <c r="K66" i="3"/>
  <c r="M66" i="3" s="1"/>
  <c r="O66" i="3" s="1"/>
  <c r="J66" i="3"/>
  <c r="L66" i="3"/>
  <c r="N66" i="3" s="1"/>
  <c r="J42" i="3"/>
  <c r="K42" i="3"/>
  <c r="M42" i="3" s="1"/>
  <c r="O42" i="3" s="1"/>
  <c r="L42" i="3"/>
  <c r="N42" i="3" s="1"/>
  <c r="T30" i="5"/>
  <c r="R30" i="5"/>
  <c r="L30" i="5"/>
  <c r="N30" i="5"/>
  <c r="Q30" i="5"/>
  <c r="K30" i="5"/>
  <c r="M30" i="5"/>
  <c r="O30" i="5" s="1"/>
  <c r="K62" i="3"/>
  <c r="M62" i="3" s="1"/>
  <c r="O62" i="3" s="1"/>
  <c r="J62" i="3"/>
  <c r="L62" i="3"/>
  <c r="K86" i="3"/>
  <c r="M86" i="3" s="1"/>
  <c r="O86" i="3" s="1"/>
  <c r="J86" i="3"/>
  <c r="L86" i="3"/>
  <c r="N86" i="3" s="1"/>
  <c r="T54" i="5"/>
  <c r="U54" i="5"/>
  <c r="V54" i="5"/>
  <c r="Y54" i="5"/>
  <c r="L54" i="5"/>
  <c r="O54" i="5"/>
  <c r="K54" i="5"/>
  <c r="R54" i="5"/>
  <c r="M54" i="5"/>
  <c r="N54" i="5"/>
  <c r="X54" i="5"/>
  <c r="P54" i="5"/>
  <c r="S54" i="5"/>
  <c r="W54" i="5"/>
  <c r="Q54" i="5"/>
  <c r="AG28" i="5"/>
  <c r="AH28" i="5"/>
  <c r="AD28" i="5"/>
  <c r="AK28" i="5"/>
  <c r="AE28" i="5"/>
  <c r="AA28" i="5"/>
  <c r="AJ28" i="5"/>
  <c r="AL28" i="5"/>
  <c r="AB28" i="5"/>
  <c r="AF28" i="5"/>
  <c r="AC28" i="5"/>
  <c r="AI28" i="5"/>
  <c r="K60" i="3"/>
  <c r="M60" i="3" s="1"/>
  <c r="O60" i="3" s="1"/>
  <c r="I28" i="5"/>
  <c r="D60" i="3" s="1"/>
  <c r="L60" i="3" s="1"/>
  <c r="T20" i="5"/>
  <c r="L20" i="5"/>
  <c r="R20" i="5"/>
  <c r="N20" i="5"/>
  <c r="Q20" i="5"/>
  <c r="K20" i="5"/>
  <c r="M20" i="5" s="1"/>
  <c r="I9" i="5"/>
  <c r="D41" i="3" s="1"/>
  <c r="T9" i="5"/>
  <c r="R9" i="5"/>
  <c r="N9" i="5"/>
  <c r="L9" i="5"/>
  <c r="Q9" i="5"/>
  <c r="I26" i="5"/>
  <c r="D58" i="3" s="1"/>
  <c r="L58" i="3" s="1"/>
  <c r="J58" i="3"/>
  <c r="K58" i="3"/>
  <c r="M58" i="3" s="1"/>
  <c r="O58" i="3" s="1"/>
  <c r="J53" i="3"/>
  <c r="L53" i="3"/>
  <c r="K53" i="3"/>
  <c r="M53" i="3" s="1"/>
  <c r="O53" i="3" s="1"/>
  <c r="AG32" i="5"/>
  <c r="AC32" i="5"/>
  <c r="AD32" i="5"/>
  <c r="AK32" i="5"/>
  <c r="AI32" i="5"/>
  <c r="AH32" i="5"/>
  <c r="AJ32" i="5"/>
  <c r="AF32" i="5"/>
  <c r="AE32" i="5"/>
  <c r="AB32" i="5"/>
  <c r="AA32" i="5"/>
  <c r="AL32" i="5"/>
  <c r="I32" i="5"/>
  <c r="D64" i="3" s="1"/>
  <c r="T27" i="5"/>
  <c r="W27" i="5"/>
  <c r="U27" i="5"/>
  <c r="O27" i="5"/>
  <c r="R27" i="5"/>
  <c r="P27" i="5"/>
  <c r="Y27" i="5"/>
  <c r="X27" i="5"/>
  <c r="L27" i="5"/>
  <c r="S27" i="5"/>
  <c r="V27" i="5"/>
  <c r="N27" i="5"/>
  <c r="Q27" i="5"/>
  <c r="K27" i="5"/>
  <c r="M27" i="5"/>
  <c r="AG27" i="5"/>
  <c r="AB27" i="5"/>
  <c r="AE27" i="5"/>
  <c r="AA27" i="5"/>
  <c r="I27" i="5"/>
  <c r="D59" i="3" s="1"/>
  <c r="T22" i="5"/>
  <c r="N22" i="5"/>
  <c r="L22" i="5"/>
  <c r="R22" i="5"/>
  <c r="I22" i="5"/>
  <c r="D54" i="3" s="1"/>
  <c r="J54" i="3" s="1"/>
  <c r="K54" i="3"/>
  <c r="M54" i="3" s="1"/>
  <c r="O54" i="3" s="1"/>
  <c r="L54" i="3"/>
  <c r="L49" i="3"/>
  <c r="J49" i="3"/>
  <c r="K49" i="3"/>
  <c r="M49" i="3" s="1"/>
  <c r="O49" i="3" s="1"/>
  <c r="T17" i="5"/>
  <c r="N17" i="5"/>
  <c r="Q17" i="5"/>
  <c r="AS49" i="2" s="1"/>
  <c r="AQ48" i="6" s="1"/>
  <c r="L17" i="5"/>
  <c r="K17" i="5"/>
  <c r="M17" i="5" s="1"/>
  <c r="R17" i="5"/>
  <c r="T51" i="5"/>
  <c r="O51" i="5"/>
  <c r="R51" i="5"/>
  <c r="K51" i="5"/>
  <c r="S51" i="5"/>
  <c r="Q51" i="5"/>
  <c r="X51" i="5"/>
  <c r="V51" i="5"/>
  <c r="N51" i="5"/>
  <c r="W51" i="5"/>
  <c r="L51" i="5"/>
  <c r="M51" i="5"/>
  <c r="U51" i="5"/>
  <c r="P51" i="5"/>
  <c r="Y51" i="5"/>
  <c r="J83" i="3"/>
  <c r="K83" i="3"/>
  <c r="M83" i="3" s="1"/>
  <c r="O83" i="3" s="1"/>
  <c r="L83" i="3"/>
  <c r="N83" i="3" s="1"/>
  <c r="AG7" i="5"/>
  <c r="AE7" i="5"/>
  <c r="AA7" i="5"/>
  <c r="AC7" i="5" s="1"/>
  <c r="AB7" i="5"/>
  <c r="AD7" i="5"/>
  <c r="AF7" i="5"/>
  <c r="AG29" i="5"/>
  <c r="AC29" i="5"/>
  <c r="AB29" i="5"/>
  <c r="AL29" i="5"/>
  <c r="AE29" i="5"/>
  <c r="AA29" i="5"/>
  <c r="AI29" i="5"/>
  <c r="AF29" i="5"/>
  <c r="AK29" i="5"/>
  <c r="AJ29" i="5"/>
  <c r="AD29" i="5"/>
  <c r="AH29" i="5"/>
  <c r="AG44" i="5"/>
  <c r="AI44" i="5"/>
  <c r="AD44" i="5"/>
  <c r="AA44" i="5"/>
  <c r="AL44" i="5"/>
  <c r="AH44" i="5"/>
  <c r="AE44" i="5"/>
  <c r="AB44" i="5"/>
  <c r="AK44" i="5"/>
  <c r="AF44" i="5"/>
  <c r="AJ44" i="5"/>
  <c r="AC44" i="5"/>
  <c r="L34" i="3"/>
  <c r="J34" i="3"/>
  <c r="K34" i="3"/>
  <c r="M34" i="3" s="1"/>
  <c r="O34" i="3" s="1"/>
  <c r="T2" i="5"/>
  <c r="R2" i="5"/>
  <c r="L2" i="5"/>
  <c r="N2" i="5"/>
  <c r="K2" i="5"/>
  <c r="Q2" i="5"/>
  <c r="M2" i="5"/>
  <c r="S2" i="5" s="1"/>
  <c r="AG16" i="5"/>
  <c r="AF16" i="5"/>
  <c r="AE16" i="5"/>
  <c r="AD16" i="5"/>
  <c r="AB16" i="5"/>
  <c r="AJ16" i="5"/>
  <c r="AK16" i="5"/>
  <c r="AC16" i="5"/>
  <c r="AA16" i="5"/>
  <c r="AI16" i="5"/>
  <c r="AH16" i="5"/>
  <c r="AL16" i="5"/>
  <c r="AG55" i="5"/>
  <c r="AD55" i="5"/>
  <c r="AB55" i="5"/>
  <c r="AE55" i="5"/>
  <c r="AC55" i="5"/>
  <c r="AF55" i="5"/>
  <c r="AK55" i="5"/>
  <c r="AI55" i="5"/>
  <c r="AJ55" i="5"/>
  <c r="AH55" i="5"/>
  <c r="AA55" i="5"/>
  <c r="AL55" i="5"/>
  <c r="T55" i="5"/>
  <c r="K55" i="5"/>
  <c r="R55" i="5"/>
  <c r="Y55" i="5"/>
  <c r="W55" i="5"/>
  <c r="X55" i="5"/>
  <c r="P55" i="5"/>
  <c r="V55" i="5"/>
  <c r="O55" i="5"/>
  <c r="M55" i="5"/>
  <c r="U55" i="5"/>
  <c r="N55" i="5"/>
  <c r="Q55" i="5"/>
  <c r="S55" i="5"/>
  <c r="L55" i="5"/>
  <c r="L77" i="3"/>
  <c r="J77" i="3"/>
  <c r="K77" i="3"/>
  <c r="M77" i="3" s="1"/>
  <c r="O77" i="3" s="1"/>
  <c r="T60" i="5"/>
  <c r="R60" i="5"/>
  <c r="Q60" i="5"/>
  <c r="O60" i="5"/>
  <c r="S60" i="5"/>
  <c r="M60" i="5"/>
  <c r="W60" i="5"/>
  <c r="K60" i="5"/>
  <c r="P60" i="5"/>
  <c r="N60" i="5"/>
  <c r="U60" i="5"/>
  <c r="Y60" i="5"/>
  <c r="V60" i="5"/>
  <c r="X60" i="5"/>
  <c r="L60" i="5"/>
  <c r="T36" i="5"/>
  <c r="M36" i="5"/>
  <c r="N36" i="5"/>
  <c r="U36" i="5"/>
  <c r="R36" i="5"/>
  <c r="X36" i="5"/>
  <c r="Q36" i="5"/>
  <c r="L36" i="5"/>
  <c r="K36" i="5"/>
  <c r="W36" i="5"/>
  <c r="S36" i="5"/>
  <c r="V36" i="5"/>
  <c r="Y36" i="5"/>
  <c r="P36" i="5"/>
  <c r="O36" i="5"/>
  <c r="AG61" i="5"/>
  <c r="AE61" i="5"/>
  <c r="AI61" i="5"/>
  <c r="AJ61" i="5"/>
  <c r="AH61" i="5"/>
  <c r="AD61" i="5"/>
  <c r="AF61" i="5"/>
  <c r="AK61" i="5"/>
  <c r="AC61" i="5"/>
  <c r="AB61" i="5"/>
  <c r="AL61" i="5"/>
  <c r="AA61" i="5"/>
  <c r="AG37" i="5"/>
  <c r="AE37" i="5"/>
  <c r="AA37" i="5"/>
  <c r="AH37" i="5"/>
  <c r="AC37" i="5"/>
  <c r="AI37" i="5"/>
  <c r="AD37" i="5"/>
  <c r="AB37" i="5"/>
  <c r="AF37" i="5"/>
  <c r="AJ37" i="5"/>
  <c r="AL37" i="5"/>
  <c r="AK37" i="5"/>
  <c r="J69" i="3"/>
  <c r="L69" i="3"/>
  <c r="K69" i="3"/>
  <c r="M69" i="3" s="1"/>
  <c r="O69" i="3" s="1"/>
  <c r="AG11" i="5"/>
  <c r="AL11" i="5"/>
  <c r="AH11" i="5"/>
  <c r="AJ11" i="5"/>
  <c r="AK11" i="5"/>
  <c r="AE11" i="5"/>
  <c r="AF11" i="5"/>
  <c r="AA11" i="5"/>
  <c r="AI11" i="5"/>
  <c r="AB11" i="5"/>
  <c r="AC11" i="5"/>
  <c r="AD11" i="5"/>
  <c r="K43" i="3"/>
  <c r="M43" i="3" s="1"/>
  <c r="O43" i="3" s="1"/>
  <c r="L43" i="3"/>
  <c r="J43" i="3"/>
  <c r="T4" i="5"/>
  <c r="N4" i="5"/>
  <c r="K4" i="5"/>
  <c r="Q4" i="5"/>
  <c r="P10" i="2" s="1"/>
  <c r="N9" i="6" s="1"/>
  <c r="L4" i="5"/>
  <c r="M4" i="5" s="1"/>
  <c r="R4" i="5"/>
  <c r="AG24" i="5"/>
  <c r="AA24" i="5"/>
  <c r="AB24" i="5"/>
  <c r="AC24" i="5" s="1"/>
  <c r="AE24" i="5"/>
  <c r="AD24" i="5"/>
  <c r="I56" i="3" s="1"/>
  <c r="AF24" i="5"/>
  <c r="K56" i="3"/>
  <c r="M56" i="3" s="1"/>
  <c r="O56" i="3" s="1"/>
  <c r="J56" i="3"/>
  <c r="L56" i="3"/>
  <c r="G56" i="3"/>
  <c r="AG8" i="5"/>
  <c r="AA8" i="5"/>
  <c r="AF8" i="5"/>
  <c r="AI8" i="5"/>
  <c r="AE8" i="5"/>
  <c r="AB8" i="5"/>
  <c r="AH8" i="5"/>
  <c r="AC8" i="5"/>
  <c r="AD8" i="5"/>
  <c r="AL8" i="5"/>
  <c r="AJ8" i="5"/>
  <c r="AK8" i="5"/>
  <c r="K40" i="3"/>
  <c r="M40" i="3" s="1"/>
  <c r="O40" i="3" s="1"/>
  <c r="L40" i="3"/>
  <c r="J40" i="3"/>
  <c r="T6" i="5"/>
  <c r="R6" i="5"/>
  <c r="Q6" i="5"/>
  <c r="N6" i="5"/>
  <c r="L6" i="5"/>
  <c r="K6" i="5"/>
  <c r="AG6" i="5"/>
  <c r="AC6" i="5"/>
  <c r="AE6" i="5"/>
  <c r="AB6" i="5"/>
  <c r="AD6" i="5"/>
  <c r="AF6" i="5"/>
  <c r="AI6" i="5"/>
  <c r="AA6" i="5"/>
  <c r="AK6" i="5"/>
  <c r="AH6" i="5"/>
  <c r="AJ6" i="5"/>
  <c r="AL6" i="5"/>
  <c r="AB23" i="5"/>
  <c r="AG23" i="5"/>
  <c r="AE23" i="5"/>
  <c r="AA23" i="5"/>
  <c r="AD23" i="5"/>
  <c r="AF23" i="5"/>
  <c r="AH23" i="5" s="1"/>
  <c r="AK23" i="5" s="1"/>
  <c r="AG59" i="5"/>
  <c r="AE59" i="5"/>
  <c r="AC59" i="5"/>
  <c r="AI59" i="5"/>
  <c r="AB59" i="5"/>
  <c r="AL59" i="5"/>
  <c r="AH59" i="5"/>
  <c r="AD59" i="5"/>
  <c r="AA59" i="5"/>
  <c r="AJ59" i="5"/>
  <c r="AF59" i="5"/>
  <c r="AK59" i="5"/>
  <c r="L90" i="3"/>
  <c r="J90" i="3"/>
  <c r="K90" i="3"/>
  <c r="M90" i="3" s="1"/>
  <c r="O90" i="3" s="1"/>
  <c r="T58" i="5"/>
  <c r="L58" i="5"/>
  <c r="R58" i="5"/>
  <c r="M58" i="5"/>
  <c r="Y58" i="5"/>
  <c r="O58" i="5"/>
  <c r="V58" i="5"/>
  <c r="W58" i="5"/>
  <c r="U58" i="5"/>
  <c r="X58" i="5"/>
  <c r="K58" i="5"/>
  <c r="P58" i="5"/>
  <c r="Q58" i="5"/>
  <c r="S58" i="5"/>
  <c r="N58" i="5"/>
  <c r="J84" i="3"/>
  <c r="L84" i="3"/>
  <c r="K84" i="3"/>
  <c r="M84" i="3" s="1"/>
  <c r="O84" i="3" s="1"/>
  <c r="AC52" i="5"/>
  <c r="AB52" i="5"/>
  <c r="AH52" i="5"/>
  <c r="AD52" i="5"/>
  <c r="AA52" i="5"/>
  <c r="AG52" i="5"/>
  <c r="AL52" i="5"/>
  <c r="AJ52" i="5"/>
  <c r="AE52" i="5"/>
  <c r="AK52" i="5"/>
  <c r="AF52" i="5"/>
  <c r="AI52" i="5"/>
  <c r="L78" i="3"/>
  <c r="J78" i="3"/>
  <c r="K78" i="3"/>
  <c r="M78" i="3" s="1"/>
  <c r="O78" i="3" s="1"/>
  <c r="T46" i="5"/>
  <c r="Y46" i="5"/>
  <c r="N46" i="5"/>
  <c r="S46" i="5"/>
  <c r="Q46" i="5"/>
  <c r="V46" i="5"/>
  <c r="K46" i="5"/>
  <c r="O46" i="5"/>
  <c r="P46" i="5"/>
  <c r="R46" i="5"/>
  <c r="L46" i="5"/>
  <c r="U46" i="5"/>
  <c r="M46" i="5"/>
  <c r="W46" i="5"/>
  <c r="X46" i="5"/>
  <c r="AE13" i="5"/>
  <c r="AG13" i="5"/>
  <c r="AA13" i="5"/>
  <c r="AB13" i="5"/>
  <c r="AF13" i="5"/>
  <c r="G45" i="3" s="1"/>
  <c r="AD13" i="5"/>
  <c r="AH13" i="5"/>
  <c r="AK13" i="5" s="1"/>
  <c r="C45" i="3" s="1"/>
  <c r="L45" i="3"/>
  <c r="J45" i="3"/>
  <c r="K45" i="3"/>
  <c r="M45" i="3" s="1"/>
  <c r="O45" i="3" s="1"/>
  <c r="I45" i="3"/>
  <c r="AG43" i="5"/>
  <c r="AD43" i="5"/>
  <c r="AJ43" i="5"/>
  <c r="AH43" i="5"/>
  <c r="AB43" i="5"/>
  <c r="AI43" i="5"/>
  <c r="AF43" i="5"/>
  <c r="AC43" i="5"/>
  <c r="AK43" i="5"/>
  <c r="AA43" i="5"/>
  <c r="AL43" i="5"/>
  <c r="AE43" i="5"/>
  <c r="Q43" i="5"/>
  <c r="S43" i="5"/>
  <c r="R43" i="5"/>
  <c r="V43" i="5"/>
  <c r="O43" i="5"/>
  <c r="Y43" i="5"/>
  <c r="N43" i="5"/>
  <c r="T43" i="5"/>
  <c r="W43" i="5"/>
  <c r="U43" i="5"/>
  <c r="K43" i="5"/>
  <c r="L43" i="5"/>
  <c r="P43" i="5"/>
  <c r="X43" i="5"/>
  <c r="M43" i="5"/>
  <c r="J70" i="3"/>
  <c r="L70" i="3"/>
  <c r="K70" i="3"/>
  <c r="M70" i="3" s="1"/>
  <c r="O70" i="3" s="1"/>
  <c r="T38" i="5"/>
  <c r="Y38" i="5"/>
  <c r="S38" i="5"/>
  <c r="M38" i="5"/>
  <c r="W38" i="5"/>
  <c r="X38" i="5"/>
  <c r="L38" i="5"/>
  <c r="N38" i="5"/>
  <c r="V38" i="5"/>
  <c r="K38" i="5"/>
  <c r="O38" i="5"/>
  <c r="U38" i="5"/>
  <c r="R38" i="5"/>
  <c r="P38" i="5"/>
  <c r="Q38" i="5"/>
  <c r="L44" i="3"/>
  <c r="J44" i="3"/>
  <c r="K44" i="3"/>
  <c r="M44" i="3" s="1"/>
  <c r="O44" i="3" s="1"/>
  <c r="J57" i="3"/>
  <c r="K57" i="3"/>
  <c r="M57" i="3" s="1"/>
  <c r="O57" i="3" s="1"/>
  <c r="L57" i="3"/>
  <c r="N57" i="3" s="1"/>
  <c r="T25" i="5"/>
  <c r="U25" i="5"/>
  <c r="L25" i="5"/>
  <c r="X25" i="5"/>
  <c r="V25" i="5"/>
  <c r="Q25" i="5"/>
  <c r="W25" i="5"/>
  <c r="M25" i="5"/>
  <c r="P25" i="5"/>
  <c r="K25" i="5"/>
  <c r="R25" i="5"/>
  <c r="Y25" i="5"/>
  <c r="O25" i="5"/>
  <c r="S25" i="5"/>
  <c r="N25" i="5"/>
  <c r="AG25" i="5"/>
  <c r="AB25" i="5"/>
  <c r="AA25" i="5"/>
  <c r="AE25" i="5"/>
  <c r="AD25" i="5"/>
  <c r="AF25" i="5"/>
  <c r="AH25" i="5" s="1"/>
  <c r="K50" i="3"/>
  <c r="M50" i="3" s="1"/>
  <c r="O50" i="3" s="1"/>
  <c r="J50" i="3"/>
  <c r="L50" i="3"/>
  <c r="I50" i="3"/>
  <c r="G50" i="3"/>
  <c r="T41" i="5"/>
  <c r="P41" i="5"/>
  <c r="U41" i="5"/>
  <c r="N41" i="5"/>
  <c r="K41" i="5"/>
  <c r="R41" i="5"/>
  <c r="V41" i="5"/>
  <c r="W41" i="5"/>
  <c r="M41" i="5"/>
  <c r="L41" i="5"/>
  <c r="O41" i="5"/>
  <c r="Q41" i="5"/>
  <c r="Y41" i="5"/>
  <c r="S41" i="5"/>
  <c r="X41" i="5"/>
  <c r="K37" i="3"/>
  <c r="M37" i="3" s="1"/>
  <c r="O37" i="3" s="1"/>
  <c r="L37" i="3"/>
  <c r="J37" i="3"/>
  <c r="T5" i="5"/>
  <c r="M5" i="5"/>
  <c r="Q5" i="5"/>
  <c r="N5" i="5"/>
  <c r="P5" i="5"/>
  <c r="R5" i="5"/>
  <c r="L5" i="5"/>
  <c r="W5" i="5"/>
  <c r="V5" i="5"/>
  <c r="X5" i="5"/>
  <c r="U5" i="5"/>
  <c r="S5" i="5"/>
  <c r="O5" i="5"/>
  <c r="K5" i="5"/>
  <c r="Y5" i="5"/>
  <c r="AG5" i="5"/>
  <c r="AA5" i="5"/>
  <c r="AD5" i="5"/>
  <c r="AF5" i="5"/>
  <c r="AH5" i="5" s="1"/>
  <c r="AB5" i="5"/>
  <c r="AE5" i="5"/>
  <c r="T42" i="5"/>
  <c r="U42" i="5"/>
  <c r="R42" i="5"/>
  <c r="N42" i="5"/>
  <c r="V42" i="5"/>
  <c r="Y42" i="5"/>
  <c r="W42" i="5"/>
  <c r="P42" i="5"/>
  <c r="K42" i="5"/>
  <c r="X42" i="5"/>
  <c r="M42" i="5"/>
  <c r="S42" i="5"/>
  <c r="O42" i="5"/>
  <c r="Q42" i="5"/>
  <c r="L42" i="5"/>
  <c r="AG42" i="5"/>
  <c r="AH42" i="5"/>
  <c r="AE42" i="5"/>
  <c r="AJ42" i="5"/>
  <c r="AC42" i="5"/>
  <c r="AA42" i="5"/>
  <c r="AF42" i="5"/>
  <c r="AD42" i="5"/>
  <c r="AI42" i="5"/>
  <c r="AK42" i="5"/>
  <c r="AL42" i="5"/>
  <c r="AB42" i="5"/>
  <c r="K65" i="3"/>
  <c r="M65" i="3" s="1"/>
  <c r="O65" i="3" s="1"/>
  <c r="L65" i="3"/>
  <c r="J65" i="3"/>
  <c r="T33" i="5"/>
  <c r="N33" i="5"/>
  <c r="K33" i="5"/>
  <c r="Q33" i="5"/>
  <c r="R33" i="5"/>
  <c r="L33" i="5"/>
  <c r="J46" i="3"/>
  <c r="K46" i="3"/>
  <c r="M46" i="3" s="1"/>
  <c r="O46" i="3" s="1"/>
  <c r="L46" i="3"/>
  <c r="N46" i="3" s="1"/>
  <c r="K35" i="3"/>
  <c r="M35" i="3" s="1"/>
  <c r="O35" i="3" s="1"/>
  <c r="I3" i="5"/>
  <c r="D35" i="3" s="1"/>
  <c r="J35" i="3" s="1"/>
  <c r="I56" i="5"/>
  <c r="D88" i="3" s="1"/>
  <c r="T56" i="5"/>
  <c r="X56" i="5"/>
  <c r="P56" i="5"/>
  <c r="K56" i="5"/>
  <c r="M56" i="5"/>
  <c r="L56" i="5"/>
  <c r="S56" i="5"/>
  <c r="W56" i="5"/>
  <c r="Q56" i="5"/>
  <c r="O56" i="5"/>
  <c r="V56" i="5"/>
  <c r="N56" i="5"/>
  <c r="R56" i="5"/>
  <c r="Y56" i="5"/>
  <c r="U56" i="5"/>
  <c r="AG35" i="5"/>
  <c r="AC35" i="5"/>
  <c r="AA35" i="5"/>
  <c r="AB35" i="5"/>
  <c r="AI35" i="5"/>
  <c r="AK35" i="5"/>
  <c r="AD35" i="5"/>
  <c r="AL35" i="5"/>
  <c r="AE35" i="5"/>
  <c r="AF35" i="5"/>
  <c r="AJ35" i="5"/>
  <c r="AH35" i="5"/>
  <c r="I19" i="5"/>
  <c r="D51" i="3" s="1"/>
  <c r="J51" i="3" s="1"/>
  <c r="T62" i="5"/>
  <c r="K62" i="5"/>
  <c r="M62" i="5"/>
  <c r="S62" i="5"/>
  <c r="N62" i="5"/>
  <c r="Y62" i="5"/>
  <c r="L62" i="5"/>
  <c r="W62" i="5"/>
  <c r="R62" i="5"/>
  <c r="X62" i="5"/>
  <c r="O62" i="5"/>
  <c r="U62" i="5"/>
  <c r="Q62" i="5"/>
  <c r="P62" i="5"/>
  <c r="V62" i="5"/>
  <c r="AG62" i="5"/>
  <c r="AI62" i="5"/>
  <c r="AF62" i="5"/>
  <c r="AB62" i="5"/>
  <c r="AD62" i="5"/>
  <c r="AJ62" i="5"/>
  <c r="AK62" i="5"/>
  <c r="AH62" i="5"/>
  <c r="AL62" i="5"/>
  <c r="AC62" i="5"/>
  <c r="AE62" i="5"/>
  <c r="AA62" i="5"/>
  <c r="T50" i="5"/>
  <c r="R50" i="5"/>
  <c r="M50" i="5"/>
  <c r="O50" i="5"/>
  <c r="Y50" i="5"/>
  <c r="U50" i="5"/>
  <c r="K50" i="5"/>
  <c r="L50" i="5"/>
  <c r="P50" i="5"/>
  <c r="S50" i="5"/>
  <c r="Q50" i="5"/>
  <c r="N50" i="5"/>
  <c r="X50" i="5"/>
  <c r="W50" i="5"/>
  <c r="V50" i="5"/>
  <c r="AG50" i="5"/>
  <c r="AL50" i="5"/>
  <c r="AA50" i="5"/>
  <c r="AI50" i="5"/>
  <c r="AE50" i="5"/>
  <c r="AJ50" i="5"/>
  <c r="AC50" i="5"/>
  <c r="AF50" i="5"/>
  <c r="AH50" i="5"/>
  <c r="AB50" i="5"/>
  <c r="AK50" i="5"/>
  <c r="AD50" i="5"/>
  <c r="K82" i="3"/>
  <c r="M82" i="3" s="1"/>
  <c r="O82" i="3" s="1"/>
  <c r="L82" i="3"/>
  <c r="J82" i="3"/>
  <c r="T49" i="5"/>
  <c r="Q49" i="5"/>
  <c r="K49" i="5"/>
  <c r="O49" i="5"/>
  <c r="R49" i="5"/>
  <c r="S49" i="5"/>
  <c r="U49" i="5"/>
  <c r="X49" i="5"/>
  <c r="Y49" i="5"/>
  <c r="M49" i="5"/>
  <c r="N49" i="5"/>
  <c r="V49" i="5"/>
  <c r="W49" i="5"/>
  <c r="P49" i="5"/>
  <c r="L49" i="5"/>
  <c r="L81" i="3"/>
  <c r="J81" i="3"/>
  <c r="K81" i="3"/>
  <c r="M81" i="3" s="1"/>
  <c r="O81" i="3" s="1"/>
  <c r="I49" i="5"/>
  <c r="D81" i="3" s="1"/>
  <c r="AG53" i="5"/>
  <c r="AL53" i="5"/>
  <c r="AI53" i="5"/>
  <c r="AK53" i="5"/>
  <c r="AE53" i="5"/>
  <c r="AJ53" i="5"/>
  <c r="AD53" i="5"/>
  <c r="AC53" i="5"/>
  <c r="AH53" i="5"/>
  <c r="AF53" i="5"/>
  <c r="AB53" i="5"/>
  <c r="AA53" i="5"/>
  <c r="K71" i="3"/>
  <c r="M71" i="3" s="1"/>
  <c r="O71" i="3" s="1"/>
  <c r="J71" i="3"/>
  <c r="L71" i="3"/>
  <c r="T39" i="5"/>
  <c r="U39" i="5"/>
  <c r="K39" i="5"/>
  <c r="L39" i="5"/>
  <c r="O39" i="5"/>
  <c r="Q39" i="5"/>
  <c r="N39" i="5"/>
  <c r="P39" i="5"/>
  <c r="R39" i="5"/>
  <c r="S39" i="5"/>
  <c r="Y39" i="5"/>
  <c r="V39" i="5"/>
  <c r="X39" i="5"/>
  <c r="W39" i="5"/>
  <c r="M39" i="5"/>
  <c r="AG34" i="5"/>
  <c r="AH34" i="5"/>
  <c r="AF34" i="5"/>
  <c r="AC34" i="5"/>
  <c r="AJ34" i="5"/>
  <c r="AA34" i="5"/>
  <c r="AK34" i="5"/>
  <c r="AB34" i="5"/>
  <c r="AI34" i="5"/>
  <c r="AD34" i="5"/>
  <c r="AE34" i="5"/>
  <c r="AL34" i="5"/>
  <c r="T34" i="5"/>
  <c r="N34" i="5"/>
  <c r="L34" i="5"/>
  <c r="W34" i="5"/>
  <c r="M34" i="5"/>
  <c r="O34" i="5"/>
  <c r="H89" i="3" s="1"/>
  <c r="Y34" i="5"/>
  <c r="X34" i="5"/>
  <c r="S34" i="5"/>
  <c r="G76" i="3" s="1"/>
  <c r="P34" i="5"/>
  <c r="I80" i="3" s="1"/>
  <c r="R34" i="5"/>
  <c r="K34" i="5"/>
  <c r="Q34" i="5"/>
  <c r="U34" i="5"/>
  <c r="V34" i="5"/>
  <c r="F80" i="3" s="1"/>
  <c r="T10" i="5"/>
  <c r="X10" i="5"/>
  <c r="V10" i="5"/>
  <c r="W10" i="5"/>
  <c r="Q10" i="5"/>
  <c r="M10" i="5"/>
  <c r="P10" i="5"/>
  <c r="K10" i="5"/>
  <c r="N10" i="5"/>
  <c r="S10" i="5"/>
  <c r="Y10" i="5"/>
  <c r="R10" i="5"/>
  <c r="O10" i="5"/>
  <c r="L10" i="5"/>
  <c r="U10" i="5"/>
  <c r="AG10" i="5"/>
  <c r="AE10" i="5"/>
  <c r="AA10" i="5"/>
  <c r="AB10" i="5"/>
  <c r="AD10" i="5"/>
  <c r="AF10" i="5"/>
  <c r="AH10" i="5" s="1"/>
  <c r="AL10" i="5" s="1"/>
  <c r="AG30" i="5"/>
  <c r="AD30" i="5"/>
  <c r="AH30" i="5"/>
  <c r="AK30" i="5"/>
  <c r="AC30" i="5"/>
  <c r="AB30" i="5"/>
  <c r="AA30" i="5"/>
  <c r="AL30" i="5"/>
  <c r="AI30" i="5"/>
  <c r="AJ30" i="5"/>
  <c r="AF30" i="5"/>
  <c r="AE30" i="5"/>
  <c r="I54" i="5"/>
  <c r="D86" i="3" s="1"/>
  <c r="AG54" i="5"/>
  <c r="AF54" i="5"/>
  <c r="AA54" i="5"/>
  <c r="AJ54" i="5"/>
  <c r="AE54" i="5"/>
  <c r="AL54" i="5"/>
  <c r="AB54" i="5"/>
  <c r="AC54" i="5"/>
  <c r="AI54" i="5"/>
  <c r="AD54" i="5"/>
  <c r="AH54" i="5"/>
  <c r="AK54" i="5"/>
  <c r="T28" i="5"/>
  <c r="L28" i="5"/>
  <c r="M28" i="5" s="1"/>
  <c r="K28" i="5"/>
  <c r="Q28" i="5"/>
  <c r="N28" i="5"/>
  <c r="R28" i="5"/>
  <c r="AG20" i="5"/>
  <c r="AJ20" i="5"/>
  <c r="AE20" i="5"/>
  <c r="AH20" i="5"/>
  <c r="AK20" i="5"/>
  <c r="AC20" i="5"/>
  <c r="AD20" i="5"/>
  <c r="AA20" i="5"/>
  <c r="AB20" i="5"/>
  <c r="AL20" i="5"/>
  <c r="AF20" i="5"/>
  <c r="AI20" i="5"/>
  <c r="L52" i="3"/>
  <c r="J52" i="3"/>
  <c r="K52" i="3"/>
  <c r="M52" i="3" s="1"/>
  <c r="O52" i="3" s="1"/>
  <c r="AG9" i="5"/>
  <c r="AH9" i="5"/>
  <c r="AB9" i="5"/>
  <c r="AL9" i="5"/>
  <c r="AD9" i="5"/>
  <c r="AE9" i="5"/>
  <c r="AI9" i="5"/>
  <c r="AK9" i="5"/>
  <c r="AJ9" i="5"/>
  <c r="AF9" i="5"/>
  <c r="AC9" i="5"/>
  <c r="AA9" i="5"/>
  <c r="J41" i="3"/>
  <c r="K41" i="3"/>
  <c r="M41" i="3" s="1"/>
  <c r="O41" i="3" s="1"/>
  <c r="L41" i="3"/>
  <c r="N41" i="3" s="1"/>
  <c r="T26" i="5"/>
  <c r="N26" i="5"/>
  <c r="L26" i="5"/>
  <c r="R26" i="5"/>
  <c r="Q26" i="5"/>
  <c r="K26" i="5"/>
  <c r="M26" i="5" s="1"/>
  <c r="AG26" i="5"/>
  <c r="AJ26" i="5"/>
  <c r="AB26" i="5"/>
  <c r="AD26" i="5"/>
  <c r="AA26" i="5"/>
  <c r="AH26" i="5"/>
  <c r="AL26" i="5"/>
  <c r="AC26" i="5"/>
  <c r="AF26" i="5"/>
  <c r="AI26" i="5"/>
  <c r="AE26" i="5"/>
  <c r="AK26" i="5"/>
  <c r="T21" i="5"/>
  <c r="R21" i="5"/>
  <c r="S21" i="5"/>
  <c r="Q21" i="5"/>
  <c r="K21" i="5"/>
  <c r="U21" i="5"/>
  <c r="M21" i="5"/>
  <c r="V21" i="5"/>
  <c r="P21" i="5"/>
  <c r="N21" i="5"/>
  <c r="Y21" i="5"/>
  <c r="W21" i="5"/>
  <c r="X21" i="5"/>
  <c r="L21" i="5"/>
  <c r="O21" i="5"/>
  <c r="AG21" i="5"/>
  <c r="AF21" i="5"/>
  <c r="AE21" i="5"/>
  <c r="AA21" i="5"/>
  <c r="AD21" i="5"/>
  <c r="AB21" i="5"/>
  <c r="T32" i="5"/>
  <c r="N32" i="5"/>
  <c r="R32" i="5"/>
  <c r="Q32" i="5"/>
  <c r="L32" i="5"/>
  <c r="K32" i="5"/>
  <c r="K64" i="3"/>
  <c r="M64" i="3" s="1"/>
  <c r="O64" i="3" s="1"/>
  <c r="L64" i="3"/>
  <c r="J64" i="3"/>
  <c r="J59" i="3"/>
  <c r="L59" i="3"/>
  <c r="K59" i="3"/>
  <c r="M59" i="3" s="1"/>
  <c r="O59" i="3" s="1"/>
  <c r="AG22" i="5"/>
  <c r="AB22" i="5"/>
  <c r="AK22" i="5"/>
  <c r="AJ22" i="5"/>
  <c r="AC22" i="5"/>
  <c r="AL22" i="5"/>
  <c r="AD22" i="5"/>
  <c r="AH22" i="5"/>
  <c r="AI22" i="5"/>
  <c r="AA22" i="5"/>
  <c r="AE22" i="5"/>
  <c r="AF22" i="5"/>
  <c r="AG17" i="5"/>
  <c r="AL17" i="5"/>
  <c r="AA17" i="5"/>
  <c r="AK17" i="5"/>
  <c r="AJ17" i="5"/>
  <c r="AB17" i="5"/>
  <c r="AH17" i="5"/>
  <c r="AD17" i="5"/>
  <c r="AF17" i="5"/>
  <c r="AC17" i="5"/>
  <c r="AE17" i="5"/>
  <c r="AI17" i="5"/>
  <c r="AG51" i="5"/>
  <c r="AK51" i="5"/>
  <c r="AF51" i="5"/>
  <c r="AE51" i="5"/>
  <c r="AA51" i="5"/>
  <c r="AI51" i="5"/>
  <c r="AC51" i="5"/>
  <c r="AJ51" i="5"/>
  <c r="AD51" i="5"/>
  <c r="AB51" i="5"/>
  <c r="AL51" i="5"/>
  <c r="AH51" i="5"/>
  <c r="AK5" i="5" l="1"/>
  <c r="C37" i="3" s="1"/>
  <c r="AI5" i="5"/>
  <c r="AJ5" i="5" s="1"/>
  <c r="AL25" i="5"/>
  <c r="AK25" i="5"/>
  <c r="AC21" i="5"/>
  <c r="AH21" i="5"/>
  <c r="I53" i="3"/>
  <c r="G42" i="3"/>
  <c r="N71" i="3"/>
  <c r="G37" i="3"/>
  <c r="G57" i="3"/>
  <c r="N70" i="3"/>
  <c r="AC13" i="5"/>
  <c r="H45" i="3" s="1"/>
  <c r="N90" i="3"/>
  <c r="AC23" i="5"/>
  <c r="M6" i="5"/>
  <c r="AH24" i="5"/>
  <c r="AK24" i="5" s="1"/>
  <c r="C56" i="3" s="1"/>
  <c r="AH7" i="5"/>
  <c r="AI7" i="5" s="1"/>
  <c r="AJ7" i="5" s="1"/>
  <c r="N58" i="3"/>
  <c r="K9" i="5"/>
  <c r="M9" i="5" s="1"/>
  <c r="M8" i="5"/>
  <c r="O8" i="5" s="1"/>
  <c r="K11" i="5"/>
  <c r="M11" i="5" s="1"/>
  <c r="AL21" i="5"/>
  <c r="AI21" i="5"/>
  <c r="AJ21" i="5" s="1"/>
  <c r="AI24" i="5"/>
  <c r="O20" i="5"/>
  <c r="S20" i="5"/>
  <c r="S8" i="5"/>
  <c r="O26" i="5"/>
  <c r="S26" i="5"/>
  <c r="G58" i="3" s="1"/>
  <c r="S28" i="5"/>
  <c r="O28" i="5"/>
  <c r="H60" i="3" s="1"/>
  <c r="O4" i="5"/>
  <c r="S4" i="5"/>
  <c r="N64" i="3"/>
  <c r="M32" i="5"/>
  <c r="F53" i="3"/>
  <c r="AI10" i="5"/>
  <c r="AJ10" i="5" s="1"/>
  <c r="AC10" i="5"/>
  <c r="Q26" i="2" s="1"/>
  <c r="O25" i="6" s="1"/>
  <c r="I42" i="3"/>
  <c r="C68" i="3"/>
  <c r="F82" i="3"/>
  <c r="L35" i="3"/>
  <c r="M33" i="5"/>
  <c r="AL5" i="5"/>
  <c r="AC5" i="5"/>
  <c r="F37" i="3"/>
  <c r="I37" i="3"/>
  <c r="C57" i="3"/>
  <c r="C55" i="3"/>
  <c r="N55" i="3"/>
  <c r="N87" i="3"/>
  <c r="H39" i="3"/>
  <c r="F39" i="3"/>
  <c r="G53" i="3"/>
  <c r="F81" i="3"/>
  <c r="AI25" i="5"/>
  <c r="AJ25" i="5" s="1"/>
  <c r="AC25" i="5"/>
  <c r="I57" i="3"/>
  <c r="N44" i="3"/>
  <c r="N45" i="3"/>
  <c r="N84" i="3"/>
  <c r="N40" i="3"/>
  <c r="N56" i="3"/>
  <c r="J60" i="3"/>
  <c r="N60" i="3" s="1"/>
  <c r="N62" i="3"/>
  <c r="N74" i="3"/>
  <c r="AL18" i="5"/>
  <c r="AC18" i="5"/>
  <c r="Q12" i="5"/>
  <c r="I55" i="3"/>
  <c r="G55" i="3"/>
  <c r="H55" i="3"/>
  <c r="L38" i="3"/>
  <c r="Y16" i="5"/>
  <c r="G39" i="3"/>
  <c r="I39" i="3"/>
  <c r="N80" i="3"/>
  <c r="S32" i="5"/>
  <c r="O32" i="5"/>
  <c r="H58" i="3"/>
  <c r="P26" i="5"/>
  <c r="G60" i="3"/>
  <c r="U28" i="5"/>
  <c r="H42" i="3"/>
  <c r="S33" i="5"/>
  <c r="O33" i="5"/>
  <c r="Z11" i="2"/>
  <c r="X10" i="6" s="1"/>
  <c r="AO11" i="2"/>
  <c r="AM10" i="6" s="1"/>
  <c r="AA11" i="2"/>
  <c r="Y10" i="6" s="1"/>
  <c r="D11" i="2"/>
  <c r="B10" i="6" s="1"/>
  <c r="L11" i="2"/>
  <c r="J10" i="6" s="1"/>
  <c r="AF11" i="2"/>
  <c r="AD10" i="6" s="1"/>
  <c r="AB11" i="2"/>
  <c r="Z10" i="6" s="1"/>
  <c r="AD11" i="2"/>
  <c r="AB10" i="6" s="1"/>
  <c r="AE11" i="2"/>
  <c r="AC10" i="6" s="1"/>
  <c r="E11" i="2"/>
  <c r="C10" i="6" s="1"/>
  <c r="AC11" i="2"/>
  <c r="AA10" i="6" s="1"/>
  <c r="AN11" i="2"/>
  <c r="AL10" i="6" s="1"/>
  <c r="M11" i="2"/>
  <c r="K10" i="6" s="1"/>
  <c r="Y11" i="2"/>
  <c r="W10" i="6" s="1"/>
  <c r="H37" i="3"/>
  <c r="O6" i="5"/>
  <c r="S6" i="5"/>
  <c r="H36" i="3"/>
  <c r="P4" i="5"/>
  <c r="BA8" i="2" s="1"/>
  <c r="AY7" i="6" s="1"/>
  <c r="O17" i="5"/>
  <c r="S17" i="5"/>
  <c r="S9" i="5"/>
  <c r="O9" i="5"/>
  <c r="H62" i="3"/>
  <c r="P30" i="5"/>
  <c r="O14" i="5"/>
  <c r="S14" i="5"/>
  <c r="S11" i="5"/>
  <c r="O11" i="5"/>
  <c r="AE44" i="2"/>
  <c r="AC43" i="6" s="1"/>
  <c r="I48" i="3"/>
  <c r="O29" i="5"/>
  <c r="S29" i="5"/>
  <c r="U59" i="2"/>
  <c r="S58" i="6" s="1"/>
  <c r="V59" i="2"/>
  <c r="T58" i="6" s="1"/>
  <c r="AH59" i="2"/>
  <c r="AF58" i="6" s="1"/>
  <c r="T59" i="2"/>
  <c r="R58" i="6" s="1"/>
  <c r="AI59" i="2"/>
  <c r="AG58" i="6" s="1"/>
  <c r="X59" i="2"/>
  <c r="V58" i="6" s="1"/>
  <c r="S59" i="2"/>
  <c r="Q58" i="6" s="1"/>
  <c r="Z59" i="2"/>
  <c r="X58" i="6" s="1"/>
  <c r="Y59" i="2"/>
  <c r="W58" i="6" s="1"/>
  <c r="W59" i="2"/>
  <c r="U58" i="6" s="1"/>
  <c r="H53" i="3"/>
  <c r="AO71" i="2"/>
  <c r="AM70" i="6" s="1"/>
  <c r="Z71" i="2"/>
  <c r="X70" i="6" s="1"/>
  <c r="AH71" i="2"/>
  <c r="AF70" i="6" s="1"/>
  <c r="AN71" i="2"/>
  <c r="AL70" i="6" s="1"/>
  <c r="Y71" i="2"/>
  <c r="W70" i="6" s="1"/>
  <c r="H57" i="3"/>
  <c r="F56" i="3"/>
  <c r="AJ24" i="5"/>
  <c r="G34" i="3"/>
  <c r="U2" i="5"/>
  <c r="H52" i="3"/>
  <c r="P20" i="5"/>
  <c r="AN50" i="2"/>
  <c r="AL49" i="6" s="1"/>
  <c r="AE50" i="2"/>
  <c r="AC49" i="6" s="1"/>
  <c r="AF50" i="2"/>
  <c r="AD49" i="6" s="1"/>
  <c r="AT50" i="2"/>
  <c r="AR49" i="6" s="1"/>
  <c r="AU50" i="2"/>
  <c r="AS49" i="6" s="1"/>
  <c r="H50" i="3"/>
  <c r="U8" i="5"/>
  <c r="G40" i="3"/>
  <c r="BB94" i="2"/>
  <c r="AZ93" i="6" s="1"/>
  <c r="AJ94" i="2"/>
  <c r="AH93" i="6" s="1"/>
  <c r="C94" i="2"/>
  <c r="A93" i="6" s="1"/>
  <c r="AK94" i="2"/>
  <c r="AI93" i="6" s="1"/>
  <c r="Q94" i="2"/>
  <c r="O93" i="6" s="1"/>
  <c r="AH94" i="2"/>
  <c r="AF93" i="6" s="1"/>
  <c r="J94" i="2"/>
  <c r="H93" i="6" s="1"/>
  <c r="AT94" i="2"/>
  <c r="AR93" i="6" s="1"/>
  <c r="AD94" i="2"/>
  <c r="AB93" i="6" s="1"/>
  <c r="AI94" i="2"/>
  <c r="AG93" i="6" s="1"/>
  <c r="AS94" i="2"/>
  <c r="AQ93" i="6" s="1"/>
  <c r="AG94" i="2"/>
  <c r="AE93" i="6" s="1"/>
  <c r="AF94" i="2"/>
  <c r="AD93" i="6" s="1"/>
  <c r="R94" i="2"/>
  <c r="P93" i="6" s="1"/>
  <c r="AE94" i="2"/>
  <c r="AC93" i="6" s="1"/>
  <c r="I94" i="2"/>
  <c r="G93" i="6" s="1"/>
  <c r="C71" i="3"/>
  <c r="H81" i="3"/>
  <c r="I82" i="3"/>
  <c r="N35" i="3"/>
  <c r="AG97" i="2"/>
  <c r="AE96" i="6" s="1"/>
  <c r="AE97" i="2"/>
  <c r="AC96" i="6" s="1"/>
  <c r="AD97" i="2"/>
  <c r="AB96" i="6" s="1"/>
  <c r="AH97" i="2"/>
  <c r="AF96" i="6" s="1"/>
  <c r="AF97" i="2"/>
  <c r="AD96" i="6" s="1"/>
  <c r="AK97" i="2"/>
  <c r="AI96" i="6" s="1"/>
  <c r="AI97" i="2"/>
  <c r="AG96" i="6" s="1"/>
  <c r="AJ97" i="2"/>
  <c r="AH96" i="6" s="1"/>
  <c r="AJ13" i="2"/>
  <c r="AH12" i="6" s="1"/>
  <c r="R13" i="2"/>
  <c r="P12" i="6" s="1"/>
  <c r="AF13" i="2"/>
  <c r="AD12" i="6" s="1"/>
  <c r="I13" i="2"/>
  <c r="G12" i="6" s="1"/>
  <c r="AK13" i="2"/>
  <c r="AI12" i="6" s="1"/>
  <c r="AT13" i="2"/>
  <c r="AR12" i="6" s="1"/>
  <c r="AI13" i="2"/>
  <c r="AG12" i="6" s="1"/>
  <c r="AS13" i="2"/>
  <c r="AQ12" i="6" s="1"/>
  <c r="Q13" i="2"/>
  <c r="O12" i="6" s="1"/>
  <c r="AD13" i="2"/>
  <c r="AB12" i="6" s="1"/>
  <c r="AE13" i="2"/>
  <c r="AC12" i="6" s="1"/>
  <c r="BB13" i="2"/>
  <c r="AZ12" i="6" s="1"/>
  <c r="J13" i="2"/>
  <c r="H12" i="6" s="1"/>
  <c r="AG13" i="2"/>
  <c r="AE12" i="6" s="1"/>
  <c r="AH13" i="2"/>
  <c r="AF12" i="6" s="1"/>
  <c r="G70" i="3"/>
  <c r="F70" i="3"/>
  <c r="I70" i="3"/>
  <c r="AI13" i="5"/>
  <c r="F35" i="2"/>
  <c r="D34" i="6" s="1"/>
  <c r="AH35" i="2"/>
  <c r="AF34" i="6" s="1"/>
  <c r="Z35" i="2"/>
  <c r="X34" i="6" s="1"/>
  <c r="AI35" i="2"/>
  <c r="AG34" i="6" s="1"/>
  <c r="T35" i="2"/>
  <c r="R34" i="6" s="1"/>
  <c r="X35" i="2"/>
  <c r="V34" i="6" s="1"/>
  <c r="G35" i="2"/>
  <c r="E34" i="6" s="1"/>
  <c r="Y35" i="2"/>
  <c r="W34" i="6" s="1"/>
  <c r="U35" i="2"/>
  <c r="S34" i="6" s="1"/>
  <c r="W35" i="2"/>
  <c r="U34" i="6" s="1"/>
  <c r="V35" i="2"/>
  <c r="T34" i="6" s="1"/>
  <c r="S35" i="2"/>
  <c r="Q34" i="6" s="1"/>
  <c r="C78" i="3"/>
  <c r="F78" i="3"/>
  <c r="I78" i="3"/>
  <c r="H84" i="3"/>
  <c r="G84" i="3"/>
  <c r="I84" i="3"/>
  <c r="I90" i="3"/>
  <c r="C90" i="3"/>
  <c r="AP65" i="2"/>
  <c r="AN64" i="6" s="1"/>
  <c r="AQ65" i="2"/>
  <c r="AO64" i="6" s="1"/>
  <c r="AA65" i="2"/>
  <c r="Y64" i="6" s="1"/>
  <c r="AB65" i="2"/>
  <c r="Z64" i="6" s="1"/>
  <c r="AJ65" i="2"/>
  <c r="AH64" i="6" s="1"/>
  <c r="AK68" i="2"/>
  <c r="AI67" i="6" s="1"/>
  <c r="AZ68" i="2"/>
  <c r="AX67" i="6" s="1"/>
  <c r="AJ68" i="2"/>
  <c r="AH67" i="6" s="1"/>
  <c r="AY68" i="2"/>
  <c r="AW67" i="6" s="1"/>
  <c r="H69" i="3"/>
  <c r="I69" i="3"/>
  <c r="F69" i="3"/>
  <c r="H77" i="3"/>
  <c r="G77" i="3"/>
  <c r="F77" i="3"/>
  <c r="AJ4" i="2"/>
  <c r="AH3" i="6" s="1"/>
  <c r="AT4" i="2"/>
  <c r="AR3" i="6" s="1"/>
  <c r="AH4" i="2"/>
  <c r="AF3" i="6" s="1"/>
  <c r="AI4" i="2"/>
  <c r="AG3" i="6" s="1"/>
  <c r="AS4" i="2"/>
  <c r="AQ3" i="6" s="1"/>
  <c r="AG4" i="2"/>
  <c r="AE3" i="6" s="1"/>
  <c r="AK4" i="2"/>
  <c r="AI3" i="6" s="1"/>
  <c r="AK7" i="5"/>
  <c r="C39" i="3" s="1"/>
  <c r="X17" i="2"/>
  <c r="V16" i="6" s="1"/>
  <c r="AF17" i="2"/>
  <c r="AD16" i="6" s="1"/>
  <c r="R17" i="2"/>
  <c r="P16" i="6" s="1"/>
  <c r="U17" i="2"/>
  <c r="S16" i="6" s="1"/>
  <c r="T17" i="2"/>
  <c r="R16" i="6" s="1"/>
  <c r="V17" i="2"/>
  <c r="T16" i="6" s="1"/>
  <c r="W17" i="2"/>
  <c r="U16" i="6" s="1"/>
  <c r="S17" i="2"/>
  <c r="Q16" i="6" s="1"/>
  <c r="Q17" i="2"/>
  <c r="O16" i="6" s="1"/>
  <c r="G83" i="3"/>
  <c r="C83" i="3"/>
  <c r="H83" i="3"/>
  <c r="N54" i="3"/>
  <c r="K22" i="5"/>
  <c r="M22" i="5" s="1"/>
  <c r="AF27" i="5"/>
  <c r="AD27" i="5"/>
  <c r="I59" i="3" s="1"/>
  <c r="AJ25" i="2"/>
  <c r="AH24" i="6" s="1"/>
  <c r="AG25" i="2"/>
  <c r="AE24" i="6" s="1"/>
  <c r="AS25" i="2"/>
  <c r="AQ24" i="6" s="1"/>
  <c r="AK25" i="2"/>
  <c r="AI24" i="6" s="1"/>
  <c r="AH25" i="2"/>
  <c r="AF24" i="6" s="1"/>
  <c r="AE25" i="2"/>
  <c r="AC24" i="6" s="1"/>
  <c r="AD25" i="2"/>
  <c r="AB24" i="6" s="1"/>
  <c r="AI25" i="2"/>
  <c r="AG24" i="6" s="1"/>
  <c r="AF25" i="2"/>
  <c r="AD24" i="6" s="1"/>
  <c r="AI58" i="2"/>
  <c r="AG57" i="6" s="1"/>
  <c r="AF58" i="2"/>
  <c r="AD57" i="6" s="1"/>
  <c r="AD58" i="2"/>
  <c r="AB57" i="6" s="1"/>
  <c r="AK58" i="2"/>
  <c r="AI57" i="6" s="1"/>
  <c r="AH58" i="2"/>
  <c r="AF57" i="6" s="1"/>
  <c r="AG58" i="2"/>
  <c r="AE57" i="6" s="1"/>
  <c r="AS58" i="2"/>
  <c r="AQ57" i="6" s="1"/>
  <c r="AJ58" i="2"/>
  <c r="AH57" i="6" s="1"/>
  <c r="AE58" i="2"/>
  <c r="AC57" i="6" s="1"/>
  <c r="F86" i="3"/>
  <c r="C86" i="3"/>
  <c r="G66" i="3"/>
  <c r="C66" i="3"/>
  <c r="F66" i="3"/>
  <c r="C85" i="3"/>
  <c r="G85" i="3"/>
  <c r="F85" i="3"/>
  <c r="AF19" i="5"/>
  <c r="AH19" i="5" s="1"/>
  <c r="L51" i="3"/>
  <c r="N51" i="3" s="1"/>
  <c r="H67" i="3"/>
  <c r="F67" i="3"/>
  <c r="H88" i="3"/>
  <c r="F88" i="3"/>
  <c r="C88" i="3"/>
  <c r="AD3" i="5"/>
  <c r="I35" i="3" s="1"/>
  <c r="AK7" i="2"/>
  <c r="AI6" i="6" s="1"/>
  <c r="AS7" i="2"/>
  <c r="AQ6" i="6" s="1"/>
  <c r="AT7" i="2"/>
  <c r="AR6" i="6" s="1"/>
  <c r="AH40" i="2"/>
  <c r="AF39" i="6" s="1"/>
  <c r="AD40" i="2"/>
  <c r="AB39" i="6" s="1"/>
  <c r="AI40" i="2"/>
  <c r="AG39" i="6" s="1"/>
  <c r="AE40" i="2"/>
  <c r="AC39" i="6" s="1"/>
  <c r="AG40" i="2"/>
  <c r="AE39" i="6" s="1"/>
  <c r="AK40" i="2"/>
  <c r="AI39" i="6" s="1"/>
  <c r="AJ40" i="2"/>
  <c r="AH39" i="6" s="1"/>
  <c r="AF40" i="2"/>
  <c r="AD39" i="6" s="1"/>
  <c r="H72" i="3"/>
  <c r="F72" i="3"/>
  <c r="N72" i="3"/>
  <c r="G74" i="3"/>
  <c r="H74" i="3"/>
  <c r="I73" i="3"/>
  <c r="G73" i="3"/>
  <c r="F73" i="3"/>
  <c r="AK34" i="2"/>
  <c r="AI33" i="6" s="1"/>
  <c r="AS34" i="2"/>
  <c r="AQ33" i="6" s="1"/>
  <c r="C34" i="2"/>
  <c r="A33" i="6" s="1"/>
  <c r="AT34" i="2"/>
  <c r="AR33" i="6" s="1"/>
  <c r="J34" i="2"/>
  <c r="H33" i="6" s="1"/>
  <c r="I34" i="2"/>
  <c r="G33" i="6" s="1"/>
  <c r="BB34" i="2"/>
  <c r="AZ33" i="6" s="1"/>
  <c r="H75" i="3"/>
  <c r="G75" i="3"/>
  <c r="C75" i="3"/>
  <c r="AE37" i="2"/>
  <c r="AC36" i="6" s="1"/>
  <c r="AS37" i="2"/>
  <c r="AQ36" i="6" s="1"/>
  <c r="R37" i="2"/>
  <c r="P36" i="6" s="1"/>
  <c r="AF37" i="2"/>
  <c r="AD36" i="6" s="1"/>
  <c r="AD37" i="2"/>
  <c r="AB36" i="6" s="1"/>
  <c r="AI37" i="2"/>
  <c r="AG36" i="6" s="1"/>
  <c r="AJ37" i="2"/>
  <c r="AH36" i="6" s="1"/>
  <c r="AT37" i="2"/>
  <c r="AR36" i="6" s="1"/>
  <c r="AH37" i="2"/>
  <c r="AF36" i="6" s="1"/>
  <c r="Q37" i="2"/>
  <c r="O36" i="6" s="1"/>
  <c r="AK37" i="2"/>
  <c r="AI36" i="6" s="1"/>
  <c r="AG37" i="2"/>
  <c r="AE36" i="6" s="1"/>
  <c r="F91" i="3"/>
  <c r="C91" i="3"/>
  <c r="H91" i="3"/>
  <c r="N38" i="3"/>
  <c r="J70" i="2"/>
  <c r="H69" i="6" s="1"/>
  <c r="I70" i="2"/>
  <c r="G69" i="6" s="1"/>
  <c r="AS70" i="2"/>
  <c r="AQ69" i="6" s="1"/>
  <c r="BB70" i="2"/>
  <c r="AZ69" i="6" s="1"/>
  <c r="AT70" i="2"/>
  <c r="AR69" i="6" s="1"/>
  <c r="AD31" i="2"/>
  <c r="AB30" i="6" s="1"/>
  <c r="AI31" i="2"/>
  <c r="AG30" i="6" s="1"/>
  <c r="AF31" i="2"/>
  <c r="AD30" i="6" s="1"/>
  <c r="AH31" i="2"/>
  <c r="AF30" i="6" s="1"/>
  <c r="AE31" i="2"/>
  <c r="AC30" i="6" s="1"/>
  <c r="AJ31" i="2"/>
  <c r="AH30" i="6" s="1"/>
  <c r="AG31" i="2"/>
  <c r="AE30" i="6" s="1"/>
  <c r="AK31" i="2"/>
  <c r="AI30" i="6" s="1"/>
  <c r="AS31" i="2"/>
  <c r="AQ30" i="6" s="1"/>
  <c r="I79" i="3"/>
  <c r="H79" i="3"/>
  <c r="N79" i="3"/>
  <c r="H68" i="3"/>
  <c r="I68" i="3"/>
  <c r="G87" i="3"/>
  <c r="C87" i="3"/>
  <c r="H48" i="3"/>
  <c r="I85" i="2"/>
  <c r="G84" i="6" s="1"/>
  <c r="AS85" i="2"/>
  <c r="AQ84" i="6" s="1"/>
  <c r="C85" i="2"/>
  <c r="A84" i="6" s="1"/>
  <c r="J85" i="2"/>
  <c r="H84" i="6" s="1"/>
  <c r="BB85" i="2"/>
  <c r="AZ84" i="6" s="1"/>
  <c r="AT85" i="2"/>
  <c r="AR84" i="6" s="1"/>
  <c r="G89" i="3"/>
  <c r="C89" i="3"/>
  <c r="L47" i="3"/>
  <c r="N47" i="3" s="1"/>
  <c r="AH31" i="5"/>
  <c r="L63" i="3"/>
  <c r="N63" i="3" s="1"/>
  <c r="I76" i="3"/>
  <c r="C76" i="3"/>
  <c r="H76" i="3"/>
  <c r="G80" i="3"/>
  <c r="C80" i="3"/>
  <c r="H80" i="3"/>
  <c r="AD15" i="5"/>
  <c r="I47" i="3" s="1"/>
  <c r="AT91" i="2"/>
  <c r="AR90" i="6" s="1"/>
  <c r="AS91" i="2"/>
  <c r="AQ90" i="6" s="1"/>
  <c r="U26" i="5"/>
  <c r="AD28" i="2"/>
  <c r="AB27" i="6" s="1"/>
  <c r="H71" i="3"/>
  <c r="I81" i="3"/>
  <c r="N59" i="3"/>
  <c r="AK21" i="5"/>
  <c r="C53" i="3" s="1"/>
  <c r="AG61" i="2"/>
  <c r="AE60" i="6" s="1"/>
  <c r="AT61" i="2"/>
  <c r="AR60" i="6" s="1"/>
  <c r="AE61" i="2"/>
  <c r="AC60" i="6" s="1"/>
  <c r="AS61" i="2"/>
  <c r="AQ60" i="6" s="1"/>
  <c r="AH61" i="2"/>
  <c r="AF60" i="6" s="1"/>
  <c r="AI61" i="2"/>
  <c r="AG60" i="6" s="1"/>
  <c r="AD61" i="2"/>
  <c r="AB60" i="6" s="1"/>
  <c r="AJ61" i="2"/>
  <c r="AH60" i="6" s="1"/>
  <c r="AK61" i="2"/>
  <c r="AI60" i="6" s="1"/>
  <c r="AF61" i="2"/>
  <c r="AD60" i="6" s="1"/>
  <c r="AS76" i="2"/>
  <c r="AQ75" i="6" s="1"/>
  <c r="AT76" i="2"/>
  <c r="AR75" i="6" s="1"/>
  <c r="N52" i="3"/>
  <c r="P28" i="5"/>
  <c r="AT82" i="2"/>
  <c r="AR81" i="6" s="1"/>
  <c r="AS82" i="2"/>
  <c r="AQ81" i="6" s="1"/>
  <c r="AK10" i="5"/>
  <c r="C42" i="3" s="1"/>
  <c r="F71" i="3"/>
  <c r="G71" i="3"/>
  <c r="I71" i="3"/>
  <c r="C81" i="3"/>
  <c r="G81" i="3"/>
  <c r="N81" i="3"/>
  <c r="G82" i="3"/>
  <c r="H82" i="3"/>
  <c r="N82" i="3"/>
  <c r="C82" i="3"/>
  <c r="G93" i="3"/>
  <c r="N65" i="3"/>
  <c r="N37" i="3"/>
  <c r="N50" i="3"/>
  <c r="I73" i="2"/>
  <c r="G72" i="6" s="1"/>
  <c r="AT73" i="2"/>
  <c r="AR72" i="6" s="1"/>
  <c r="BB73" i="2"/>
  <c r="AZ72" i="6" s="1"/>
  <c r="C73" i="2"/>
  <c r="A72" i="6" s="1"/>
  <c r="J73" i="2"/>
  <c r="H72" i="6" s="1"/>
  <c r="AS73" i="2"/>
  <c r="AQ72" i="6" s="1"/>
  <c r="H70" i="3"/>
  <c r="C70" i="3"/>
  <c r="AL13" i="5"/>
  <c r="G78" i="3"/>
  <c r="H78" i="3"/>
  <c r="N78" i="3"/>
  <c r="C84" i="3"/>
  <c r="F84" i="3"/>
  <c r="G90" i="3"/>
  <c r="H90" i="3"/>
  <c r="F90" i="3"/>
  <c r="AL23" i="5"/>
  <c r="AI23" i="5"/>
  <c r="AT16" i="2"/>
  <c r="AR15" i="6" s="1"/>
  <c r="AG16" i="2"/>
  <c r="AE15" i="6" s="1"/>
  <c r="AF16" i="2"/>
  <c r="AD15" i="6" s="1"/>
  <c r="AI16" i="2"/>
  <c r="AG15" i="6" s="1"/>
  <c r="AD16" i="2"/>
  <c r="AB15" i="6" s="1"/>
  <c r="AK16" i="2"/>
  <c r="AI15" i="6" s="1"/>
  <c r="AH16" i="2"/>
  <c r="AF15" i="6" s="1"/>
  <c r="AJ16" i="2"/>
  <c r="AH15" i="6" s="1"/>
  <c r="AE16" i="2"/>
  <c r="AC15" i="6" s="1"/>
  <c r="AS16" i="2"/>
  <c r="AQ15" i="6" s="1"/>
  <c r="H56" i="3"/>
  <c r="AL24" i="5"/>
  <c r="R10" i="2"/>
  <c r="P9" i="6" s="1"/>
  <c r="AE10" i="2"/>
  <c r="AC9" i="6" s="1"/>
  <c r="AK10" i="2"/>
  <c r="AI9" i="6" s="1"/>
  <c r="Q10" i="2"/>
  <c r="O9" i="6" s="1"/>
  <c r="AG10" i="2"/>
  <c r="AE9" i="6" s="1"/>
  <c r="AJ10" i="2"/>
  <c r="AH9" i="6" s="1"/>
  <c r="AT10" i="2"/>
  <c r="AR9" i="6" s="1"/>
  <c r="AF10" i="2"/>
  <c r="AD9" i="6" s="1"/>
  <c r="AH10" i="2"/>
  <c r="AF9" i="6" s="1"/>
  <c r="AI10" i="2"/>
  <c r="AG9" i="6" s="1"/>
  <c r="AS10" i="2"/>
  <c r="AQ9" i="6" s="1"/>
  <c r="AD10" i="2"/>
  <c r="AB9" i="6" s="1"/>
  <c r="N43" i="3"/>
  <c r="G69" i="3"/>
  <c r="C69" i="3"/>
  <c r="N69" i="3"/>
  <c r="G92" i="3"/>
  <c r="I77" i="3"/>
  <c r="C77" i="3"/>
  <c r="N77" i="3"/>
  <c r="O2" i="5"/>
  <c r="N34" i="3"/>
  <c r="C13" i="3"/>
  <c r="AL7" i="5"/>
  <c r="I83" i="3"/>
  <c r="F83" i="3"/>
  <c r="N49" i="3"/>
  <c r="Q22" i="5"/>
  <c r="AC27" i="5"/>
  <c r="AS79" i="2"/>
  <c r="AQ78" i="6" s="1"/>
  <c r="AT79" i="2"/>
  <c r="AR78" i="6" s="1"/>
  <c r="N53" i="3"/>
  <c r="I86" i="3"/>
  <c r="H86" i="3"/>
  <c r="G86" i="3"/>
  <c r="S30" i="5"/>
  <c r="AG88" i="2"/>
  <c r="AE87" i="6" s="1"/>
  <c r="R88" i="2"/>
  <c r="P87" i="6" s="1"/>
  <c r="Q88" i="2"/>
  <c r="O87" i="6" s="1"/>
  <c r="AD88" i="2"/>
  <c r="AB87" i="6" s="1"/>
  <c r="AI88" i="2"/>
  <c r="AG87" i="6" s="1"/>
  <c r="AJ88" i="2"/>
  <c r="AH87" i="6" s="1"/>
  <c r="AF88" i="2"/>
  <c r="AD87" i="6" s="1"/>
  <c r="AE88" i="2"/>
  <c r="AC87" i="6" s="1"/>
  <c r="AH88" i="2"/>
  <c r="AF87" i="6" s="1"/>
  <c r="I66" i="3"/>
  <c r="H66" i="3"/>
  <c r="I85" i="3"/>
  <c r="H85" i="3"/>
  <c r="AC19" i="5"/>
  <c r="AD19" i="5"/>
  <c r="AD55" i="2" s="1"/>
  <c r="AB54" i="6" s="1"/>
  <c r="G67" i="3"/>
  <c r="I67" i="3"/>
  <c r="C67" i="3"/>
  <c r="N67" i="3"/>
  <c r="G88" i="3"/>
  <c r="I88" i="3"/>
  <c r="N88" i="3"/>
  <c r="AF3" i="5"/>
  <c r="AC3" i="5"/>
  <c r="I72" i="3"/>
  <c r="G72" i="3"/>
  <c r="C72" i="3"/>
  <c r="I74" i="3"/>
  <c r="C74" i="3"/>
  <c r="F74" i="3"/>
  <c r="H73" i="3"/>
  <c r="C73" i="3"/>
  <c r="N73" i="3"/>
  <c r="AI18" i="5"/>
  <c r="AT52" i="2"/>
  <c r="AR51" i="6" s="1"/>
  <c r="C52" i="2"/>
  <c r="A51" i="6" s="1"/>
  <c r="AS52" i="2"/>
  <c r="AQ51" i="6" s="1"/>
  <c r="J52" i="2"/>
  <c r="H51" i="6" s="1"/>
  <c r="BB52" i="2"/>
  <c r="AZ51" i="6" s="1"/>
  <c r="I52" i="2"/>
  <c r="G51" i="6" s="1"/>
  <c r="K12" i="5"/>
  <c r="M12" i="5" s="1"/>
  <c r="I75" i="3"/>
  <c r="F75" i="3"/>
  <c r="G91" i="3"/>
  <c r="I91" i="3"/>
  <c r="N91" i="3"/>
  <c r="AS67" i="2"/>
  <c r="AQ66" i="6" s="1"/>
  <c r="BB67" i="2"/>
  <c r="AZ66" i="6" s="1"/>
  <c r="C67" i="2"/>
  <c r="A66" i="6" s="1"/>
  <c r="AT67" i="2"/>
  <c r="AR66" i="6" s="1"/>
  <c r="J67" i="2"/>
  <c r="H66" i="6" s="1"/>
  <c r="I67" i="2"/>
  <c r="G66" i="6" s="1"/>
  <c r="AJ22" i="2"/>
  <c r="AH21" i="6" s="1"/>
  <c r="AE22" i="2"/>
  <c r="AC21" i="6" s="1"/>
  <c r="AK22" i="2"/>
  <c r="AI21" i="6" s="1"/>
  <c r="AD22" i="2"/>
  <c r="AB21" i="6" s="1"/>
  <c r="AF22" i="2"/>
  <c r="AD21" i="6" s="1"/>
  <c r="AH22" i="2"/>
  <c r="AF21" i="6" s="1"/>
  <c r="AS22" i="2"/>
  <c r="AQ21" i="6" s="1"/>
  <c r="AG22" i="2"/>
  <c r="AE21" i="6" s="1"/>
  <c r="AI22" i="2"/>
  <c r="AG21" i="6" s="1"/>
  <c r="J36" i="3"/>
  <c r="N36" i="3" s="1"/>
  <c r="G79" i="3"/>
  <c r="C79" i="3"/>
  <c r="F79" i="3"/>
  <c r="F68" i="3"/>
  <c r="G68" i="3"/>
  <c r="F87" i="3"/>
  <c r="H87" i="3"/>
  <c r="I87" i="3"/>
  <c r="V16" i="5"/>
  <c r="AG19" i="2"/>
  <c r="AE18" i="6" s="1"/>
  <c r="AI19" i="2"/>
  <c r="AG18" i="6" s="1"/>
  <c r="AK19" i="2"/>
  <c r="AI18" i="6" s="1"/>
  <c r="AD19" i="2"/>
  <c r="AB18" i="6" s="1"/>
  <c r="AF19" i="2"/>
  <c r="AD18" i="6" s="1"/>
  <c r="AH19" i="2"/>
  <c r="AF18" i="6" s="1"/>
  <c r="AS19" i="2"/>
  <c r="AQ18" i="6" s="1"/>
  <c r="AJ19" i="2"/>
  <c r="AH18" i="6" s="1"/>
  <c r="AE19" i="2"/>
  <c r="AC18" i="6" s="1"/>
  <c r="F89" i="3"/>
  <c r="I89" i="3"/>
  <c r="AS89" i="2"/>
  <c r="AQ88" i="6" s="1"/>
  <c r="AT89" i="2"/>
  <c r="AR88" i="6" s="1"/>
  <c r="H63" i="3"/>
  <c r="F76" i="3"/>
  <c r="N76" i="3"/>
  <c r="N39" i="3"/>
  <c r="AC15" i="5"/>
  <c r="H47" i="3" s="1"/>
  <c r="AF15" i="5"/>
  <c r="AH15" i="5" s="1"/>
  <c r="BO79" i="3" a="1"/>
  <c r="BO74" i="3" a="1"/>
  <c r="BO94" i="3" a="1"/>
  <c r="BO77" i="3" a="1"/>
  <c r="BO67" i="3" a="1"/>
  <c r="BO46" i="3" a="1"/>
  <c r="BO73" i="3" a="1"/>
  <c r="BO72" i="3" a="1"/>
  <c r="BO61" i="3" a="1"/>
  <c r="BO84" i="3" a="1"/>
  <c r="BO86" i="3" a="1"/>
  <c r="BO83" i="3" a="1"/>
  <c r="BO41" i="3" a="1"/>
  <c r="BO76" i="3" a="1"/>
  <c r="BO58" i="3" a="1"/>
  <c r="BO57" i="3" a="1"/>
  <c r="BO90" i="3" a="1"/>
  <c r="BO47" i="3" a="1"/>
  <c r="BO66" i="3" a="1"/>
  <c r="BO49" i="3" a="1"/>
  <c r="BO78" i="3" a="1"/>
  <c r="BO52" i="3" a="1"/>
  <c r="BO48" i="3" a="1"/>
  <c r="BO87" i="3" a="1"/>
  <c r="BO80" i="3" a="1"/>
  <c r="BO92" i="3" a="1"/>
  <c r="BO43" i="3" a="1"/>
  <c r="BO60" i="3" a="1"/>
  <c r="BO70" i="3" a="1"/>
  <c r="BO45" i="3" a="1"/>
  <c r="BO42" i="3" a="1"/>
  <c r="BO71" i="3" a="1"/>
  <c r="BO93" i="3" a="1"/>
  <c r="BO69" i="3" a="1"/>
  <c r="BO85" i="3" a="1"/>
  <c r="BO65" i="3" a="1"/>
  <c r="BO68" i="3" a="1"/>
  <c r="BO62" i="3" a="1"/>
  <c r="BO63" i="3" a="1"/>
  <c r="BO88" i="3" a="1"/>
  <c r="BO44" i="3" a="1"/>
  <c r="BO89" i="3" a="1"/>
  <c r="BO35" i="3" a="1"/>
  <c r="BO34" i="3" a="1"/>
  <c r="BO82" i="3" a="1"/>
  <c r="BO40" i="3" a="1"/>
  <c r="BO91" i="3" a="1"/>
  <c r="BO53" i="3" a="1"/>
  <c r="BO59" i="3" a="1"/>
  <c r="BO81" i="3" a="1"/>
  <c r="BO39" i="3" a="1"/>
  <c r="BO54" i="3" a="1"/>
  <c r="BO51" i="3" a="1"/>
  <c r="BO50" i="3" a="1"/>
  <c r="BO38" i="3" a="1"/>
  <c r="BO56" i="3" a="1"/>
  <c r="BO55" i="3" a="1"/>
  <c r="BO36" i="3" a="1"/>
  <c r="BO75" i="3" a="1"/>
  <c r="BO64" i="3" a="1"/>
  <c r="BO37" i="3" a="1"/>
  <c r="F57" i="3" l="1"/>
  <c r="AF7" i="2"/>
  <c r="AD6" i="6" s="1"/>
  <c r="AE7" i="2"/>
  <c r="AC6" i="6" s="1"/>
  <c r="AH7" i="2"/>
  <c r="AF6" i="6" s="1"/>
  <c r="AI7" i="2"/>
  <c r="AG6" i="6" s="1"/>
  <c r="BO37" i="3"/>
  <c r="BO64" i="3"/>
  <c r="BO75" i="3"/>
  <c r="BO36" i="3"/>
  <c r="BO55" i="3"/>
  <c r="BO56" i="3"/>
  <c r="BO38" i="3"/>
  <c r="BO50" i="3"/>
  <c r="BO51" i="3"/>
  <c r="BO54" i="3"/>
  <c r="BO39" i="3"/>
  <c r="BO81" i="3"/>
  <c r="BO59" i="3"/>
  <c r="BO53" i="3"/>
  <c r="BO91" i="3"/>
  <c r="BO40" i="3"/>
  <c r="BO82" i="3"/>
  <c r="BO34" i="3"/>
  <c r="BO35" i="3"/>
  <c r="BO89" i="3"/>
  <c r="BO44" i="3"/>
  <c r="BO88" i="3"/>
  <c r="BO63" i="3"/>
  <c r="BO62" i="3"/>
  <c r="BO68" i="3"/>
  <c r="BO65" i="3"/>
  <c r="BO85" i="3"/>
  <c r="BO69" i="3"/>
  <c r="BO93" i="3"/>
  <c r="BO71" i="3"/>
  <c r="BO42" i="3"/>
  <c r="BO45" i="3"/>
  <c r="BO70" i="3"/>
  <c r="BO60" i="3"/>
  <c r="BO43" i="3"/>
  <c r="BO92" i="3"/>
  <c r="BO80" i="3"/>
  <c r="BO87" i="3"/>
  <c r="BO48" i="3"/>
  <c r="BO52" i="3"/>
  <c r="BO78" i="3"/>
  <c r="BO49" i="3"/>
  <c r="BO66" i="3"/>
  <c r="BO47" i="3"/>
  <c r="BO90" i="3"/>
  <c r="BO57" i="3"/>
  <c r="BO58" i="3"/>
  <c r="BO76" i="3"/>
  <c r="BO41" i="3"/>
  <c r="BO83" i="3"/>
  <c r="BO86" i="3"/>
  <c r="BO84" i="3"/>
  <c r="BO61" i="3"/>
  <c r="BO72" i="3"/>
  <c r="BO73" i="3"/>
  <c r="BO46" i="3"/>
  <c r="BO67" i="3"/>
  <c r="BO77" i="3"/>
  <c r="BO94" i="3"/>
  <c r="BO74" i="3"/>
  <c r="BO79" i="3"/>
  <c r="AG7" i="2"/>
  <c r="AE6" i="6" s="1"/>
  <c r="AD7" i="2"/>
  <c r="AB6" i="6" s="1"/>
  <c r="G36" i="3"/>
  <c r="U4" i="5"/>
  <c r="P8" i="5"/>
  <c r="H40" i="3"/>
  <c r="U20" i="5"/>
  <c r="G52" i="3"/>
  <c r="F42" i="3"/>
  <c r="F50" i="3"/>
  <c r="AJ18" i="5"/>
  <c r="AF5" i="2"/>
  <c r="AD4" i="6" s="1"/>
  <c r="Q5" i="2"/>
  <c r="O4" i="6" s="1"/>
  <c r="V5" i="2"/>
  <c r="T4" i="6" s="1"/>
  <c r="W5" i="2"/>
  <c r="U4" i="6" s="1"/>
  <c r="R5" i="2"/>
  <c r="P4" i="6" s="1"/>
  <c r="AG5" i="2"/>
  <c r="AE4" i="6" s="1"/>
  <c r="S5" i="2"/>
  <c r="Q4" i="6" s="1"/>
  <c r="U5" i="2"/>
  <c r="S4" i="6" s="1"/>
  <c r="T5" i="2"/>
  <c r="R4" i="6" s="1"/>
  <c r="X5" i="2"/>
  <c r="V4" i="6" s="1"/>
  <c r="H35" i="3"/>
  <c r="AV53" i="2"/>
  <c r="AT52" i="6" s="1"/>
  <c r="L53" i="2"/>
  <c r="J52" i="6" s="1"/>
  <c r="AW53" i="2"/>
  <c r="AU52" i="6" s="1"/>
  <c r="K53" i="2"/>
  <c r="I52" i="6" s="1"/>
  <c r="J53" i="2"/>
  <c r="H52" i="6" s="1"/>
  <c r="U30" i="5"/>
  <c r="G62" i="3"/>
  <c r="I64" i="2"/>
  <c r="G63" i="6" s="1"/>
  <c r="C64" i="2"/>
  <c r="A63" i="6" s="1"/>
  <c r="J64" i="2"/>
  <c r="H63" i="6" s="1"/>
  <c r="AT64" i="2"/>
  <c r="AR63" i="6" s="1"/>
  <c r="BB64" i="2"/>
  <c r="AZ63" i="6" s="1"/>
  <c r="C15" i="3"/>
  <c r="C16" i="3" s="1"/>
  <c r="V26" i="5"/>
  <c r="Y26" i="5"/>
  <c r="X26" i="5"/>
  <c r="C58" i="3" s="1"/>
  <c r="AJ43" i="2"/>
  <c r="AH42" i="6" s="1"/>
  <c r="AD43" i="2"/>
  <c r="AB42" i="6" s="1"/>
  <c r="AI43" i="2"/>
  <c r="AG42" i="6" s="1"/>
  <c r="AF43" i="2"/>
  <c r="AD42" i="6" s="1"/>
  <c r="AH43" i="2"/>
  <c r="AF42" i="6" s="1"/>
  <c r="Q43" i="2"/>
  <c r="O42" i="6" s="1"/>
  <c r="R55" i="2"/>
  <c r="P54" i="6" s="1"/>
  <c r="AF55" i="2"/>
  <c r="AD54" i="6" s="1"/>
  <c r="AL19" i="5"/>
  <c r="AK19" i="5"/>
  <c r="C51" i="3" s="1"/>
  <c r="AI19" i="5"/>
  <c r="AH27" i="5"/>
  <c r="G59" i="3"/>
  <c r="C14" i="3"/>
  <c r="L94" i="3"/>
  <c r="G51" i="3"/>
  <c r="L56" i="2"/>
  <c r="J55" i="6" s="1"/>
  <c r="P56" i="2"/>
  <c r="N55" i="6" s="1"/>
  <c r="R56" i="2"/>
  <c r="P55" i="6" s="1"/>
  <c r="O56" i="2"/>
  <c r="M55" i="6" s="1"/>
  <c r="N56" i="2"/>
  <c r="L55" i="6" s="1"/>
  <c r="M56" i="2"/>
  <c r="K55" i="6" s="1"/>
  <c r="Q56" i="2"/>
  <c r="O55" i="6" s="1"/>
  <c r="AA56" i="2"/>
  <c r="Y55" i="6" s="1"/>
  <c r="S56" i="2"/>
  <c r="Q55" i="6" s="1"/>
  <c r="I52" i="3"/>
  <c r="X2" i="5"/>
  <c r="Y2" i="5"/>
  <c r="V2" i="5"/>
  <c r="J94" i="3"/>
  <c r="G61" i="3"/>
  <c r="U29" i="5"/>
  <c r="P11" i="5"/>
  <c r="H43" i="3"/>
  <c r="P14" i="5"/>
  <c r="H46" i="3"/>
  <c r="I51" i="3"/>
  <c r="H41" i="3"/>
  <c r="P9" i="5"/>
  <c r="G49" i="3"/>
  <c r="U17" i="5"/>
  <c r="C8" i="2"/>
  <c r="A7" i="6" s="1"/>
  <c r="W8" i="2"/>
  <c r="U7" i="6" s="1"/>
  <c r="AE8" i="2"/>
  <c r="AC7" i="6" s="1"/>
  <c r="T8" i="2"/>
  <c r="R7" i="6" s="1"/>
  <c r="S8" i="2"/>
  <c r="Q7" i="6" s="1"/>
  <c r="AF8" i="2"/>
  <c r="AD7" i="6" s="1"/>
  <c r="BB8" i="2"/>
  <c r="AZ7" i="6" s="1"/>
  <c r="U8" i="2"/>
  <c r="S7" i="6" s="1"/>
  <c r="V8" i="2"/>
  <c r="T7" i="6" s="1"/>
  <c r="D8" i="2"/>
  <c r="B7" i="6" s="1"/>
  <c r="P8" i="2"/>
  <c r="N7" i="6" s="1"/>
  <c r="Q8" i="2"/>
  <c r="O7" i="6" s="1"/>
  <c r="R8" i="2"/>
  <c r="P7" i="6" s="1"/>
  <c r="I36" i="3"/>
  <c r="G38" i="3"/>
  <c r="U6" i="5"/>
  <c r="G65" i="3"/>
  <c r="U33" i="5"/>
  <c r="X28" i="5"/>
  <c r="C60" i="3" s="1"/>
  <c r="Y28" i="5"/>
  <c r="V28" i="5"/>
  <c r="AA74" i="2"/>
  <c r="Y73" i="6" s="1"/>
  <c r="Z74" i="2"/>
  <c r="X73" i="6" s="1"/>
  <c r="I58" i="3"/>
  <c r="P32" i="5"/>
  <c r="H64" i="3"/>
  <c r="AI15" i="5"/>
  <c r="AK15" i="5"/>
  <c r="C47" i="3" s="1"/>
  <c r="AL15" i="5"/>
  <c r="AF41" i="2"/>
  <c r="AD40" i="6" s="1"/>
  <c r="N41" i="2"/>
  <c r="L40" i="6" s="1"/>
  <c r="Z41" i="2"/>
  <c r="X40" i="6" s="1"/>
  <c r="AO41" i="2"/>
  <c r="AM40" i="6" s="1"/>
  <c r="AB41" i="2"/>
  <c r="Z40" i="6" s="1"/>
  <c r="AD41" i="2"/>
  <c r="AB40" i="6" s="1"/>
  <c r="AP41" i="2"/>
  <c r="AN40" i="6" s="1"/>
  <c r="AE41" i="2"/>
  <c r="AC40" i="6" s="1"/>
  <c r="AA41" i="2"/>
  <c r="Y40" i="6" s="1"/>
  <c r="M41" i="2"/>
  <c r="K40" i="6" s="1"/>
  <c r="AG41" i="2"/>
  <c r="AE40" i="6" s="1"/>
  <c r="AC41" i="2"/>
  <c r="AA40" i="6" s="1"/>
  <c r="F48" i="3"/>
  <c r="W16" i="5"/>
  <c r="O12" i="5"/>
  <c r="S12" i="5"/>
  <c r="AH3" i="5"/>
  <c r="G35" i="3"/>
  <c r="L77" i="2"/>
  <c r="J76" i="6" s="1"/>
  <c r="M77" i="2"/>
  <c r="K76" i="6" s="1"/>
  <c r="H59" i="3"/>
  <c r="H34" i="3"/>
  <c r="P2" i="5"/>
  <c r="F55" i="3"/>
  <c r="AJ23" i="5"/>
  <c r="K80" i="2"/>
  <c r="I79" i="6" s="1"/>
  <c r="J80" i="2"/>
  <c r="H79" i="6" s="1"/>
  <c r="I60" i="3"/>
  <c r="AK31" i="5"/>
  <c r="C63" i="3" s="1"/>
  <c r="AL31" i="5"/>
  <c r="AI31" i="5"/>
  <c r="AK43" i="2"/>
  <c r="AI42" i="6" s="1"/>
  <c r="R43" i="2"/>
  <c r="P42" i="6" s="1"/>
  <c r="AE43" i="2"/>
  <c r="AC42" i="6" s="1"/>
  <c r="AG43" i="2"/>
  <c r="AE42" i="6" s="1"/>
  <c r="BB43" i="2"/>
  <c r="AZ42" i="6" s="1"/>
  <c r="AT43" i="2"/>
  <c r="AR42" i="6" s="1"/>
  <c r="AS43" i="2"/>
  <c r="AQ42" i="6" s="1"/>
  <c r="AJ7" i="2"/>
  <c r="AH6" i="6" s="1"/>
  <c r="Q55" i="2"/>
  <c r="O54" i="6" s="1"/>
  <c r="AE55" i="2"/>
  <c r="AC54" i="6" s="1"/>
  <c r="S22" i="5"/>
  <c r="O22" i="5"/>
  <c r="AJ13" i="5"/>
  <c r="F45" i="3"/>
  <c r="N94" i="3"/>
  <c r="G47" i="3"/>
  <c r="Y8" i="5"/>
  <c r="X8" i="5"/>
  <c r="C40" i="3" s="1"/>
  <c r="V8" i="5"/>
  <c r="H61" i="3"/>
  <c r="P29" i="5"/>
  <c r="U11" i="5"/>
  <c r="G43" i="3"/>
  <c r="U14" i="5"/>
  <c r="G46" i="3"/>
  <c r="H51" i="3"/>
  <c r="AY86" i="2"/>
  <c r="AW85" i="6" s="1"/>
  <c r="P86" i="2"/>
  <c r="N85" i="6" s="1"/>
  <c r="N86" i="2"/>
  <c r="L85" i="6" s="1"/>
  <c r="AZ86" i="2"/>
  <c r="AX85" i="6" s="1"/>
  <c r="R86" i="2"/>
  <c r="P85" i="6" s="1"/>
  <c r="O86" i="2"/>
  <c r="M85" i="6" s="1"/>
  <c r="M86" i="2"/>
  <c r="K85" i="6" s="1"/>
  <c r="S86" i="2"/>
  <c r="Q85" i="6" s="1"/>
  <c r="Q86" i="2"/>
  <c r="O85" i="6" s="1"/>
  <c r="I62" i="3"/>
  <c r="U9" i="5"/>
  <c r="G41" i="3"/>
  <c r="P17" i="5"/>
  <c r="H49" i="3"/>
  <c r="H38" i="3"/>
  <c r="P6" i="5"/>
  <c r="H65" i="3"/>
  <c r="P33" i="5"/>
  <c r="U32" i="5"/>
  <c r="G64" i="3"/>
  <c r="AW45" i="3" a="1"/>
  <c r="AW86" i="3" a="1"/>
  <c r="AW77" i="3" a="1"/>
  <c r="AW60" i="3" a="1"/>
  <c r="AW90" i="3" a="1"/>
  <c r="AW94" i="3" a="1"/>
  <c r="AW59" i="3" a="1"/>
  <c r="AW75" i="3" a="1"/>
  <c r="AW34" i="3" a="1"/>
  <c r="AW64" i="3" a="1"/>
  <c r="AW39" i="3" a="1"/>
  <c r="AW84" i="3" a="1"/>
  <c r="AW91" i="3" a="1"/>
  <c r="AW83" i="3" a="1"/>
  <c r="AW73" i="3" a="1"/>
  <c r="AW66" i="3" a="1"/>
  <c r="AW42" i="3" a="1"/>
  <c r="AW44" i="3" a="1"/>
  <c r="AW71" i="3" a="1"/>
  <c r="AW56" i="3" a="1"/>
  <c r="AW88" i="3" a="1"/>
  <c r="AW40" i="3" a="1"/>
  <c r="AW38" i="3" a="1"/>
  <c r="AW35" i="3" a="1"/>
  <c r="AW81" i="3" a="1"/>
  <c r="AW55" i="3" a="1"/>
  <c r="AW93" i="3" a="1"/>
  <c r="AW76" i="3" a="1"/>
  <c r="AW67" i="3" a="1"/>
  <c r="AW37" i="3" a="1"/>
  <c r="U73" i="3" a="1"/>
  <c r="U62" i="3" a="1"/>
  <c r="U61" i="3" a="1"/>
  <c r="U92" i="3" a="1"/>
  <c r="U36" i="3" a="1"/>
  <c r="U71" i="3" a="1"/>
  <c r="U79" i="3" a="1"/>
  <c r="U49" i="3" a="1"/>
  <c r="U69" i="3" a="1"/>
  <c r="U75" i="3" a="1"/>
  <c r="U81" i="3" a="1"/>
  <c r="U74" i="3" a="1"/>
  <c r="U77" i="3" a="1"/>
  <c r="U56" i="3" a="1"/>
  <c r="U63" i="3" a="1"/>
  <c r="U90" i="3" a="1"/>
  <c r="U50" i="3" a="1"/>
  <c r="U41" i="3" a="1"/>
  <c r="U70" i="3" a="1"/>
  <c r="U45" i="3" a="1"/>
  <c r="U43" i="3" a="1"/>
  <c r="U72" i="3" a="1"/>
  <c r="U40" i="3" a="1"/>
  <c r="U37" i="3" a="1"/>
  <c r="U39" i="3" a="1"/>
  <c r="U48" i="3" a="1"/>
  <c r="U34" i="3" a="1"/>
  <c r="U89" i="3" a="1"/>
  <c r="U68" i="3" a="1"/>
  <c r="U83" i="3" a="1"/>
  <c r="T59" i="3" a="1"/>
  <c r="T47" i="3" a="1"/>
  <c r="T89" i="3" a="1"/>
  <c r="T51" i="3" a="1"/>
  <c r="T57" i="3" a="1"/>
  <c r="T35" i="3" a="1"/>
  <c r="T54" i="3" a="1"/>
  <c r="T74" i="3" a="1"/>
  <c r="T67" i="3" a="1"/>
  <c r="T37" i="3" a="1"/>
  <c r="T58" i="3" a="1"/>
  <c r="T94" i="3" a="1"/>
  <c r="T55" i="3" a="1"/>
  <c r="T65" i="3" a="1"/>
  <c r="T68" i="3" a="1"/>
  <c r="T64" i="3" a="1"/>
  <c r="T49" i="3" a="1"/>
  <c r="T62" i="3" a="1"/>
  <c r="T52" i="3" a="1"/>
  <c r="T84" i="3" a="1"/>
  <c r="T44" i="3" a="1"/>
  <c r="T66" i="3" a="1"/>
  <c r="T79" i="3" a="1"/>
  <c r="T70" i="3" a="1"/>
  <c r="T71" i="3" a="1"/>
  <c r="T73" i="3" a="1"/>
  <c r="T78" i="3" a="1"/>
  <c r="T43" i="3" a="1"/>
  <c r="T38" i="3" a="1"/>
  <c r="T76" i="3" a="1"/>
  <c r="T88" i="3" a="1"/>
  <c r="BG63" i="3" a="1"/>
  <c r="BG51" i="3" a="1"/>
  <c r="BG93" i="3" a="1"/>
  <c r="BG61" i="3" a="1"/>
  <c r="BG42" i="3" a="1"/>
  <c r="BG67" i="3" a="1"/>
  <c r="BG43" i="3" a="1"/>
  <c r="BG91" i="3" a="1"/>
  <c r="BG92" i="3" a="1"/>
  <c r="BG53" i="3" a="1"/>
  <c r="BG90" i="3" a="1"/>
  <c r="BG59" i="3" a="1"/>
  <c r="BG46" i="3" a="1"/>
  <c r="BG94" i="3" a="1"/>
  <c r="BG57" i="3" a="1"/>
  <c r="BG60" i="3" a="1"/>
  <c r="BG34" i="3" a="1"/>
  <c r="BG73" i="3" a="1"/>
  <c r="BG83" i="3" a="1"/>
  <c r="BG50" i="3" a="1"/>
  <c r="BG76" i="3" a="1"/>
  <c r="BG62" i="3" a="1"/>
  <c r="BG52" i="3" a="1"/>
  <c r="BG89" i="3" a="1"/>
  <c r="BG86" i="3" a="1"/>
  <c r="BG72" i="3" a="1"/>
  <c r="BG71" i="3" a="1"/>
  <c r="BG64" i="3" a="1"/>
  <c r="BG85" i="3" a="1"/>
  <c r="BG38" i="3" a="1"/>
  <c r="BG40" i="3" a="1"/>
  <c r="AX44" i="3" a="1"/>
  <c r="AX93" i="3" a="1"/>
  <c r="AX61" i="3" a="1"/>
  <c r="AX63" i="3" a="1"/>
  <c r="AX78" i="3" a="1"/>
  <c r="AX40" i="3" a="1"/>
  <c r="AX68" i="3" a="1"/>
  <c r="AX56" i="3" a="1"/>
  <c r="AX48" i="3" a="1"/>
  <c r="AX50" i="3" a="1"/>
  <c r="AX36" i="3" a="1"/>
  <c r="AX54" i="3" a="1"/>
  <c r="AX64" i="3" a="1"/>
  <c r="AX39" i="3" a="1"/>
  <c r="AX82" i="3" a="1"/>
  <c r="AX67" i="3" a="1"/>
  <c r="AX77" i="3" a="1"/>
  <c r="AX72" i="3" a="1"/>
  <c r="AX87" i="3" a="1"/>
  <c r="AX90" i="3" a="1"/>
  <c r="AX60" i="3" a="1"/>
  <c r="AX71" i="3" a="1"/>
  <c r="AX65" i="3" a="1"/>
  <c r="AX88" i="3" a="1"/>
  <c r="AX55" i="3" a="1"/>
  <c r="AX75" i="3" a="1"/>
  <c r="AX34" i="3" a="1"/>
  <c r="AX57" i="3" a="1"/>
  <c r="AX69" i="3" a="1"/>
  <c r="AX59" i="3" a="1"/>
  <c r="AX92" i="3" a="1"/>
  <c r="BE61" i="3" a="1"/>
  <c r="BE46" i="3" a="1"/>
  <c r="BE91" i="3" a="1"/>
  <c r="BE84" i="3" a="1"/>
  <c r="BE79" i="3" a="1"/>
  <c r="BE50" i="3" a="1"/>
  <c r="BE69" i="3" a="1"/>
  <c r="BE93" i="3" a="1"/>
  <c r="BE56" i="3" a="1"/>
  <c r="BE59" i="3" a="1"/>
  <c r="BE77" i="3" a="1"/>
  <c r="BE78" i="3" a="1"/>
  <c r="BE62" i="3" a="1"/>
  <c r="BE51" i="3" a="1"/>
  <c r="BE66" i="3" a="1"/>
  <c r="BE71" i="3" a="1"/>
  <c r="BE52" i="3" a="1"/>
  <c r="BE44" i="3" a="1"/>
  <c r="BE35" i="3" a="1"/>
  <c r="BE74" i="3" a="1"/>
  <c r="BE39" i="3" a="1"/>
  <c r="BE65" i="3" a="1"/>
  <c r="BE64" i="3" a="1"/>
  <c r="BE75" i="3" a="1"/>
  <c r="BE73" i="3" a="1"/>
  <c r="BE55" i="3" a="1"/>
  <c r="BE37" i="3" a="1"/>
  <c r="BE63" i="3" a="1"/>
  <c r="BE81" i="3" a="1"/>
  <c r="BE80" i="3" a="1"/>
  <c r="S59" i="3" a="1"/>
  <c r="S72" i="3" a="1"/>
  <c r="S85" i="3" a="1"/>
  <c r="S61" i="3" a="1"/>
  <c r="S60" i="3" a="1"/>
  <c r="S66" i="3" a="1"/>
  <c r="S56" i="3" a="1"/>
  <c r="S71" i="3" a="1"/>
  <c r="S82" i="3" a="1"/>
  <c r="S81" i="3" a="1"/>
  <c r="S41" i="3" a="1"/>
  <c r="S77" i="3" a="1"/>
  <c r="S68" i="3" a="1"/>
  <c r="S52" i="3" a="1"/>
  <c r="S70" i="3" a="1"/>
  <c r="S57" i="3" a="1"/>
  <c r="S62" i="3" a="1"/>
  <c r="S44" i="3" a="1"/>
  <c r="S45" i="3" a="1"/>
  <c r="S89" i="3" a="1"/>
  <c r="S94" i="3" a="1"/>
  <c r="S34" i="3" a="1"/>
  <c r="S86" i="3" a="1"/>
  <c r="S37" i="3" a="1"/>
  <c r="S76" i="3" a="1"/>
  <c r="S92" i="3" a="1"/>
  <c r="S75" i="3" a="1"/>
  <c r="S35" i="3" a="1"/>
  <c r="S42" i="3" a="1"/>
  <c r="S88" i="3" a="1"/>
  <c r="S47" i="3" a="1"/>
  <c r="BC69" i="3" a="1"/>
  <c r="BC45" i="3" a="1"/>
  <c r="BC57" i="3" a="1"/>
  <c r="BC52" i="3" a="1"/>
  <c r="BC56" i="3" a="1"/>
  <c r="BC43" i="3" a="1"/>
  <c r="BC83" i="3" a="1"/>
  <c r="BC62" i="3" a="1"/>
  <c r="BC86" i="3" a="1"/>
  <c r="BC54" i="3" a="1"/>
  <c r="BC47" i="3" a="1"/>
  <c r="BC71" i="3" a="1"/>
  <c r="BC85" i="3" a="1"/>
  <c r="BC58" i="3" a="1"/>
  <c r="BC51" i="3" a="1"/>
  <c r="BC90" i="3" a="1"/>
  <c r="BC53" i="3" a="1"/>
  <c r="BC64" i="3" a="1"/>
  <c r="BC35" i="3" a="1"/>
  <c r="BC89" i="3" a="1"/>
  <c r="BC41" i="3" a="1"/>
  <c r="BC34" i="3" a="1"/>
  <c r="BC49" i="3" a="1"/>
  <c r="BC74" i="3" a="1"/>
  <c r="BC68" i="3" a="1"/>
  <c r="BC75" i="3" a="1"/>
  <c r="BC77" i="3" a="1"/>
  <c r="AW57" i="3" a="1"/>
  <c r="AW70" i="3" a="1"/>
  <c r="AW43" i="3" a="1"/>
  <c r="AW79" i="3" a="1"/>
  <c r="AW87" i="3" a="1"/>
  <c r="AW78" i="3" a="1"/>
  <c r="AW63" i="3" a="1"/>
  <c r="AW92" i="3" a="1"/>
  <c r="AW49" i="3" a="1"/>
  <c r="AW85" i="3" a="1"/>
  <c r="AW50" i="3" a="1"/>
  <c r="AW47" i="3" a="1"/>
  <c r="AW72" i="3" a="1"/>
  <c r="AW61" i="3" a="1"/>
  <c r="AW52" i="3" a="1"/>
  <c r="AW36" i="3" a="1"/>
  <c r="AW68" i="3" a="1"/>
  <c r="AW58" i="3" a="1"/>
  <c r="AW46" i="3" a="1"/>
  <c r="AW53" i="3" a="1"/>
  <c r="AW89" i="3" a="1"/>
  <c r="AW65" i="3" a="1"/>
  <c r="AW62" i="3" a="1"/>
  <c r="AW54" i="3" a="1"/>
  <c r="AW82" i="3" a="1"/>
  <c r="AW74" i="3" a="1"/>
  <c r="AW80" i="3" a="1"/>
  <c r="AW48" i="3" a="1"/>
  <c r="AW51" i="3" a="1"/>
  <c r="AW69" i="3" a="1"/>
  <c r="AW41" i="3" a="1"/>
  <c r="U93" i="3" a="1"/>
  <c r="U35" i="3" a="1"/>
  <c r="U55" i="3" a="1"/>
  <c r="U44" i="3" a="1"/>
  <c r="U59" i="3" a="1"/>
  <c r="U38" i="3" a="1"/>
  <c r="U60" i="3" a="1"/>
  <c r="U65" i="3" a="1"/>
  <c r="U57" i="3" a="1"/>
  <c r="U80" i="3" a="1"/>
  <c r="U54" i="3" a="1"/>
  <c r="U53" i="3" a="1"/>
  <c r="U88" i="3" a="1"/>
  <c r="U87" i="3" a="1"/>
  <c r="U47" i="3" a="1"/>
  <c r="U42" i="3" a="1"/>
  <c r="U78" i="3" a="1"/>
  <c r="U85" i="3" a="1"/>
  <c r="U51" i="3" a="1"/>
  <c r="U91" i="3" a="1"/>
  <c r="U82" i="3" a="1"/>
  <c r="U94" i="3" a="1"/>
  <c r="U67" i="3" a="1"/>
  <c r="U66" i="3" a="1"/>
  <c r="U64" i="3" a="1"/>
  <c r="U58" i="3" a="1"/>
  <c r="U76" i="3" a="1"/>
  <c r="U84" i="3" a="1"/>
  <c r="U46" i="3" a="1"/>
  <c r="U86" i="3" a="1"/>
  <c r="U52" i="3" a="1"/>
  <c r="T41" i="3" a="1"/>
  <c r="T80" i="3" a="1"/>
  <c r="T34" i="3" a="1"/>
  <c r="T63" i="3" a="1"/>
  <c r="T69" i="3" a="1"/>
  <c r="T82" i="3" a="1"/>
  <c r="T85" i="3" a="1"/>
  <c r="T86" i="3" a="1"/>
  <c r="T36" i="3" a="1"/>
  <c r="T81" i="3" a="1"/>
  <c r="T75" i="3" a="1"/>
  <c r="T60" i="3" a="1"/>
  <c r="T39" i="3" a="1"/>
  <c r="T91" i="3" a="1"/>
  <c r="T77" i="3" a="1"/>
  <c r="T53" i="3" a="1"/>
  <c r="T90" i="3" a="1"/>
  <c r="T48" i="3" a="1"/>
  <c r="T40" i="3" a="1"/>
  <c r="T72" i="3" a="1"/>
  <c r="T61" i="3" a="1"/>
  <c r="T45" i="3" a="1"/>
  <c r="T93" i="3" a="1"/>
  <c r="T87" i="3" a="1"/>
  <c r="T56" i="3" a="1"/>
  <c r="T50" i="3" a="1"/>
  <c r="T42" i="3" a="1"/>
  <c r="T92" i="3" a="1"/>
  <c r="T83" i="3" a="1"/>
  <c r="T46" i="3" a="1"/>
  <c r="BG36" i="3" a="1"/>
  <c r="BG77" i="3" a="1"/>
  <c r="BG75" i="3" a="1"/>
  <c r="BG58" i="3" a="1"/>
  <c r="BG84" i="3" a="1"/>
  <c r="BG44" i="3" a="1"/>
  <c r="BG47" i="3" a="1"/>
  <c r="BG37" i="3" a="1"/>
  <c r="BG66" i="3" a="1"/>
  <c r="BG65" i="3" a="1"/>
  <c r="BG49" i="3" a="1"/>
  <c r="BG70" i="3" a="1"/>
  <c r="BG54" i="3" a="1"/>
  <c r="BG74" i="3" a="1"/>
  <c r="BG39" i="3" a="1"/>
  <c r="BG35" i="3" a="1"/>
  <c r="BG56" i="3" a="1"/>
  <c r="BG48" i="3" a="1"/>
  <c r="BG78" i="3" a="1"/>
  <c r="BG79" i="3" a="1"/>
  <c r="BG45" i="3" a="1"/>
  <c r="BG88" i="3" a="1"/>
  <c r="BG69" i="3" a="1"/>
  <c r="BG41" i="3" a="1"/>
  <c r="BG55" i="3" a="1"/>
  <c r="BG80" i="3" a="1"/>
  <c r="BG82" i="3" a="1"/>
  <c r="BG87" i="3" a="1"/>
  <c r="BG81" i="3" a="1"/>
  <c r="BG68" i="3" a="1"/>
  <c r="AX73" i="3" a="1"/>
  <c r="AX42" i="3" a="1"/>
  <c r="AX86" i="3" a="1"/>
  <c r="AX53" i="3" a="1"/>
  <c r="AX83" i="3" a="1"/>
  <c r="AX58" i="3" a="1"/>
  <c r="AX49" i="3" a="1"/>
  <c r="AX52" i="3" a="1"/>
  <c r="AX45" i="3" a="1"/>
  <c r="AX62" i="3" a="1"/>
  <c r="AX91" i="3" a="1"/>
  <c r="AX80" i="3" a="1"/>
  <c r="AX51" i="3" a="1"/>
  <c r="AX46" i="3" a="1"/>
  <c r="AX81" i="3" a="1"/>
  <c r="AX84" i="3" a="1"/>
  <c r="AX76" i="3" a="1"/>
  <c r="AX85" i="3" a="1"/>
  <c r="AX43" i="3" a="1"/>
  <c r="AX47" i="3" a="1"/>
  <c r="AX70" i="3" a="1"/>
  <c r="AX38" i="3" a="1"/>
  <c r="AX89" i="3" a="1"/>
  <c r="AX94" i="3" a="1"/>
  <c r="AX41" i="3" a="1"/>
  <c r="AX37" i="3" a="1"/>
  <c r="AX35" i="3" a="1"/>
  <c r="AX66" i="3" a="1"/>
  <c r="AX79" i="3" a="1"/>
  <c r="AX74" i="3" a="1"/>
  <c r="BE47" i="3" a="1"/>
  <c r="BE54" i="3" a="1"/>
  <c r="BE67" i="3" a="1"/>
  <c r="BE90" i="3" a="1"/>
  <c r="BE45" i="3" a="1"/>
  <c r="BE49" i="3" a="1"/>
  <c r="BE87" i="3" a="1"/>
  <c r="BE85" i="3" a="1"/>
  <c r="BE57" i="3" a="1"/>
  <c r="BE88" i="3" a="1"/>
  <c r="BE72" i="3" a="1"/>
  <c r="BE82" i="3" a="1"/>
  <c r="BE38" i="3" a="1"/>
  <c r="BE42" i="3" a="1"/>
  <c r="BE86" i="3" a="1"/>
  <c r="BE34" i="3" a="1"/>
  <c r="BE48" i="3" a="1"/>
  <c r="BE83" i="3" a="1"/>
  <c r="BE70" i="3" a="1"/>
  <c r="BE92" i="3" a="1"/>
  <c r="BE40" i="3" a="1"/>
  <c r="BE68" i="3" a="1"/>
  <c r="BE58" i="3" a="1"/>
  <c r="BE53" i="3" a="1"/>
  <c r="BE43" i="3" a="1"/>
  <c r="BE36" i="3" a="1"/>
  <c r="BE76" i="3" a="1"/>
  <c r="BE41" i="3" a="1"/>
  <c r="BE60" i="3" a="1"/>
  <c r="BE94" i="3" a="1"/>
  <c r="BE89" i="3" a="1"/>
  <c r="S87" i="3" a="1"/>
  <c r="S40" i="3" a="1"/>
  <c r="S54" i="3" a="1"/>
  <c r="S64" i="3" a="1"/>
  <c r="S55" i="3" a="1"/>
  <c r="S39" i="3" a="1"/>
  <c r="S69" i="3" a="1"/>
  <c r="S74" i="3" a="1"/>
  <c r="S93" i="3" a="1"/>
  <c r="S53" i="3" a="1"/>
  <c r="S80" i="3" a="1"/>
  <c r="S51" i="3" a="1"/>
  <c r="S58" i="3" a="1"/>
  <c r="S83" i="3" a="1"/>
  <c r="S67" i="3" a="1"/>
  <c r="S65" i="3" a="1"/>
  <c r="S36" i="3" a="1"/>
  <c r="S79" i="3" a="1"/>
  <c r="S49" i="3" a="1"/>
  <c r="S38" i="3" a="1"/>
  <c r="S90" i="3" a="1"/>
  <c r="S84" i="3" a="1"/>
  <c r="S46" i="3" a="1"/>
  <c r="S48" i="3" a="1"/>
  <c r="S78" i="3" a="1"/>
  <c r="S43" i="3" a="1"/>
  <c r="S63" i="3" a="1"/>
  <c r="S50" i="3" a="1"/>
  <c r="S91" i="3" a="1"/>
  <c r="S73" i="3" a="1"/>
  <c r="BC67" i="3" a="1"/>
  <c r="BC61" i="3" a="1"/>
  <c r="BC78" i="3" a="1"/>
  <c r="BC60" i="3" a="1"/>
  <c r="BC93" i="3" a="1"/>
  <c r="BC50" i="3" a="1"/>
  <c r="BC70" i="3" a="1"/>
  <c r="BC39" i="3" a="1"/>
  <c r="BC87" i="3" a="1"/>
  <c r="BC38" i="3" a="1"/>
  <c r="BC63" i="3" a="1"/>
  <c r="BC88" i="3" a="1"/>
  <c r="BC40" i="3" a="1"/>
  <c r="BC94" i="3" a="1"/>
  <c r="BC82" i="3" a="1"/>
  <c r="BC72" i="3" a="1"/>
  <c r="BC59" i="3" a="1"/>
  <c r="BC65" i="3" a="1"/>
  <c r="BC37" i="3" a="1"/>
  <c r="BC73" i="3" a="1"/>
  <c r="BC80" i="3" a="1"/>
  <c r="BC42" i="3" a="1"/>
  <c r="BC81" i="3" a="1"/>
  <c r="BC79" i="3" a="1"/>
  <c r="BC48" i="3" a="1"/>
  <c r="BC91" i="3" a="1"/>
  <c r="BC44" i="3" a="1"/>
  <c r="BC36" i="3" a="1"/>
  <c r="BC55" i="3" a="1"/>
  <c r="BC66" i="3" a="1"/>
  <c r="BC46" i="3" a="1"/>
  <c r="BC84" i="3" a="1"/>
  <c r="BC92" i="3" a="1"/>
  <c r="BC76" i="3" a="1"/>
  <c r="AR62" i="3" a="1"/>
  <c r="BM88" i="3" a="1"/>
  <c r="BN55" i="3" a="1"/>
  <c r="Y20" i="5" l="1"/>
  <c r="V20" i="5"/>
  <c r="X20" i="5"/>
  <c r="C52" i="3" s="1"/>
  <c r="W20" i="2"/>
  <c r="U19" i="6" s="1"/>
  <c r="M20" i="2"/>
  <c r="K19" i="6" s="1"/>
  <c r="I20" i="2"/>
  <c r="G19" i="6" s="1"/>
  <c r="K20" i="2"/>
  <c r="I19" i="6" s="1"/>
  <c r="J20" i="2"/>
  <c r="H19" i="6" s="1"/>
  <c r="H20" i="2"/>
  <c r="F19" i="6" s="1"/>
  <c r="L20" i="2"/>
  <c r="J19" i="6" s="1"/>
  <c r="N20" i="2"/>
  <c r="L19" i="6" s="1"/>
  <c r="O20" i="2"/>
  <c r="M19" i="6" s="1"/>
  <c r="I40" i="3"/>
  <c r="V4" i="5"/>
  <c r="X4" i="5"/>
  <c r="C36" i="3" s="1"/>
  <c r="Y4" i="5"/>
  <c r="BN55" i="3"/>
  <c r="BM88" i="3"/>
  <c r="AR62" i="3"/>
  <c r="BC76" i="3"/>
  <c r="BC92" i="3"/>
  <c r="BC84" i="3"/>
  <c r="BC46" i="3"/>
  <c r="BC66" i="3"/>
  <c r="BC55" i="3"/>
  <c r="BC36" i="3"/>
  <c r="BC44" i="3"/>
  <c r="BC91" i="3"/>
  <c r="BC48" i="3"/>
  <c r="BC79" i="3"/>
  <c r="BC81" i="3"/>
  <c r="BC42" i="3"/>
  <c r="BC80" i="3"/>
  <c r="BC73" i="3"/>
  <c r="BC37" i="3"/>
  <c r="BC65" i="3"/>
  <c r="BC59" i="3"/>
  <c r="BC72" i="3"/>
  <c r="BC82" i="3"/>
  <c r="BC94" i="3"/>
  <c r="BC40" i="3"/>
  <c r="BC88" i="3"/>
  <c r="BC63" i="3"/>
  <c r="BC38" i="3"/>
  <c r="BC87" i="3"/>
  <c r="BC39" i="3"/>
  <c r="BC70" i="3"/>
  <c r="BC50" i="3"/>
  <c r="BC93" i="3"/>
  <c r="BC60" i="3"/>
  <c r="BC78" i="3"/>
  <c r="BC61" i="3"/>
  <c r="BC67" i="3"/>
  <c r="S73" i="3"/>
  <c r="S91" i="3"/>
  <c r="S50" i="3"/>
  <c r="S63" i="3"/>
  <c r="S43" i="3"/>
  <c r="S78" i="3"/>
  <c r="S48" i="3"/>
  <c r="S46" i="3"/>
  <c r="S84" i="3"/>
  <c r="S90" i="3"/>
  <c r="S38" i="3"/>
  <c r="S49" i="3"/>
  <c r="S79" i="3"/>
  <c r="S36" i="3"/>
  <c r="S65" i="3"/>
  <c r="S67" i="3"/>
  <c r="S83" i="3"/>
  <c r="S58" i="3"/>
  <c r="S51" i="3"/>
  <c r="S80" i="3"/>
  <c r="S53" i="3"/>
  <c r="S93" i="3"/>
  <c r="S74" i="3"/>
  <c r="S69" i="3"/>
  <c r="S39" i="3"/>
  <c r="S55" i="3"/>
  <c r="S64" i="3"/>
  <c r="S54" i="3"/>
  <c r="S40" i="3"/>
  <c r="S87" i="3"/>
  <c r="BE89" i="3"/>
  <c r="BE94" i="3"/>
  <c r="BE60" i="3"/>
  <c r="BE41" i="3"/>
  <c r="BE76" i="3"/>
  <c r="BE36" i="3"/>
  <c r="BE43" i="3"/>
  <c r="BE53" i="3"/>
  <c r="BE58" i="3"/>
  <c r="BE68" i="3"/>
  <c r="BE40" i="3"/>
  <c r="BE92" i="3"/>
  <c r="BE70" i="3"/>
  <c r="BE83" i="3"/>
  <c r="BE48" i="3"/>
  <c r="BE34" i="3"/>
  <c r="BE86" i="3"/>
  <c r="BE42" i="3"/>
  <c r="BE38" i="3"/>
  <c r="BE82" i="3"/>
  <c r="BE72" i="3"/>
  <c r="BE88" i="3"/>
  <c r="BE57" i="3"/>
  <c r="BE85" i="3"/>
  <c r="BE87" i="3"/>
  <c r="BE49" i="3"/>
  <c r="BE45" i="3"/>
  <c r="BE90" i="3"/>
  <c r="BE67" i="3"/>
  <c r="BE54" i="3"/>
  <c r="BE47" i="3"/>
  <c r="AX74" i="3"/>
  <c r="AX79" i="3"/>
  <c r="AX66" i="3"/>
  <c r="AX35" i="3"/>
  <c r="AX37" i="3"/>
  <c r="AX41" i="3"/>
  <c r="AX94" i="3"/>
  <c r="AX89" i="3"/>
  <c r="AX38" i="3"/>
  <c r="AX70" i="3"/>
  <c r="AX47" i="3"/>
  <c r="AX43" i="3"/>
  <c r="AX85" i="3"/>
  <c r="AX76" i="3"/>
  <c r="AX84" i="3"/>
  <c r="AX81" i="3"/>
  <c r="AX46" i="3"/>
  <c r="AX51" i="3"/>
  <c r="AX80" i="3"/>
  <c r="AX91" i="3"/>
  <c r="AX62" i="3"/>
  <c r="AX45" i="3"/>
  <c r="AX52" i="3"/>
  <c r="AX49" i="3"/>
  <c r="AX58" i="3"/>
  <c r="AX83" i="3"/>
  <c r="AX53" i="3"/>
  <c r="AX86" i="3"/>
  <c r="AX42" i="3"/>
  <c r="AX73" i="3"/>
  <c r="BG68" i="3"/>
  <c r="BG81" i="3"/>
  <c r="BG87" i="3"/>
  <c r="BG82" i="3"/>
  <c r="BG80" i="3"/>
  <c r="BG55" i="3"/>
  <c r="BG41" i="3"/>
  <c r="BG69" i="3"/>
  <c r="BG88" i="3"/>
  <c r="BG45" i="3"/>
  <c r="BG79" i="3"/>
  <c r="BG78" i="3"/>
  <c r="BG48" i="3"/>
  <c r="BG56" i="3"/>
  <c r="BG35" i="3"/>
  <c r="BG39" i="3"/>
  <c r="BG74" i="3"/>
  <c r="BG54" i="3"/>
  <c r="BG70" i="3"/>
  <c r="BG49" i="3"/>
  <c r="BG65" i="3"/>
  <c r="BG66" i="3"/>
  <c r="BG37" i="3"/>
  <c r="BG47" i="3"/>
  <c r="BG44" i="3"/>
  <c r="BG84" i="3"/>
  <c r="BG58" i="3"/>
  <c r="BG75" i="3"/>
  <c r="BG77" i="3"/>
  <c r="BG36" i="3"/>
  <c r="T46" i="3"/>
  <c r="T83" i="3"/>
  <c r="T92" i="3"/>
  <c r="T42" i="3"/>
  <c r="T50" i="3"/>
  <c r="T56" i="3"/>
  <c r="T87" i="3"/>
  <c r="T93" i="3"/>
  <c r="T45" i="3"/>
  <c r="T61" i="3"/>
  <c r="T72" i="3"/>
  <c r="T40" i="3"/>
  <c r="T48" i="3"/>
  <c r="T90" i="3"/>
  <c r="T53" i="3"/>
  <c r="T77" i="3"/>
  <c r="T91" i="3"/>
  <c r="T39" i="3"/>
  <c r="T60" i="3"/>
  <c r="T75" i="3"/>
  <c r="T81" i="3"/>
  <c r="T36" i="3"/>
  <c r="T86" i="3"/>
  <c r="T85" i="3"/>
  <c r="T82" i="3"/>
  <c r="T69" i="3"/>
  <c r="T63" i="3"/>
  <c r="T34" i="3"/>
  <c r="T80" i="3"/>
  <c r="T41" i="3"/>
  <c r="U52" i="3"/>
  <c r="U86" i="3"/>
  <c r="U46" i="3"/>
  <c r="U84" i="3"/>
  <c r="U76" i="3"/>
  <c r="U58" i="3"/>
  <c r="U64" i="3"/>
  <c r="U66" i="3"/>
  <c r="U67" i="3"/>
  <c r="U94" i="3"/>
  <c r="U82" i="3"/>
  <c r="U91" i="3"/>
  <c r="U51" i="3"/>
  <c r="U85" i="3"/>
  <c r="U78" i="3"/>
  <c r="U42" i="3"/>
  <c r="U47" i="3"/>
  <c r="U87" i="3"/>
  <c r="U88" i="3"/>
  <c r="U53" i="3"/>
  <c r="U54" i="3"/>
  <c r="U80" i="3"/>
  <c r="U57" i="3"/>
  <c r="U65" i="3"/>
  <c r="U60" i="3"/>
  <c r="U38" i="3"/>
  <c r="U59" i="3"/>
  <c r="U44" i="3"/>
  <c r="U55" i="3"/>
  <c r="U35" i="3"/>
  <c r="U93" i="3"/>
  <c r="AW41" i="3"/>
  <c r="AW69" i="3"/>
  <c r="AW51" i="3"/>
  <c r="AW48" i="3"/>
  <c r="AW80" i="3"/>
  <c r="AW74" i="3"/>
  <c r="AW82" i="3"/>
  <c r="AW54" i="3"/>
  <c r="AW62" i="3"/>
  <c r="AW65" i="3"/>
  <c r="AW89" i="3"/>
  <c r="AW53" i="3"/>
  <c r="AW46" i="3"/>
  <c r="AW58" i="3"/>
  <c r="AW68" i="3"/>
  <c r="AW36" i="3"/>
  <c r="AW52" i="3"/>
  <c r="AW61" i="3"/>
  <c r="AW72" i="3"/>
  <c r="AW47" i="3"/>
  <c r="AW50" i="3"/>
  <c r="AW85" i="3"/>
  <c r="AW49" i="3"/>
  <c r="AW92" i="3"/>
  <c r="AW63" i="3"/>
  <c r="AW78" i="3"/>
  <c r="AW87" i="3"/>
  <c r="AW79" i="3"/>
  <c r="AW43" i="3"/>
  <c r="AW70" i="3"/>
  <c r="AW57" i="3"/>
  <c r="BC77" i="3"/>
  <c r="BC75" i="3"/>
  <c r="BC68" i="3"/>
  <c r="BC74" i="3"/>
  <c r="BC49" i="3"/>
  <c r="BC34" i="3"/>
  <c r="BC41" i="3"/>
  <c r="BC89" i="3"/>
  <c r="BC35" i="3"/>
  <c r="BC64" i="3"/>
  <c r="BC53" i="3"/>
  <c r="BC90" i="3"/>
  <c r="BC51" i="3"/>
  <c r="BC58" i="3"/>
  <c r="BC85" i="3"/>
  <c r="BC71" i="3"/>
  <c r="BC47" i="3"/>
  <c r="BC54" i="3"/>
  <c r="BC86" i="3"/>
  <c r="BC62" i="3"/>
  <c r="BC83" i="3"/>
  <c r="BC43" i="3"/>
  <c r="BC56" i="3"/>
  <c r="BC52" i="3"/>
  <c r="BC57" i="3"/>
  <c r="BC45" i="3"/>
  <c r="BC69" i="3"/>
  <c r="S47" i="3"/>
  <c r="S88" i="3"/>
  <c r="S42" i="3"/>
  <c r="S35" i="3"/>
  <c r="S75" i="3"/>
  <c r="S92" i="3"/>
  <c r="S76" i="3"/>
  <c r="S37" i="3"/>
  <c r="S86" i="3"/>
  <c r="S34" i="3"/>
  <c r="S94" i="3"/>
  <c r="S89" i="3"/>
  <c r="S45" i="3"/>
  <c r="S44" i="3"/>
  <c r="S62" i="3"/>
  <c r="S57" i="3"/>
  <c r="S70" i="3"/>
  <c r="S52" i="3"/>
  <c r="S68" i="3"/>
  <c r="S77" i="3"/>
  <c r="S41" i="3"/>
  <c r="S81" i="3"/>
  <c r="S82" i="3"/>
  <c r="S71" i="3"/>
  <c r="S56" i="3"/>
  <c r="S66" i="3"/>
  <c r="S60" i="3"/>
  <c r="S61" i="3"/>
  <c r="S85" i="3"/>
  <c r="S72" i="3"/>
  <c r="S59" i="3"/>
  <c r="BE80" i="3"/>
  <c r="BE81" i="3"/>
  <c r="BE63" i="3"/>
  <c r="BE37" i="3"/>
  <c r="BE55" i="3"/>
  <c r="BE73" i="3"/>
  <c r="BE75" i="3"/>
  <c r="BE64" i="3"/>
  <c r="BE65" i="3"/>
  <c r="BE39" i="3"/>
  <c r="BE74" i="3"/>
  <c r="BE35" i="3"/>
  <c r="BE44" i="3"/>
  <c r="BE52" i="3"/>
  <c r="BE71" i="3"/>
  <c r="BE66" i="3"/>
  <c r="BE51" i="3"/>
  <c r="BE62" i="3"/>
  <c r="BE78" i="3"/>
  <c r="BE77" i="3"/>
  <c r="BE59" i="3"/>
  <c r="BE56" i="3"/>
  <c r="BE93" i="3"/>
  <c r="BE69" i="3"/>
  <c r="BE50" i="3"/>
  <c r="BE79" i="3"/>
  <c r="BE84" i="3"/>
  <c r="BE91" i="3"/>
  <c r="BE46" i="3"/>
  <c r="BE61" i="3"/>
  <c r="AX92" i="3"/>
  <c r="AX59" i="3"/>
  <c r="AX69" i="3"/>
  <c r="AX57" i="3"/>
  <c r="AX34" i="3"/>
  <c r="AX75" i="3"/>
  <c r="AX55" i="3"/>
  <c r="AX88" i="3"/>
  <c r="AX65" i="3"/>
  <c r="AX71" i="3"/>
  <c r="AX60" i="3"/>
  <c r="AX90" i="3"/>
  <c r="AX87" i="3"/>
  <c r="AX72" i="3"/>
  <c r="AX77" i="3"/>
  <c r="AX67" i="3"/>
  <c r="AX82" i="3"/>
  <c r="AX39" i="3"/>
  <c r="AX64" i="3"/>
  <c r="AX54" i="3"/>
  <c r="AX36" i="3"/>
  <c r="AX50" i="3"/>
  <c r="AX48" i="3"/>
  <c r="AX56" i="3"/>
  <c r="AX68" i="3"/>
  <c r="AX40" i="3"/>
  <c r="AX78" i="3"/>
  <c r="AX63" i="3"/>
  <c r="AX61" i="3"/>
  <c r="AX93" i="3"/>
  <c r="AX44" i="3"/>
  <c r="BG40" i="3"/>
  <c r="BG38" i="3"/>
  <c r="BG85" i="3"/>
  <c r="BG64" i="3"/>
  <c r="BG71" i="3"/>
  <c r="BG72" i="3"/>
  <c r="BG86" i="3"/>
  <c r="BG89" i="3"/>
  <c r="BG52" i="3"/>
  <c r="BG62" i="3"/>
  <c r="BG76" i="3"/>
  <c r="BG50" i="3"/>
  <c r="BG83" i="3"/>
  <c r="BG73" i="3"/>
  <c r="BG34" i="3"/>
  <c r="BG60" i="3"/>
  <c r="BG57" i="3"/>
  <c r="BG94" i="3"/>
  <c r="BG46" i="3"/>
  <c r="BG59" i="3"/>
  <c r="BG90" i="3"/>
  <c r="BG53" i="3"/>
  <c r="BG92" i="3"/>
  <c r="BG91" i="3"/>
  <c r="BG43" i="3"/>
  <c r="BG67" i="3"/>
  <c r="BG42" i="3"/>
  <c r="BG61" i="3"/>
  <c r="BG93" i="3"/>
  <c r="BG51" i="3"/>
  <c r="BG63" i="3"/>
  <c r="T88" i="3"/>
  <c r="T76" i="3"/>
  <c r="T38" i="3"/>
  <c r="T43" i="3"/>
  <c r="T78" i="3"/>
  <c r="T73" i="3"/>
  <c r="T71" i="3"/>
  <c r="T70" i="3"/>
  <c r="T79" i="3"/>
  <c r="T66" i="3"/>
  <c r="T44" i="3"/>
  <c r="T84" i="3"/>
  <c r="T52" i="3"/>
  <c r="T62" i="3"/>
  <c r="T49" i="3"/>
  <c r="T64" i="3"/>
  <c r="T68" i="3"/>
  <c r="T65" i="3"/>
  <c r="T55" i="3"/>
  <c r="T94" i="3"/>
  <c r="T58" i="3"/>
  <c r="T37" i="3"/>
  <c r="T67" i="3"/>
  <c r="T74" i="3"/>
  <c r="T54" i="3"/>
  <c r="T35" i="3"/>
  <c r="T57" i="3"/>
  <c r="T51" i="3"/>
  <c r="T89" i="3"/>
  <c r="T47" i="3"/>
  <c r="T59" i="3"/>
  <c r="U83" i="3"/>
  <c r="U68" i="3"/>
  <c r="U89" i="3"/>
  <c r="U34" i="3"/>
  <c r="U48" i="3"/>
  <c r="U39" i="3"/>
  <c r="U37" i="3"/>
  <c r="U40" i="3"/>
  <c r="U72" i="3"/>
  <c r="U43" i="3"/>
  <c r="U45" i="3"/>
  <c r="U70" i="3"/>
  <c r="U41" i="3"/>
  <c r="U50" i="3"/>
  <c r="U90" i="3"/>
  <c r="U63" i="3"/>
  <c r="U56" i="3"/>
  <c r="U77" i="3"/>
  <c r="U74" i="3"/>
  <c r="U81" i="3"/>
  <c r="U75" i="3"/>
  <c r="U69" i="3"/>
  <c r="U49" i="3"/>
  <c r="U79" i="3"/>
  <c r="U71" i="3"/>
  <c r="U36" i="3"/>
  <c r="U92" i="3"/>
  <c r="U61" i="3"/>
  <c r="U62" i="3"/>
  <c r="U73" i="3"/>
  <c r="AW37" i="3"/>
  <c r="AW67" i="3"/>
  <c r="AW76" i="3"/>
  <c r="AW93" i="3"/>
  <c r="AW55" i="3"/>
  <c r="AW81" i="3"/>
  <c r="AW35" i="3"/>
  <c r="AW38" i="3"/>
  <c r="AW40" i="3"/>
  <c r="AW88" i="3"/>
  <c r="AW56" i="3"/>
  <c r="AW71" i="3"/>
  <c r="AW44" i="3"/>
  <c r="AW42" i="3"/>
  <c r="AW66" i="3"/>
  <c r="AW73" i="3"/>
  <c r="AW83" i="3"/>
  <c r="AW91" i="3"/>
  <c r="AW84" i="3"/>
  <c r="AW39" i="3"/>
  <c r="AW64" i="3"/>
  <c r="AW34" i="3"/>
  <c r="AW75" i="3"/>
  <c r="AW59" i="3"/>
  <c r="AW94" i="3"/>
  <c r="AW90" i="3"/>
  <c r="AW60" i="3"/>
  <c r="AW77" i="3"/>
  <c r="AW86" i="3"/>
  <c r="AW45" i="3"/>
  <c r="Y32" i="5"/>
  <c r="X32" i="5"/>
  <c r="C64" i="3" s="1"/>
  <c r="V32" i="5"/>
  <c r="S95" i="2"/>
  <c r="Q94" i="6" s="1"/>
  <c r="R95" i="2"/>
  <c r="P94" i="6" s="1"/>
  <c r="V95" i="2"/>
  <c r="T94" i="6" s="1"/>
  <c r="O95" i="2"/>
  <c r="M94" i="6" s="1"/>
  <c r="Q95" i="2"/>
  <c r="O94" i="6" s="1"/>
  <c r="T95" i="2"/>
  <c r="R94" i="6" s="1"/>
  <c r="U95" i="2"/>
  <c r="S94" i="6" s="1"/>
  <c r="P95" i="2"/>
  <c r="N94" i="6" s="1"/>
  <c r="I65" i="3"/>
  <c r="X14" i="2"/>
  <c r="V13" i="6" s="1"/>
  <c r="W14" i="2"/>
  <c r="U13" i="6" s="1"/>
  <c r="V14" i="2"/>
  <c r="T13" i="6" s="1"/>
  <c r="AF14" i="2"/>
  <c r="AD13" i="6" s="1"/>
  <c r="U14" i="2"/>
  <c r="S13" i="6" s="1"/>
  <c r="Q14" i="2"/>
  <c r="O13" i="6" s="1"/>
  <c r="T14" i="2"/>
  <c r="R13" i="6" s="1"/>
  <c r="AG14" i="2"/>
  <c r="AE13" i="6" s="1"/>
  <c r="S14" i="2"/>
  <c r="Q13" i="6" s="1"/>
  <c r="R14" i="2"/>
  <c r="P13" i="6" s="1"/>
  <c r="I38" i="3"/>
  <c r="Y14" i="5"/>
  <c r="V14" i="5"/>
  <c r="X14" i="5"/>
  <c r="C46" i="3" s="1"/>
  <c r="Y83" i="2"/>
  <c r="W82" i="6" s="1"/>
  <c r="AM83" i="2"/>
  <c r="AK82" i="6" s="1"/>
  <c r="X83" i="2"/>
  <c r="V82" i="6" s="1"/>
  <c r="AG83" i="2"/>
  <c r="AE82" i="6" s="1"/>
  <c r="AN83" i="2"/>
  <c r="AL82" i="6" s="1"/>
  <c r="I61" i="3"/>
  <c r="W8" i="5"/>
  <c r="F40" i="3"/>
  <c r="U22" i="5"/>
  <c r="G54" i="3"/>
  <c r="AK3" i="5"/>
  <c r="AL3" i="5"/>
  <c r="AI3" i="5"/>
  <c r="H44" i="3"/>
  <c r="P12" i="5"/>
  <c r="X33" i="5"/>
  <c r="C65" i="3" s="1"/>
  <c r="Y33" i="5"/>
  <c r="V33" i="5"/>
  <c r="X6" i="5"/>
  <c r="C38" i="3" s="1"/>
  <c r="V6" i="5"/>
  <c r="Y6" i="5"/>
  <c r="X17" i="5"/>
  <c r="C49" i="3" s="1"/>
  <c r="V17" i="5"/>
  <c r="Y17" i="5"/>
  <c r="S23" i="2"/>
  <c r="Q22" i="6" s="1"/>
  <c r="T23" i="2"/>
  <c r="R22" i="6" s="1"/>
  <c r="P23" i="2"/>
  <c r="N22" i="6" s="1"/>
  <c r="O23" i="2"/>
  <c r="M22" i="6" s="1"/>
  <c r="Q23" i="2"/>
  <c r="O22" i="6" s="1"/>
  <c r="R23" i="2"/>
  <c r="P22" i="6" s="1"/>
  <c r="N23" i="2"/>
  <c r="L22" i="6" s="1"/>
  <c r="AB23" i="2"/>
  <c r="Z22" i="6" s="1"/>
  <c r="M23" i="2"/>
  <c r="K22" i="6" s="1"/>
  <c r="I41" i="3"/>
  <c r="S38" i="2"/>
  <c r="Q37" i="6" s="1"/>
  <c r="T38" i="2"/>
  <c r="R37" i="6" s="1"/>
  <c r="U38" i="2"/>
  <c r="S37" i="6" s="1"/>
  <c r="P38" i="2"/>
  <c r="N37" i="6" s="1"/>
  <c r="O38" i="2"/>
  <c r="M37" i="6" s="1"/>
  <c r="R38" i="2"/>
  <c r="P37" i="6" s="1"/>
  <c r="N38" i="2"/>
  <c r="L37" i="6" s="1"/>
  <c r="Q38" i="2"/>
  <c r="O37" i="6" s="1"/>
  <c r="I46" i="3"/>
  <c r="X29" i="5"/>
  <c r="C61" i="3" s="1"/>
  <c r="Y29" i="5"/>
  <c r="V29" i="5"/>
  <c r="AK27" i="5"/>
  <c r="C59" i="3" s="1"/>
  <c r="AI27" i="5"/>
  <c r="AL27" i="5"/>
  <c r="AE47" i="2"/>
  <c r="AC46" i="6" s="1"/>
  <c r="I49" i="3"/>
  <c r="Y9" i="5"/>
  <c r="V9" i="5"/>
  <c r="X9" i="5"/>
  <c r="C41" i="3" s="1"/>
  <c r="X11" i="5"/>
  <c r="C43" i="3" s="1"/>
  <c r="V11" i="5"/>
  <c r="Y11" i="5"/>
  <c r="P22" i="5"/>
  <c r="H54" i="3"/>
  <c r="F63" i="3"/>
  <c r="AJ31" i="5"/>
  <c r="AA2" i="2"/>
  <c r="AC2" i="2"/>
  <c r="Y2" i="2"/>
  <c r="AB2" i="2"/>
  <c r="AL2" i="2"/>
  <c r="Z2" i="2"/>
  <c r="AK2" i="2"/>
  <c r="I34" i="3"/>
  <c r="U12" i="5"/>
  <c r="G44" i="3"/>
  <c r="AJ15" i="5"/>
  <c r="F47" i="3"/>
  <c r="I92" i="2"/>
  <c r="G91" i="6" s="1"/>
  <c r="K92" i="2"/>
  <c r="I91" i="6" s="1"/>
  <c r="J92" i="2"/>
  <c r="H91" i="6" s="1"/>
  <c r="X92" i="2"/>
  <c r="V91" i="6" s="1"/>
  <c r="AF92" i="2"/>
  <c r="AD91" i="6" s="1"/>
  <c r="H92" i="2"/>
  <c r="F91" i="6" s="1"/>
  <c r="O92" i="2"/>
  <c r="M91" i="6" s="1"/>
  <c r="W92" i="2"/>
  <c r="U91" i="6" s="1"/>
  <c r="N92" i="2"/>
  <c r="L91" i="6" s="1"/>
  <c r="AL92" i="2"/>
  <c r="AJ91" i="6" s="1"/>
  <c r="AM92" i="2"/>
  <c r="AK91" i="6" s="1"/>
  <c r="M92" i="2"/>
  <c r="K91" i="6" s="1"/>
  <c r="AU92" i="2"/>
  <c r="AS91" i="6" s="1"/>
  <c r="L92" i="2"/>
  <c r="J91" i="6" s="1"/>
  <c r="AT92" i="2"/>
  <c r="AR91" i="6" s="1"/>
  <c r="I64" i="3"/>
  <c r="F60" i="3"/>
  <c r="W28" i="5"/>
  <c r="AB29" i="2"/>
  <c r="Z28" i="6" s="1"/>
  <c r="Z29" i="2"/>
  <c r="X28" i="6" s="1"/>
  <c r="W29" i="2"/>
  <c r="U28" i="6" s="1"/>
  <c r="X29" i="2"/>
  <c r="V28" i="6" s="1"/>
  <c r="AA29" i="2"/>
  <c r="Y28" i="6" s="1"/>
  <c r="AC29" i="2"/>
  <c r="AA28" i="6" s="1"/>
  <c r="Y29" i="2"/>
  <c r="W28" i="6" s="1"/>
  <c r="V29" i="2"/>
  <c r="T28" i="6" s="1"/>
  <c r="AK29" i="2"/>
  <c r="AI28" i="6" s="1"/>
  <c r="I43" i="3"/>
  <c r="F34" i="3"/>
  <c r="W2" i="5"/>
  <c r="C34" i="3"/>
  <c r="AJ19" i="5"/>
  <c r="F51" i="3"/>
  <c r="F58" i="3"/>
  <c r="W26" i="5"/>
  <c r="X30" i="5"/>
  <c r="C62" i="3" s="1"/>
  <c r="Y30" i="5"/>
  <c r="V30" i="5"/>
  <c r="BD43" i="3" a="1"/>
  <c r="BD59" i="3" a="1"/>
  <c r="BD65" i="3" a="1"/>
  <c r="BD51" i="3" a="1"/>
  <c r="BD55" i="3" a="1"/>
  <c r="BD73" i="3" a="1"/>
  <c r="BD82" i="3" a="1"/>
  <c r="BD68" i="3" a="1"/>
  <c r="BD87" i="3" a="1"/>
  <c r="BD36" i="3" a="1"/>
  <c r="BD42" i="3" a="1"/>
  <c r="BD79" i="3" a="1"/>
  <c r="BD34" i="3" a="1"/>
  <c r="BD50" i="3" a="1"/>
  <c r="BD35" i="3" a="1"/>
  <c r="BD90" i="3" a="1"/>
  <c r="BD61" i="3" a="1"/>
  <c r="BD39" i="3" a="1"/>
  <c r="BD54" i="3" a="1"/>
  <c r="BD92" i="3" a="1"/>
  <c r="BD60" i="3" a="1"/>
  <c r="BD53" i="3" a="1"/>
  <c r="BD77" i="3" a="1"/>
  <c r="BD64" i="3" a="1"/>
  <c r="BD57" i="3" a="1"/>
  <c r="BD93" i="3" a="1"/>
  <c r="BD89" i="3" a="1"/>
  <c r="BD76" i="3" a="1"/>
  <c r="BD91" i="3" a="1"/>
  <c r="BD47" i="3" a="1"/>
  <c r="BD78" i="3" a="1"/>
  <c r="R66" i="3" a="1"/>
  <c r="R73" i="3" a="1"/>
  <c r="R71" i="3" a="1"/>
  <c r="R58" i="3" a="1"/>
  <c r="R41" i="3" a="1"/>
  <c r="R88" i="3" a="1"/>
  <c r="R77" i="3" a="1"/>
  <c r="R89" i="3" a="1"/>
  <c r="R50" i="3" a="1"/>
  <c r="R42" i="3" a="1"/>
  <c r="R80" i="3" a="1"/>
  <c r="R44" i="3" a="1"/>
  <c r="R35" i="3" a="1"/>
  <c r="R63" i="3" a="1"/>
  <c r="R46" i="3" a="1"/>
  <c r="R57" i="3" a="1"/>
  <c r="R84" i="3" a="1"/>
  <c r="R76" i="3" a="1"/>
  <c r="R87" i="3" a="1"/>
  <c r="R60" i="3" a="1"/>
  <c r="R45" i="3" a="1"/>
  <c r="R52" i="3" a="1"/>
  <c r="R93" i="3" a="1"/>
  <c r="R68" i="3" a="1"/>
  <c r="R43" i="3" a="1"/>
  <c r="R56" i="3" a="1"/>
  <c r="R72" i="3" a="1"/>
  <c r="R69" i="3" a="1"/>
  <c r="R92" i="3" a="1"/>
  <c r="R39" i="3" a="1"/>
  <c r="R67" i="3" a="1"/>
  <c r="BN61" i="3" a="1"/>
  <c r="BN48" i="3" a="1"/>
  <c r="BN36" i="3" a="1"/>
  <c r="BN54" i="3" a="1"/>
  <c r="BN64" i="3" a="1"/>
  <c r="BN51" i="3" a="1"/>
  <c r="BN49" i="3" a="1"/>
  <c r="BN78" i="3" a="1"/>
  <c r="BN68" i="3" a="1"/>
  <c r="BN75" i="3" a="1"/>
  <c r="BN65" i="3" a="1"/>
  <c r="BN44" i="3" a="1"/>
  <c r="BN94" i="3" a="1"/>
  <c r="BN66" i="3" a="1"/>
  <c r="BN53" i="3" a="1"/>
  <c r="BM65" i="3" a="1"/>
  <c r="BM58" i="3" a="1"/>
  <c r="BM50" i="3" a="1"/>
  <c r="BM47" i="3" a="1"/>
  <c r="BM53" i="3" a="1"/>
  <c r="BM91" i="3" a="1"/>
  <c r="BM63" i="3" a="1"/>
  <c r="BM48" i="3" a="1"/>
  <c r="BM59" i="3" a="1"/>
  <c r="BM68" i="3" a="1"/>
  <c r="BM76" i="3" a="1"/>
  <c r="BM77" i="3" a="1"/>
  <c r="BM43" i="3" a="1"/>
  <c r="BM87" i="3" a="1"/>
  <c r="BM61" i="3" a="1"/>
  <c r="AR51" i="3" a="1"/>
  <c r="AR46" i="3" a="1"/>
  <c r="AR63" i="3" a="1"/>
  <c r="AR34" i="3" a="1"/>
  <c r="AR69" i="3" a="1"/>
  <c r="AR89" i="3" a="1"/>
  <c r="AR70" i="3" a="1"/>
  <c r="AR78" i="3" a="1"/>
  <c r="AR41" i="3" a="1"/>
  <c r="AR66" i="3" a="1"/>
  <c r="AR94" i="3" a="1"/>
  <c r="AR44" i="3" a="1"/>
  <c r="AR79" i="3" a="1"/>
  <c r="AR45" i="3" a="1"/>
  <c r="AR74" i="3" a="1"/>
  <c r="BK65" i="3" a="1"/>
  <c r="BK62" i="3" a="1"/>
  <c r="BK64" i="3" a="1"/>
  <c r="BK63" i="3" a="1"/>
  <c r="BK92" i="3" a="1"/>
  <c r="BK42" i="3" a="1"/>
  <c r="BK53" i="3" a="1"/>
  <c r="BK59" i="3" a="1"/>
  <c r="BK75" i="3" a="1"/>
  <c r="BK46" i="3" a="1"/>
  <c r="BK49" i="3" a="1"/>
  <c r="BK83" i="3" a="1"/>
  <c r="BK79" i="3" a="1"/>
  <c r="BK73" i="3" a="1"/>
  <c r="BK40" i="3" a="1"/>
  <c r="BK36" i="3" a="1"/>
  <c r="BK44" i="3" a="1"/>
  <c r="BK72" i="3" a="1"/>
  <c r="BK37" i="3" a="1"/>
  <c r="BK77" i="3" a="1"/>
  <c r="BK39" i="3" a="1"/>
  <c r="BK85" i="3" a="1"/>
  <c r="BK61" i="3" a="1"/>
  <c r="BK60" i="3" a="1"/>
  <c r="BK94" i="3" a="1"/>
  <c r="BK80" i="3" a="1"/>
  <c r="BK55" i="3" a="1"/>
  <c r="BK86" i="3" a="1"/>
  <c r="BK91" i="3" a="1"/>
  <c r="BK57" i="3" a="1"/>
  <c r="BJ52" i="3" a="1"/>
  <c r="BJ69" i="3" a="1"/>
  <c r="BJ47" i="3" a="1"/>
  <c r="BJ38" i="3" a="1"/>
  <c r="BJ75" i="3" a="1"/>
  <c r="BJ37" i="3" a="1"/>
  <c r="BJ51" i="3" a="1"/>
  <c r="BJ44" i="3" a="1"/>
  <c r="BJ60" i="3" a="1"/>
  <c r="BJ58" i="3" a="1"/>
  <c r="BJ90" i="3" a="1"/>
  <c r="BJ87" i="3" a="1"/>
  <c r="BJ77" i="3" a="1"/>
  <c r="BJ59" i="3" a="1"/>
  <c r="BJ39" i="3" a="1"/>
  <c r="BJ82" i="3" a="1"/>
  <c r="BJ57" i="3" a="1"/>
  <c r="BJ65" i="3" a="1"/>
  <c r="BJ84" i="3" a="1"/>
  <c r="BJ85" i="3" a="1"/>
  <c r="BJ56" i="3" a="1"/>
  <c r="BJ94" i="3" a="1"/>
  <c r="BJ76" i="3" a="1"/>
  <c r="BJ61" i="3" a="1"/>
  <c r="BJ91" i="3" a="1"/>
  <c r="BJ80" i="3" a="1"/>
  <c r="BJ93" i="3" a="1"/>
  <c r="BJ46" i="3" a="1"/>
  <c r="BJ83" i="3" a="1"/>
  <c r="BJ73" i="3" a="1"/>
  <c r="BJ74" i="3" a="1"/>
  <c r="AI47" i="3" a="1"/>
  <c r="AI64" i="3" a="1"/>
  <c r="AI87" i="3" a="1"/>
  <c r="AI66" i="3" a="1"/>
  <c r="AI65" i="3" a="1"/>
  <c r="AI72" i="3" a="1"/>
  <c r="AI57" i="3" a="1"/>
  <c r="AI55" i="3" a="1"/>
  <c r="AI80" i="3" a="1"/>
  <c r="AI89" i="3" a="1"/>
  <c r="AI69" i="3" a="1"/>
  <c r="AI93" i="3" a="1"/>
  <c r="AI43" i="3" a="1"/>
  <c r="AI45" i="3" a="1"/>
  <c r="AI54" i="3" a="1"/>
  <c r="AI46" i="3" a="1"/>
  <c r="AI88" i="3" a="1"/>
  <c r="AI92" i="3" a="1"/>
  <c r="AI48" i="3" a="1"/>
  <c r="AI62" i="3" a="1"/>
  <c r="AI41" i="3" a="1"/>
  <c r="AI74" i="3" a="1"/>
  <c r="AI39" i="3" a="1"/>
  <c r="AI37" i="3" a="1"/>
  <c r="AI49" i="3" a="1"/>
  <c r="AI94" i="3" a="1"/>
  <c r="AI71" i="3" a="1"/>
  <c r="AI68" i="3" a="1"/>
  <c r="AI53" i="3" a="1"/>
  <c r="AI73" i="3" a="1"/>
  <c r="AI86" i="3" a="1"/>
  <c r="AE34" i="3" a="1"/>
  <c r="AE39" i="3" a="1"/>
  <c r="AE85" i="3" a="1"/>
  <c r="AE37" i="3" a="1"/>
  <c r="AE94" i="3" a="1"/>
  <c r="AE74" i="3" a="1"/>
  <c r="AE45" i="3" a="1"/>
  <c r="AE63" i="3" a="1"/>
  <c r="AE75" i="3" a="1"/>
  <c r="AE88" i="3" a="1"/>
  <c r="AE43" i="3" a="1"/>
  <c r="AE92" i="3" a="1"/>
  <c r="AE35" i="3" a="1"/>
  <c r="AE62" i="3" a="1"/>
  <c r="AE54" i="3" a="1"/>
  <c r="AE61" i="3" a="1"/>
  <c r="AE41" i="3" a="1"/>
  <c r="AE71" i="3" a="1"/>
  <c r="AE78" i="3" a="1"/>
  <c r="AE65" i="3" a="1"/>
  <c r="AE87" i="3" a="1"/>
  <c r="AE83" i="3" a="1"/>
  <c r="AE76" i="3" a="1"/>
  <c r="AE66" i="3" a="1"/>
  <c r="AE67" i="3" a="1"/>
  <c r="AE93" i="3" a="1"/>
  <c r="AE68" i="3" a="1"/>
  <c r="AE58" i="3" a="1"/>
  <c r="AE53" i="3" a="1"/>
  <c r="AE52" i="3" a="1"/>
  <c r="AE56" i="3" a="1"/>
  <c r="Z60" i="3" a="1"/>
  <c r="Z38" i="3" a="1"/>
  <c r="Z57" i="3" a="1"/>
  <c r="Z56" i="3" a="1"/>
  <c r="Z94" i="3" a="1"/>
  <c r="Z75" i="3" a="1"/>
  <c r="Z55" i="3" a="1"/>
  <c r="Z51" i="3" a="1"/>
  <c r="Z36" i="3" a="1"/>
  <c r="Z64" i="3" a="1"/>
  <c r="Z69" i="3" a="1"/>
  <c r="Z52" i="3" a="1"/>
  <c r="Z45" i="3" a="1"/>
  <c r="Z88" i="3" a="1"/>
  <c r="Z48" i="3" a="1"/>
  <c r="AD60" i="3" a="1"/>
  <c r="AD76" i="3" a="1"/>
  <c r="AD54" i="3" a="1"/>
  <c r="AD58" i="3" a="1"/>
  <c r="AD44" i="3" a="1"/>
  <c r="AD89" i="3" a="1"/>
  <c r="AD91" i="3" a="1"/>
  <c r="AD37" i="3" a="1"/>
  <c r="AD92" i="3" a="1"/>
  <c r="AD42" i="3" a="1"/>
  <c r="AD59" i="3" a="1"/>
  <c r="AD72" i="3" a="1"/>
  <c r="AD55" i="3" a="1"/>
  <c r="AD87" i="3" a="1"/>
  <c r="AD50" i="3" a="1"/>
  <c r="AD61" i="3" a="1"/>
  <c r="AD73" i="3" a="1"/>
  <c r="AD65" i="3" a="1"/>
  <c r="AD66" i="3" a="1"/>
  <c r="AD43" i="3" a="1"/>
  <c r="AD56" i="3" a="1"/>
  <c r="AD93" i="3" a="1"/>
  <c r="AD49" i="3" a="1"/>
  <c r="AD45" i="3" a="1"/>
  <c r="AD81" i="3" a="1"/>
  <c r="AD46" i="3" a="1"/>
  <c r="AD77" i="3" a="1"/>
  <c r="AD94" i="3" a="1"/>
  <c r="AD86" i="3" a="1"/>
  <c r="AD75" i="3" a="1"/>
  <c r="BP43" i="3" a="1"/>
  <c r="BP82" i="3" a="1"/>
  <c r="BP91" i="3" a="1"/>
  <c r="BP77" i="3" a="1"/>
  <c r="BP49" i="3" a="1"/>
  <c r="BP57" i="3" a="1"/>
  <c r="BP35" i="3" a="1"/>
  <c r="BP72" i="3" a="1"/>
  <c r="BP85" i="3" a="1"/>
  <c r="BP67" i="3" a="1"/>
  <c r="BP80" i="3" a="1"/>
  <c r="BP39" i="3" a="1"/>
  <c r="BP45" i="3" a="1"/>
  <c r="BP63" i="3" a="1"/>
  <c r="BP66" i="3" a="1"/>
  <c r="BP42" i="3" a="1"/>
  <c r="BP93" i="3" a="1"/>
  <c r="BP65" i="3" a="1"/>
  <c r="BP37" i="3" a="1"/>
  <c r="BP54" i="3" a="1"/>
  <c r="BP50" i="3" a="1"/>
  <c r="BP76" i="3" a="1"/>
  <c r="BP68" i="3" a="1"/>
  <c r="BP56" i="3" a="1"/>
  <c r="BP53" i="3" a="1"/>
  <c r="BP48" i="3" a="1"/>
  <c r="BP40" i="3" a="1"/>
  <c r="BP38" i="3" a="1"/>
  <c r="BP86" i="3" a="1"/>
  <c r="BP36" i="3" a="1"/>
  <c r="BP83" i="3" a="1"/>
  <c r="Q74" i="3" a="1"/>
  <c r="Q35" i="3" a="1"/>
  <c r="Q68" i="3" a="1"/>
  <c r="Q51" i="3" a="1"/>
  <c r="Q53" i="3" a="1"/>
  <c r="Q81" i="3" a="1"/>
  <c r="Q44" i="3" a="1"/>
  <c r="Q92" i="3" a="1"/>
  <c r="Q41" i="3" a="1"/>
  <c r="Q46" i="3" a="1"/>
  <c r="Q57" i="3" a="1"/>
  <c r="Q78" i="3" a="1"/>
  <c r="Q94" i="3" a="1"/>
  <c r="Q58" i="3" a="1"/>
  <c r="Q59" i="3" a="1"/>
  <c r="Q39" i="3" a="1"/>
  <c r="Q91" i="3" a="1"/>
  <c r="Q69" i="3" a="1"/>
  <c r="Q67" i="3" a="1"/>
  <c r="Q56" i="3" a="1"/>
  <c r="Q63" i="3" a="1"/>
  <c r="Q86" i="3" a="1"/>
  <c r="Q38" i="3" a="1"/>
  <c r="Q76" i="3" a="1"/>
  <c r="Q80" i="3" a="1"/>
  <c r="Q82" i="3" a="1"/>
  <c r="Q79" i="3" a="1"/>
  <c r="Q45" i="3" a="1"/>
  <c r="Q90" i="3" a="1"/>
  <c r="Q50" i="3" a="1"/>
  <c r="Y47" i="3" a="1"/>
  <c r="Y77" i="3" a="1"/>
  <c r="Y78" i="3" a="1"/>
  <c r="Y86" i="3" a="1"/>
  <c r="Y88" i="3" a="1"/>
  <c r="Y65" i="3" a="1"/>
  <c r="Y53" i="3" a="1"/>
  <c r="Y63" i="3" a="1"/>
  <c r="Y57" i="3" a="1"/>
  <c r="Y73" i="3" a="1"/>
  <c r="Y34" i="3" a="1"/>
  <c r="Y45" i="3" a="1"/>
  <c r="Y36" i="3" a="1"/>
  <c r="Y59" i="3" a="1"/>
  <c r="Y44" i="3" a="1"/>
  <c r="BN62" i="3" a="1"/>
  <c r="BN67" i="3" a="1"/>
  <c r="BN40" i="3" a="1"/>
  <c r="BN73" i="3" a="1"/>
  <c r="BN82" i="3" a="1"/>
  <c r="BN34" i="3" a="1"/>
  <c r="BN93" i="3" a="1"/>
  <c r="BN74" i="3" a="1"/>
  <c r="BN83" i="3" a="1"/>
  <c r="BN84" i="3" a="1"/>
  <c r="BN43" i="3" a="1"/>
  <c r="BN52" i="3" a="1"/>
  <c r="BN56" i="3" a="1"/>
  <c r="BN50" i="3" a="1"/>
  <c r="BN72" i="3" a="1"/>
  <c r="BM40" i="3" a="1"/>
  <c r="BM52" i="3" a="1"/>
  <c r="BM42" i="3" a="1"/>
  <c r="BM80" i="3" a="1"/>
  <c r="BM69" i="3" a="1"/>
  <c r="BM93" i="3" a="1"/>
  <c r="BM36" i="3" a="1"/>
  <c r="BM75" i="3" a="1"/>
  <c r="BM72" i="3" a="1"/>
  <c r="BM49" i="3" a="1"/>
  <c r="BM67" i="3" a="1"/>
  <c r="BM78" i="3" a="1"/>
  <c r="BM45" i="3" a="1"/>
  <c r="BM92" i="3" a="1"/>
  <c r="AR37" i="3" a="1"/>
  <c r="AR88" i="3" a="1"/>
  <c r="AR81" i="3" a="1"/>
  <c r="AR49" i="3" a="1"/>
  <c r="AR56" i="3" a="1"/>
  <c r="AR84" i="3" a="1"/>
  <c r="AR38" i="3" a="1"/>
  <c r="AR54" i="3" a="1"/>
  <c r="AR60" i="3" a="1"/>
  <c r="AR57" i="3" a="1"/>
  <c r="AR64" i="3" a="1"/>
  <c r="AR90" i="3" a="1"/>
  <c r="AR36" i="3" a="1"/>
  <c r="AR39" i="3" a="1"/>
  <c r="AR83" i="3" a="1"/>
  <c r="AH56" i="3" a="1"/>
  <c r="AH76" i="3" a="1"/>
  <c r="AH65" i="3" a="1"/>
  <c r="AH49" i="3" a="1"/>
  <c r="AH53" i="3" a="1"/>
  <c r="AH88" i="3" a="1"/>
  <c r="AH37" i="3" a="1"/>
  <c r="AH89" i="3" a="1"/>
  <c r="AH51" i="3" a="1"/>
  <c r="AH85" i="3" a="1"/>
  <c r="AH87" i="3" a="1"/>
  <c r="AH78" i="3" a="1"/>
  <c r="AH58" i="3" a="1"/>
  <c r="AH57" i="3" a="1"/>
  <c r="AH64" i="3" a="1"/>
  <c r="AH36" i="3" a="1"/>
  <c r="AH55" i="3" a="1"/>
  <c r="AH43" i="3" a="1"/>
  <c r="AH60" i="3" a="1"/>
  <c r="AH47" i="3" a="1"/>
  <c r="AH79" i="3" a="1"/>
  <c r="AH86" i="3" a="1"/>
  <c r="AH66" i="3" a="1"/>
  <c r="AH80" i="3" a="1"/>
  <c r="AH54" i="3" a="1"/>
  <c r="AH41" i="3" a="1"/>
  <c r="AH34" i="3" a="1"/>
  <c r="AH39" i="3" a="1"/>
  <c r="AH45" i="3" a="1"/>
  <c r="AH73" i="3" a="1"/>
  <c r="AH62" i="3" a="1"/>
  <c r="AF63" i="3" a="1"/>
  <c r="AF66" i="3" a="1"/>
  <c r="AF58" i="3" a="1"/>
  <c r="AF84" i="3" a="1"/>
  <c r="AF77" i="3" a="1"/>
  <c r="AF94" i="3" a="1"/>
  <c r="AF56" i="3" a="1"/>
  <c r="AF55" i="3" a="1"/>
  <c r="AF68" i="3" a="1"/>
  <c r="AF79" i="3" a="1"/>
  <c r="AF54" i="3" a="1"/>
  <c r="AF90" i="3" a="1"/>
  <c r="AF67" i="3" a="1"/>
  <c r="AF85" i="3" a="1"/>
  <c r="AF91" i="3" a="1"/>
  <c r="AJ71" i="3" a="1"/>
  <c r="AJ91" i="3" a="1"/>
  <c r="AJ87" i="3" a="1"/>
  <c r="AJ40" i="3" a="1"/>
  <c r="AJ78" i="3" a="1"/>
  <c r="AJ79" i="3" a="1"/>
  <c r="AJ66" i="3" a="1"/>
  <c r="AJ82" i="3" a="1"/>
  <c r="AJ65" i="3" a="1"/>
  <c r="AJ36" i="3" a="1"/>
  <c r="AJ67" i="3" a="1"/>
  <c r="AJ76" i="3" a="1"/>
  <c r="AJ43" i="3" a="1"/>
  <c r="AJ62" i="3" a="1"/>
  <c r="AJ68" i="3" a="1"/>
  <c r="BD40" i="3" a="1"/>
  <c r="BD74" i="3" a="1"/>
  <c r="BD46" i="3" a="1"/>
  <c r="BD84" i="3" a="1"/>
  <c r="BD49" i="3" a="1"/>
  <c r="BD37" i="3" a="1"/>
  <c r="BD85" i="3" a="1"/>
  <c r="BD70" i="3" a="1"/>
  <c r="BD94" i="3" a="1"/>
  <c r="BD44" i="3" a="1"/>
  <c r="BD63" i="3" a="1"/>
  <c r="BD62" i="3" a="1"/>
  <c r="BD88" i="3" a="1"/>
  <c r="BD69" i="3" a="1"/>
  <c r="BD38" i="3" a="1"/>
  <c r="BD71" i="3" a="1"/>
  <c r="BD66" i="3" a="1"/>
  <c r="BD83" i="3" a="1"/>
  <c r="BD81" i="3" a="1"/>
  <c r="BD72" i="3" a="1"/>
  <c r="BD52" i="3" a="1"/>
  <c r="BD75" i="3" a="1"/>
  <c r="BD58" i="3" a="1"/>
  <c r="BD67" i="3" a="1"/>
  <c r="BD86" i="3" a="1"/>
  <c r="BD80" i="3" a="1"/>
  <c r="BD48" i="3" a="1"/>
  <c r="BD56" i="3" a="1"/>
  <c r="BD45" i="3" a="1"/>
  <c r="BD41" i="3" a="1"/>
  <c r="R51" i="3" a="1"/>
  <c r="R40" i="3" a="1"/>
  <c r="R74" i="3" a="1"/>
  <c r="R37" i="3" a="1"/>
  <c r="R78" i="3" a="1"/>
  <c r="R79" i="3" a="1"/>
  <c r="R38" i="3" a="1"/>
  <c r="R83" i="3" a="1"/>
  <c r="R82" i="3" a="1"/>
  <c r="R70" i="3" a="1"/>
  <c r="R65" i="3" a="1"/>
  <c r="R54" i="3" a="1"/>
  <c r="R47" i="3" a="1"/>
  <c r="R85" i="3" a="1"/>
  <c r="R81" i="3" a="1"/>
  <c r="R53" i="3" a="1"/>
  <c r="R75" i="3" a="1"/>
  <c r="R61" i="3" a="1"/>
  <c r="R55" i="3" a="1"/>
  <c r="R90" i="3" a="1"/>
  <c r="R94" i="3" a="1"/>
  <c r="R48" i="3" a="1"/>
  <c r="R36" i="3" a="1"/>
  <c r="R34" i="3" a="1"/>
  <c r="R62" i="3" a="1"/>
  <c r="R49" i="3" a="1"/>
  <c r="R86" i="3" a="1"/>
  <c r="R64" i="3" a="1"/>
  <c r="R59" i="3" a="1"/>
  <c r="R91" i="3" a="1"/>
  <c r="BN58" i="3" a="1"/>
  <c r="BN37" i="3" a="1"/>
  <c r="BN81" i="3" a="1"/>
  <c r="BN76" i="3" a="1"/>
  <c r="BN88" i="3" a="1"/>
  <c r="BN92" i="3" a="1"/>
  <c r="BN45" i="3" a="1"/>
  <c r="BN89" i="3" a="1"/>
  <c r="BN57" i="3" a="1"/>
  <c r="BN63" i="3" a="1"/>
  <c r="BN41" i="3" a="1"/>
  <c r="BN69" i="3" a="1"/>
  <c r="BN87" i="3" a="1"/>
  <c r="BN35" i="3" a="1"/>
  <c r="BN79" i="3" a="1"/>
  <c r="BM82" i="3" a="1"/>
  <c r="BM89" i="3" a="1"/>
  <c r="BM46" i="3" a="1"/>
  <c r="BM57" i="3" a="1"/>
  <c r="BM56" i="3" a="1"/>
  <c r="BM79" i="3" a="1"/>
  <c r="BM51" i="3" a="1"/>
  <c r="BM64" i="3" a="1"/>
  <c r="BM90" i="3" a="1"/>
  <c r="BM39" i="3" a="1"/>
  <c r="BM71" i="3" a="1"/>
  <c r="BM34" i="3" a="1"/>
  <c r="BM44" i="3" a="1"/>
  <c r="BM74" i="3" a="1"/>
  <c r="BM70" i="3" a="1"/>
  <c r="BM41" i="3" a="1"/>
  <c r="AR35" i="3" a="1"/>
  <c r="AR52" i="3" a="1"/>
  <c r="AR80" i="3" a="1"/>
  <c r="AR68" i="3" a="1"/>
  <c r="AR72" i="3" a="1"/>
  <c r="AR92" i="3" a="1"/>
  <c r="AR86" i="3" a="1"/>
  <c r="AR65" i="3" a="1"/>
  <c r="AR67" i="3" a="1"/>
  <c r="AR53" i="3" a="1"/>
  <c r="AR93" i="3" a="1"/>
  <c r="AR50" i="3" a="1"/>
  <c r="AR48" i="3" a="1"/>
  <c r="AR87" i="3" a="1"/>
  <c r="AR82" i="3" a="1"/>
  <c r="BK78" i="3" a="1"/>
  <c r="BK90" i="3" a="1"/>
  <c r="BK93" i="3" a="1"/>
  <c r="BK74" i="3" a="1"/>
  <c r="BK43" i="3" a="1"/>
  <c r="BK38" i="3" a="1"/>
  <c r="BK82" i="3" a="1"/>
  <c r="BK51" i="3" a="1"/>
  <c r="BK45" i="3" a="1"/>
  <c r="BK70" i="3" a="1"/>
  <c r="BK47" i="3" a="1"/>
  <c r="BK89" i="3" a="1"/>
  <c r="BK52" i="3" a="1"/>
  <c r="BK50" i="3" a="1"/>
  <c r="BK84" i="3" a="1"/>
  <c r="BK35" i="3" a="1"/>
  <c r="BK34" i="3" a="1"/>
  <c r="BK66" i="3" a="1"/>
  <c r="BK81" i="3" a="1"/>
  <c r="BK88" i="3" a="1"/>
  <c r="BK71" i="3" a="1"/>
  <c r="BK56" i="3" a="1"/>
  <c r="BK48" i="3" a="1"/>
  <c r="BK54" i="3" a="1"/>
  <c r="BK68" i="3" a="1"/>
  <c r="BK41" i="3" a="1"/>
  <c r="BK76" i="3" a="1"/>
  <c r="BK69" i="3" a="1"/>
  <c r="BK67" i="3" a="1"/>
  <c r="BK58" i="3" a="1"/>
  <c r="BK87" i="3" a="1"/>
  <c r="BJ67" i="3" a="1"/>
  <c r="BJ79" i="3" a="1"/>
  <c r="BJ64" i="3" a="1"/>
  <c r="BJ66" i="3" a="1"/>
  <c r="BJ68" i="3" a="1"/>
  <c r="BJ78" i="3" a="1"/>
  <c r="BJ35" i="3" a="1"/>
  <c r="BJ54" i="3" a="1"/>
  <c r="BJ55" i="3" a="1"/>
  <c r="BJ62" i="3" a="1"/>
  <c r="BJ49" i="3" a="1"/>
  <c r="BJ92" i="3" a="1"/>
  <c r="BJ40" i="3" a="1"/>
  <c r="BJ89" i="3" a="1"/>
  <c r="BJ63" i="3" a="1"/>
  <c r="BJ86" i="3" a="1"/>
  <c r="BJ48" i="3" a="1"/>
  <c r="BJ71" i="3" a="1"/>
  <c r="BJ34" i="3" a="1"/>
  <c r="BJ81" i="3" a="1"/>
  <c r="BJ53" i="3" a="1"/>
  <c r="BJ72" i="3" a="1"/>
  <c r="BJ50" i="3" a="1"/>
  <c r="BJ41" i="3" a="1"/>
  <c r="BJ42" i="3" a="1"/>
  <c r="BJ36" i="3" a="1"/>
  <c r="BJ45" i="3" a="1"/>
  <c r="BJ43" i="3" a="1"/>
  <c r="BJ70" i="3" a="1"/>
  <c r="BJ88" i="3" a="1"/>
  <c r="AI44" i="3" a="1"/>
  <c r="AI83" i="3" a="1"/>
  <c r="AI61" i="3" a="1"/>
  <c r="AI79" i="3" a="1"/>
  <c r="AI67" i="3" a="1"/>
  <c r="AI81" i="3" a="1"/>
  <c r="AI90" i="3" a="1"/>
  <c r="AI75" i="3" a="1"/>
  <c r="AI84" i="3" a="1"/>
  <c r="AI78" i="3" a="1"/>
  <c r="AI77" i="3" a="1"/>
  <c r="AI38" i="3" a="1"/>
  <c r="AI85" i="3" a="1"/>
  <c r="AI35" i="3" a="1"/>
  <c r="AI63" i="3" a="1"/>
  <c r="AI59" i="3" a="1"/>
  <c r="AI82" i="3" a="1"/>
  <c r="AI42" i="3" a="1"/>
  <c r="AI40" i="3" a="1"/>
  <c r="AI91" i="3" a="1"/>
  <c r="AI36" i="3" a="1"/>
  <c r="AI34" i="3" a="1"/>
  <c r="AI60" i="3" a="1"/>
  <c r="AI76" i="3" a="1"/>
  <c r="AI56" i="3" a="1"/>
  <c r="AI58" i="3" a="1"/>
  <c r="AI51" i="3" a="1"/>
  <c r="AI70" i="3" a="1"/>
  <c r="AI52" i="3" a="1"/>
  <c r="AI50" i="3" a="1"/>
  <c r="AE84" i="3" a="1"/>
  <c r="AE46" i="3" a="1"/>
  <c r="AE59" i="3" a="1"/>
  <c r="AE80" i="3" a="1"/>
  <c r="AE51" i="3" a="1"/>
  <c r="AE49" i="3" a="1"/>
  <c r="AE91" i="3" a="1"/>
  <c r="AE38" i="3" a="1"/>
  <c r="AE81" i="3" a="1"/>
  <c r="AE60" i="3" a="1"/>
  <c r="AE79" i="3" a="1"/>
  <c r="AE55" i="3" a="1"/>
  <c r="AE64" i="3" a="1"/>
  <c r="AE73" i="3" a="1"/>
  <c r="AE72" i="3" a="1"/>
  <c r="AE70" i="3" a="1"/>
  <c r="AE82" i="3" a="1"/>
  <c r="AE86" i="3" a="1"/>
  <c r="AE50" i="3" a="1"/>
  <c r="AE57" i="3" a="1"/>
  <c r="AE36" i="3" a="1"/>
  <c r="AE69" i="3" a="1"/>
  <c r="AE90" i="3" a="1"/>
  <c r="AE48" i="3" a="1"/>
  <c r="AE77" i="3" a="1"/>
  <c r="AE89" i="3" a="1"/>
  <c r="AE47" i="3" a="1"/>
  <c r="AE40" i="3" a="1"/>
  <c r="AE44" i="3" a="1"/>
  <c r="AE42" i="3" a="1"/>
  <c r="AD85" i="3" a="1"/>
  <c r="AD63" i="3" a="1"/>
  <c r="AD68" i="3" a="1"/>
  <c r="AD39" i="3" a="1"/>
  <c r="AD62" i="3" a="1"/>
  <c r="AD80" i="3" a="1"/>
  <c r="AD52" i="3" a="1"/>
  <c r="AD64" i="3" a="1"/>
  <c r="AD84" i="3" a="1"/>
  <c r="AD79" i="3" a="1"/>
  <c r="AD82" i="3" a="1"/>
  <c r="AD57" i="3" a="1"/>
  <c r="AD41" i="3" a="1"/>
  <c r="AD47" i="3" a="1"/>
  <c r="AD67" i="3" a="1"/>
  <c r="AD90" i="3" a="1"/>
  <c r="AD53" i="3" a="1"/>
  <c r="AD78" i="3" a="1"/>
  <c r="AD34" i="3" a="1"/>
  <c r="AD69" i="3" a="1"/>
  <c r="AD48" i="3" a="1"/>
  <c r="AD88" i="3" a="1"/>
  <c r="AD70" i="3" a="1"/>
  <c r="AD40" i="3" a="1"/>
  <c r="AD51" i="3" a="1"/>
  <c r="AD38" i="3" a="1"/>
  <c r="AD71" i="3" a="1"/>
  <c r="AD36" i="3" a="1"/>
  <c r="AD74" i="3" a="1"/>
  <c r="AD83" i="3" a="1"/>
  <c r="AD35" i="3" a="1"/>
  <c r="BP47" i="3" a="1"/>
  <c r="BP89" i="3" a="1"/>
  <c r="BP51" i="3" a="1"/>
  <c r="BP59" i="3" a="1"/>
  <c r="BP78" i="3" a="1"/>
  <c r="BP58" i="3" a="1"/>
  <c r="BP74" i="3" a="1"/>
  <c r="BP69" i="3" a="1"/>
  <c r="BP34" i="3" a="1"/>
  <c r="BP41" i="3" a="1"/>
  <c r="BP62" i="3" a="1"/>
  <c r="BP81" i="3" a="1"/>
  <c r="BP88" i="3" a="1"/>
  <c r="BP94" i="3" a="1"/>
  <c r="BP73" i="3" a="1"/>
  <c r="BP92" i="3" a="1"/>
  <c r="BP64" i="3" a="1"/>
  <c r="BP44" i="3" a="1"/>
  <c r="BP84" i="3" a="1"/>
  <c r="BP90" i="3" a="1"/>
  <c r="BP60" i="3" a="1"/>
  <c r="BP75" i="3" a="1"/>
  <c r="BP46" i="3" a="1"/>
  <c r="BP52" i="3" a="1"/>
  <c r="BP79" i="3" a="1"/>
  <c r="BP87" i="3" a="1"/>
  <c r="BP61" i="3" a="1"/>
  <c r="BP55" i="3" a="1"/>
  <c r="BP70" i="3" a="1"/>
  <c r="BP71" i="3" a="1"/>
  <c r="Q48" i="3" a="1"/>
  <c r="Q77" i="3" a="1"/>
  <c r="Q65" i="3" a="1"/>
  <c r="Q36" i="3" a="1"/>
  <c r="Q83" i="3" a="1"/>
  <c r="Q62" i="3" a="1"/>
  <c r="Q37" i="3" a="1"/>
  <c r="Q73" i="3" a="1"/>
  <c r="Q72" i="3" a="1"/>
  <c r="Q55" i="3" a="1"/>
  <c r="Q87" i="3" a="1"/>
  <c r="Q60" i="3" a="1"/>
  <c r="Q93" i="3" a="1"/>
  <c r="Q66" i="3" a="1"/>
  <c r="Q64" i="3" a="1"/>
  <c r="Q42" i="3" a="1"/>
  <c r="Q70" i="3" a="1"/>
  <c r="Q61" i="3" a="1"/>
  <c r="Q49" i="3" a="1"/>
  <c r="Q85" i="3" a="1"/>
  <c r="Q75" i="3" a="1"/>
  <c r="Q52" i="3" a="1"/>
  <c r="Q43" i="3" a="1"/>
  <c r="Q88" i="3" a="1"/>
  <c r="Q34" i="3" a="1"/>
  <c r="Q71" i="3" a="1"/>
  <c r="Q84" i="3" a="1"/>
  <c r="Q47" i="3" a="1"/>
  <c r="Q40" i="3" a="1"/>
  <c r="Q54" i="3" a="1"/>
  <c r="Q89" i="3" a="1"/>
  <c r="Y81" i="3" a="1"/>
  <c r="Y40" i="3" a="1"/>
  <c r="Y60" i="3" a="1"/>
  <c r="Y76" i="3" a="1"/>
  <c r="Y74" i="3" a="1"/>
  <c r="Y62" i="3" a="1"/>
  <c r="Y49" i="3" a="1"/>
  <c r="Y35" i="3" a="1"/>
  <c r="Y82" i="3" a="1"/>
  <c r="Y61" i="3" a="1"/>
  <c r="Y51" i="3" a="1"/>
  <c r="Y67" i="3" a="1"/>
  <c r="Y87" i="3" a="1"/>
  <c r="Y89" i="3" a="1"/>
  <c r="Y83" i="3" a="1"/>
  <c r="BN47" i="3" a="1"/>
  <c r="BN38" i="3" a="1"/>
  <c r="BN71" i="3" a="1"/>
  <c r="BN39" i="3" a="1"/>
  <c r="BN60" i="3" a="1"/>
  <c r="BN42" i="3" a="1"/>
  <c r="BN70" i="3" a="1"/>
  <c r="BN86" i="3" a="1"/>
  <c r="BN59" i="3" a="1"/>
  <c r="BN91" i="3" a="1"/>
  <c r="BN46" i="3" a="1"/>
  <c r="BN90" i="3" a="1"/>
  <c r="BN85" i="3" a="1"/>
  <c r="BN80" i="3" a="1"/>
  <c r="BN77" i="3" a="1"/>
  <c r="BM81" i="3" a="1"/>
  <c r="BM66" i="3" a="1"/>
  <c r="BM37" i="3" a="1"/>
  <c r="BM73" i="3" a="1"/>
  <c r="BM38" i="3" a="1"/>
  <c r="BM60" i="3" a="1"/>
  <c r="BM94" i="3" a="1"/>
  <c r="BM35" i="3" a="1"/>
  <c r="BM54" i="3" a="1"/>
  <c r="BM62" i="3" a="1"/>
  <c r="BM55" i="3" a="1"/>
  <c r="BM86" i="3" a="1"/>
  <c r="BM83" i="3" a="1"/>
  <c r="BM84" i="3" a="1"/>
  <c r="BM85" i="3" a="1"/>
  <c r="AR76" i="3" a="1"/>
  <c r="AR61" i="3" a="1"/>
  <c r="AR85" i="3" a="1"/>
  <c r="AR91" i="3" a="1"/>
  <c r="AR73" i="3" a="1"/>
  <c r="AR40" i="3" a="1"/>
  <c r="AR71" i="3" a="1"/>
  <c r="AR77" i="3" a="1"/>
  <c r="AR75" i="3" a="1"/>
  <c r="AR43" i="3" a="1"/>
  <c r="AR42" i="3" a="1"/>
  <c r="AR58" i="3" a="1"/>
  <c r="AR47" i="3" a="1"/>
  <c r="AR55" i="3" a="1"/>
  <c r="AR59" i="3" a="1"/>
  <c r="AH52" i="3" a="1"/>
  <c r="AH71" i="3" a="1"/>
  <c r="AH46" i="3" a="1"/>
  <c r="AH63" i="3" a="1"/>
  <c r="AH83" i="3" a="1"/>
  <c r="AH74" i="3" a="1"/>
  <c r="AH40" i="3" a="1"/>
  <c r="AH75" i="3" a="1"/>
  <c r="AH35" i="3" a="1"/>
  <c r="AH93" i="3" a="1"/>
  <c r="AH90" i="3" a="1"/>
  <c r="AH48" i="3" a="1"/>
  <c r="AH67" i="3" a="1"/>
  <c r="AH91" i="3" a="1"/>
  <c r="AH42" i="3" a="1"/>
  <c r="AH38" i="3" a="1"/>
  <c r="AH44" i="3" a="1"/>
  <c r="AH81" i="3" a="1"/>
  <c r="AH69" i="3" a="1"/>
  <c r="AH94" i="3" a="1"/>
  <c r="AH82" i="3" a="1"/>
  <c r="AH92" i="3" a="1"/>
  <c r="AH59" i="3" a="1"/>
  <c r="AH68" i="3" a="1"/>
  <c r="AH84" i="3" a="1"/>
  <c r="AH61" i="3" a="1"/>
  <c r="AH70" i="3" a="1"/>
  <c r="AH50" i="3" a="1"/>
  <c r="AH77" i="3" a="1"/>
  <c r="AH72" i="3" a="1"/>
  <c r="AF59" i="3" a="1"/>
  <c r="AF71" i="3" a="1"/>
  <c r="AF65" i="3" a="1"/>
  <c r="AF86" i="3" a="1"/>
  <c r="AF48" i="3" a="1"/>
  <c r="AF52" i="3" a="1"/>
  <c r="AF61" i="3" a="1"/>
  <c r="AF93" i="3" a="1"/>
  <c r="AF57" i="3" a="1"/>
  <c r="AF70" i="3" a="1"/>
  <c r="AF38" i="3" a="1"/>
  <c r="AF36" i="3" a="1"/>
  <c r="AF50" i="3" a="1"/>
  <c r="AF40" i="3" a="1"/>
  <c r="AF87" i="3" a="1"/>
  <c r="AF51" i="3" a="1"/>
  <c r="AF76" i="3" a="1"/>
  <c r="AF60" i="3" a="1"/>
  <c r="AF64" i="3" a="1"/>
  <c r="AF37" i="3" a="1"/>
  <c r="AF41" i="3" a="1"/>
  <c r="AF34" i="3" a="1"/>
  <c r="AF81" i="3" a="1"/>
  <c r="AF39" i="3" a="1"/>
  <c r="AF80" i="3" a="1"/>
  <c r="AF47" i="3" a="1"/>
  <c r="AF53" i="3" a="1"/>
  <c r="AF83" i="3" a="1"/>
  <c r="AF45" i="3" a="1"/>
  <c r="AF88" i="3" a="1"/>
  <c r="AJ94" i="3" a="1"/>
  <c r="AJ69" i="3" a="1"/>
  <c r="AJ56" i="3" a="1"/>
  <c r="AJ46" i="3" a="1"/>
  <c r="AJ58" i="3" a="1"/>
  <c r="AJ41" i="3" a="1"/>
  <c r="AJ51" i="3" a="1"/>
  <c r="AJ53" i="3" a="1"/>
  <c r="AJ39" i="3" a="1"/>
  <c r="AJ83" i="3" a="1"/>
  <c r="AJ80" i="3" a="1"/>
  <c r="AJ55" i="3" a="1"/>
  <c r="AJ61" i="3" a="1"/>
  <c r="AJ74" i="3" a="1"/>
  <c r="AJ60" i="3" a="1"/>
  <c r="AJ35" i="3" a="1"/>
  <c r="AJ77" i="3" a="1"/>
  <c r="AJ85" i="3" a="1"/>
  <c r="AJ72" i="3" a="1"/>
  <c r="AJ47" i="3" a="1"/>
  <c r="AJ88" i="3" a="1"/>
  <c r="AJ42" i="3" a="1"/>
  <c r="AJ63" i="3" a="1"/>
  <c r="AJ70" i="3" a="1"/>
  <c r="AJ54" i="3" a="1"/>
  <c r="AJ48" i="3" a="1"/>
  <c r="AJ44" i="3" a="1"/>
  <c r="AJ93" i="3" a="1"/>
  <c r="AJ84" i="3" a="1"/>
  <c r="AJ45" i="3" a="1"/>
  <c r="AJ59" i="3" a="1"/>
  <c r="AF35" i="3" a="1"/>
  <c r="AF72" i="3" a="1"/>
  <c r="AF62" i="3" a="1"/>
  <c r="AF89" i="3" a="1"/>
  <c r="AF75" i="3" a="1"/>
  <c r="AF74" i="3" a="1"/>
  <c r="AF46" i="3" a="1"/>
  <c r="AF82" i="3" a="1"/>
  <c r="AF69" i="3" a="1"/>
  <c r="AF78" i="3" a="1"/>
  <c r="AF49" i="3" a="1"/>
  <c r="AF92" i="3" a="1"/>
  <c r="AF43" i="3" a="1"/>
  <c r="AF42" i="3" a="1"/>
  <c r="AF73" i="3" a="1"/>
  <c r="AF44" i="3" a="1"/>
  <c r="AJ73" i="3" a="1"/>
  <c r="AJ50" i="3" a="1"/>
  <c r="AJ64" i="3" a="1"/>
  <c r="AJ52" i="3" a="1"/>
  <c r="AJ81" i="3" a="1"/>
  <c r="AJ38" i="3" a="1"/>
  <c r="AJ89" i="3" a="1"/>
  <c r="AJ86" i="3" a="1"/>
  <c r="AJ49" i="3" a="1"/>
  <c r="AJ37" i="3" a="1"/>
  <c r="AJ92" i="3" a="1"/>
  <c r="AJ90" i="3" a="1"/>
  <c r="AJ57" i="3" a="1"/>
  <c r="AJ34" i="3" a="1"/>
  <c r="AJ75" i="3" a="1"/>
  <c r="Y48" i="3" a="1"/>
  <c r="Z72" i="3" a="1"/>
  <c r="AL79" i="3" a="1"/>
  <c r="W4" i="5" l="1"/>
  <c r="F36" i="3"/>
  <c r="W20" i="5"/>
  <c r="F52" i="3"/>
  <c r="AL79" i="3"/>
  <c r="Z72" i="3"/>
  <c r="Y48" i="3"/>
  <c r="AJ75" i="3"/>
  <c r="AJ34" i="3"/>
  <c r="AJ57" i="3"/>
  <c r="AJ90" i="3"/>
  <c r="AJ92" i="3"/>
  <c r="AJ37" i="3"/>
  <c r="AJ49" i="3"/>
  <c r="AJ86" i="3"/>
  <c r="AJ89" i="3"/>
  <c r="AJ38" i="3"/>
  <c r="AJ81" i="3"/>
  <c r="AJ52" i="3"/>
  <c r="AJ64" i="3"/>
  <c r="AJ50" i="3"/>
  <c r="AJ73" i="3"/>
  <c r="AF44" i="3"/>
  <c r="AF73" i="3"/>
  <c r="AF42" i="3"/>
  <c r="AF43" i="3"/>
  <c r="AF92" i="3"/>
  <c r="AF49" i="3"/>
  <c r="AF78" i="3"/>
  <c r="AF69" i="3"/>
  <c r="AF82" i="3"/>
  <c r="AF46" i="3"/>
  <c r="AF74" i="3"/>
  <c r="AF75" i="3"/>
  <c r="AF89" i="3"/>
  <c r="AF62" i="3"/>
  <c r="AF72" i="3"/>
  <c r="AF35" i="3"/>
  <c r="AJ59" i="3"/>
  <c r="AJ45" i="3"/>
  <c r="AJ84" i="3"/>
  <c r="AJ93" i="3"/>
  <c r="AJ44" i="3"/>
  <c r="AJ48" i="3"/>
  <c r="AJ54" i="3"/>
  <c r="AJ70" i="3"/>
  <c r="AJ63" i="3"/>
  <c r="AJ42" i="3"/>
  <c r="AJ88" i="3"/>
  <c r="AJ47" i="3"/>
  <c r="AJ72" i="3"/>
  <c r="AJ85" i="3"/>
  <c r="AJ77" i="3"/>
  <c r="AJ35" i="3"/>
  <c r="AJ60" i="3"/>
  <c r="AJ74" i="3"/>
  <c r="AJ61" i="3"/>
  <c r="AJ55" i="3"/>
  <c r="AJ80" i="3"/>
  <c r="AJ83" i="3"/>
  <c r="AJ39" i="3"/>
  <c r="AJ53" i="3"/>
  <c r="AJ51" i="3"/>
  <c r="AJ41" i="3"/>
  <c r="AJ58" i="3"/>
  <c r="AJ46" i="3"/>
  <c r="AJ56" i="3"/>
  <c r="AJ69" i="3"/>
  <c r="AJ94" i="3"/>
  <c r="AF88" i="3"/>
  <c r="AF45" i="3"/>
  <c r="AF83" i="3"/>
  <c r="AF53" i="3"/>
  <c r="AF47" i="3"/>
  <c r="AF80" i="3"/>
  <c r="AF39" i="3"/>
  <c r="AF81" i="3"/>
  <c r="AF34" i="3"/>
  <c r="AF41" i="3"/>
  <c r="AF37" i="3"/>
  <c r="AF64" i="3"/>
  <c r="AF60" i="3"/>
  <c r="AF76" i="3"/>
  <c r="AF51" i="3"/>
  <c r="AF87" i="3"/>
  <c r="AF40" i="3"/>
  <c r="AF50" i="3"/>
  <c r="AF36" i="3"/>
  <c r="AF38" i="3"/>
  <c r="AF70" i="3"/>
  <c r="AF57" i="3"/>
  <c r="AF93" i="3"/>
  <c r="AF61" i="3"/>
  <c r="AF52" i="3"/>
  <c r="AF48" i="3"/>
  <c r="AF86" i="3"/>
  <c r="AF65" i="3"/>
  <c r="AF71" i="3"/>
  <c r="AF59" i="3"/>
  <c r="AH72" i="3"/>
  <c r="AH77" i="3"/>
  <c r="AH50" i="3"/>
  <c r="AH70" i="3"/>
  <c r="AH61" i="3"/>
  <c r="AH84" i="3"/>
  <c r="AH68" i="3"/>
  <c r="AH59" i="3"/>
  <c r="AH92" i="3"/>
  <c r="AH82" i="3"/>
  <c r="AH94" i="3"/>
  <c r="AH69" i="3"/>
  <c r="AH81" i="3"/>
  <c r="AH44" i="3"/>
  <c r="AH38" i="3"/>
  <c r="AH42" i="3"/>
  <c r="AH91" i="3"/>
  <c r="AH67" i="3"/>
  <c r="AH48" i="3"/>
  <c r="AH90" i="3"/>
  <c r="AH93" i="3"/>
  <c r="AH35" i="3"/>
  <c r="AH75" i="3"/>
  <c r="AH40" i="3"/>
  <c r="AH74" i="3"/>
  <c r="AH83" i="3"/>
  <c r="AH63" i="3"/>
  <c r="AH46" i="3"/>
  <c r="AH71" i="3"/>
  <c r="AH52" i="3"/>
  <c r="AR59" i="3"/>
  <c r="AR55" i="3"/>
  <c r="AR47" i="3"/>
  <c r="AR58" i="3"/>
  <c r="AR42" i="3"/>
  <c r="AR43" i="3"/>
  <c r="AR75" i="3"/>
  <c r="AR77" i="3"/>
  <c r="AR71" i="3"/>
  <c r="AR40" i="3"/>
  <c r="AR73" i="3"/>
  <c r="AR91" i="3"/>
  <c r="AR85" i="3"/>
  <c r="AR61" i="3"/>
  <c r="AR76" i="3"/>
  <c r="BM85" i="3"/>
  <c r="BM84" i="3"/>
  <c r="BM83" i="3"/>
  <c r="BM86" i="3"/>
  <c r="BM55" i="3"/>
  <c r="BM62" i="3"/>
  <c r="BM54" i="3"/>
  <c r="BM35" i="3"/>
  <c r="BM94" i="3"/>
  <c r="BM60" i="3"/>
  <c r="BM38" i="3"/>
  <c r="BM73" i="3"/>
  <c r="BM37" i="3"/>
  <c r="BM66" i="3"/>
  <c r="BM81" i="3"/>
  <c r="BN77" i="3"/>
  <c r="BN80" i="3"/>
  <c r="BN85" i="3"/>
  <c r="BN90" i="3"/>
  <c r="BN46" i="3"/>
  <c r="BN91" i="3"/>
  <c r="BN59" i="3"/>
  <c r="BN86" i="3"/>
  <c r="BN70" i="3"/>
  <c r="BN42" i="3"/>
  <c r="BN60" i="3"/>
  <c r="BN39" i="3"/>
  <c r="BN71" i="3"/>
  <c r="BN38" i="3"/>
  <c r="BN47" i="3"/>
  <c r="Y83" i="3"/>
  <c r="Y89" i="3"/>
  <c r="Y87" i="3"/>
  <c r="Y67" i="3"/>
  <c r="Y51" i="3"/>
  <c r="Y61" i="3"/>
  <c r="Y82" i="3"/>
  <c r="Y35" i="3"/>
  <c r="Y49" i="3"/>
  <c r="Y62" i="3"/>
  <c r="Y74" i="3"/>
  <c r="Y76" i="3"/>
  <c r="Y60" i="3"/>
  <c r="Y40" i="3"/>
  <c r="Y81" i="3"/>
  <c r="Q89" i="3"/>
  <c r="Q54" i="3"/>
  <c r="Q40" i="3"/>
  <c r="Q47" i="3"/>
  <c r="Q84" i="3"/>
  <c r="Q71" i="3"/>
  <c r="Q34" i="3"/>
  <c r="Q88" i="3"/>
  <c r="Q43" i="3"/>
  <c r="Q52" i="3"/>
  <c r="Q75" i="3"/>
  <c r="Q85" i="3"/>
  <c r="Q49" i="3"/>
  <c r="Q61" i="3"/>
  <c r="Q70" i="3"/>
  <c r="Q42" i="3"/>
  <c r="Q64" i="3"/>
  <c r="Q66" i="3"/>
  <c r="Q93" i="3"/>
  <c r="Q60" i="3"/>
  <c r="Q87" i="3"/>
  <c r="Q55" i="3"/>
  <c r="Q72" i="3"/>
  <c r="Q73" i="3"/>
  <c r="Q37" i="3"/>
  <c r="Q62" i="3"/>
  <c r="Q83" i="3"/>
  <c r="Q36" i="3"/>
  <c r="Q65" i="3"/>
  <c r="Q77" i="3"/>
  <c r="Q48" i="3"/>
  <c r="BP71" i="3"/>
  <c r="BP70" i="3"/>
  <c r="BP55" i="3"/>
  <c r="BP61" i="3"/>
  <c r="BP87" i="3"/>
  <c r="BP79" i="3"/>
  <c r="BP52" i="3"/>
  <c r="BP46" i="3"/>
  <c r="BP75" i="3"/>
  <c r="BP60" i="3"/>
  <c r="BP90" i="3"/>
  <c r="BP84" i="3"/>
  <c r="BP44" i="3"/>
  <c r="BP64" i="3"/>
  <c r="BP92" i="3"/>
  <c r="BP73" i="3"/>
  <c r="BP94" i="3"/>
  <c r="BP88" i="3"/>
  <c r="BP81" i="3"/>
  <c r="BP62" i="3"/>
  <c r="BP41" i="3"/>
  <c r="BP34" i="3"/>
  <c r="BP69" i="3"/>
  <c r="BP74" i="3"/>
  <c r="BP58" i="3"/>
  <c r="BP78" i="3"/>
  <c r="BP59" i="3"/>
  <c r="BP51" i="3"/>
  <c r="BP89" i="3"/>
  <c r="BP47" i="3"/>
  <c r="AD35" i="3"/>
  <c r="AD83" i="3"/>
  <c r="AD74" i="3"/>
  <c r="AD36" i="3"/>
  <c r="AD71" i="3"/>
  <c r="AD38" i="3"/>
  <c r="AD51" i="3"/>
  <c r="AD40" i="3"/>
  <c r="AD70" i="3"/>
  <c r="AD88" i="3"/>
  <c r="AD48" i="3"/>
  <c r="AD69" i="3"/>
  <c r="AD34" i="3"/>
  <c r="AD78" i="3"/>
  <c r="AD53" i="3"/>
  <c r="AD90" i="3"/>
  <c r="AD67" i="3"/>
  <c r="AD47" i="3"/>
  <c r="AD41" i="3"/>
  <c r="AD57" i="3"/>
  <c r="AD82" i="3"/>
  <c r="AD79" i="3"/>
  <c r="AD84" i="3"/>
  <c r="AD64" i="3"/>
  <c r="AD52" i="3"/>
  <c r="AD80" i="3"/>
  <c r="AD62" i="3"/>
  <c r="AD39" i="3"/>
  <c r="AD68" i="3"/>
  <c r="AD63" i="3"/>
  <c r="AD85" i="3"/>
  <c r="AE42" i="3"/>
  <c r="AE44" i="3"/>
  <c r="AE40" i="3"/>
  <c r="AE47" i="3"/>
  <c r="AE89" i="3"/>
  <c r="AE77" i="3"/>
  <c r="AE48" i="3"/>
  <c r="AE90" i="3"/>
  <c r="AE69" i="3"/>
  <c r="AE36" i="3"/>
  <c r="AE57" i="3"/>
  <c r="AE50" i="3"/>
  <c r="AE86" i="3"/>
  <c r="AE82" i="3"/>
  <c r="AE70" i="3"/>
  <c r="AE72" i="3"/>
  <c r="AE73" i="3"/>
  <c r="AE64" i="3"/>
  <c r="AE55" i="3"/>
  <c r="AE79" i="3"/>
  <c r="AE60" i="3"/>
  <c r="AE81" i="3"/>
  <c r="AE38" i="3"/>
  <c r="AE91" i="3"/>
  <c r="AE49" i="3"/>
  <c r="AE51" i="3"/>
  <c r="AE80" i="3"/>
  <c r="AE59" i="3"/>
  <c r="AE46" i="3"/>
  <c r="AE84" i="3"/>
  <c r="AI50" i="3"/>
  <c r="AI52" i="3"/>
  <c r="AI70" i="3"/>
  <c r="AI51" i="3"/>
  <c r="AI58" i="3"/>
  <c r="AI56" i="3"/>
  <c r="AI76" i="3"/>
  <c r="AI60" i="3"/>
  <c r="AI34" i="3"/>
  <c r="AI36" i="3"/>
  <c r="AI91" i="3"/>
  <c r="AI40" i="3"/>
  <c r="AI42" i="3"/>
  <c r="AI82" i="3"/>
  <c r="AI59" i="3"/>
  <c r="AI63" i="3"/>
  <c r="AI35" i="3"/>
  <c r="AI85" i="3"/>
  <c r="AI38" i="3"/>
  <c r="AI77" i="3"/>
  <c r="AI78" i="3"/>
  <c r="AI84" i="3"/>
  <c r="AI75" i="3"/>
  <c r="AI90" i="3"/>
  <c r="AI81" i="3"/>
  <c r="AI67" i="3"/>
  <c r="AI79" i="3"/>
  <c r="AI61" i="3"/>
  <c r="AI83" i="3"/>
  <c r="AI44" i="3"/>
  <c r="BJ88" i="3"/>
  <c r="BJ70" i="3"/>
  <c r="BJ43" i="3"/>
  <c r="BJ45" i="3"/>
  <c r="BJ36" i="3"/>
  <c r="BJ42" i="3"/>
  <c r="BJ41" i="3"/>
  <c r="BJ50" i="3"/>
  <c r="BJ72" i="3"/>
  <c r="BJ53" i="3"/>
  <c r="BJ81" i="3"/>
  <c r="BJ34" i="3"/>
  <c r="BJ71" i="3"/>
  <c r="BJ48" i="3"/>
  <c r="BJ86" i="3"/>
  <c r="BJ63" i="3"/>
  <c r="BJ89" i="3"/>
  <c r="BJ40" i="3"/>
  <c r="BJ92" i="3"/>
  <c r="BJ49" i="3"/>
  <c r="BJ62" i="3"/>
  <c r="BJ55" i="3"/>
  <c r="BJ54" i="3"/>
  <c r="BJ35" i="3"/>
  <c r="BJ78" i="3"/>
  <c r="BJ68" i="3"/>
  <c r="BJ66" i="3"/>
  <c r="BJ64" i="3"/>
  <c r="BJ79" i="3"/>
  <c r="BJ67" i="3"/>
  <c r="BK87" i="3"/>
  <c r="BK58" i="3"/>
  <c r="BK67" i="3"/>
  <c r="BK69" i="3"/>
  <c r="BK76" i="3"/>
  <c r="BK41" i="3"/>
  <c r="BK68" i="3"/>
  <c r="BK54" i="3"/>
  <c r="BK48" i="3"/>
  <c r="BK56" i="3"/>
  <c r="BK71" i="3"/>
  <c r="BK88" i="3"/>
  <c r="BK81" i="3"/>
  <c r="BK66" i="3"/>
  <c r="BK34" i="3"/>
  <c r="BK35" i="3"/>
  <c r="BK84" i="3"/>
  <c r="BK50" i="3"/>
  <c r="BK52" i="3"/>
  <c r="BK89" i="3"/>
  <c r="BK47" i="3"/>
  <c r="BK70" i="3"/>
  <c r="BK45" i="3"/>
  <c r="BK51" i="3"/>
  <c r="BK82" i="3"/>
  <c r="BK38" i="3"/>
  <c r="BK43" i="3"/>
  <c r="BK74" i="3"/>
  <c r="BK93" i="3"/>
  <c r="BK90" i="3"/>
  <c r="BK78" i="3"/>
  <c r="AR82" i="3"/>
  <c r="AR87" i="3"/>
  <c r="AR48" i="3"/>
  <c r="AR50" i="3"/>
  <c r="AR93" i="3"/>
  <c r="AR53" i="3"/>
  <c r="AR67" i="3"/>
  <c r="AR65" i="3"/>
  <c r="AR86" i="3"/>
  <c r="AR92" i="3"/>
  <c r="AR72" i="3"/>
  <c r="AR68" i="3"/>
  <c r="AR80" i="3"/>
  <c r="AR52" i="3"/>
  <c r="AR35" i="3"/>
  <c r="BM41" i="3"/>
  <c r="BM70" i="3"/>
  <c r="BM74" i="3"/>
  <c r="BM44" i="3"/>
  <c r="BM34" i="3"/>
  <c r="BM71" i="3"/>
  <c r="BM39" i="3"/>
  <c r="BM90" i="3"/>
  <c r="BM64" i="3"/>
  <c r="BM51" i="3"/>
  <c r="BM79" i="3"/>
  <c r="BM56" i="3"/>
  <c r="BM57" i="3"/>
  <c r="BM46" i="3"/>
  <c r="BM89" i="3"/>
  <c r="BM82" i="3"/>
  <c r="BN79" i="3"/>
  <c r="BN35" i="3"/>
  <c r="BN87" i="3"/>
  <c r="BN69" i="3"/>
  <c r="BN41" i="3"/>
  <c r="BN63" i="3"/>
  <c r="BN57" i="3"/>
  <c r="BN89" i="3"/>
  <c r="BN45" i="3"/>
  <c r="BN92" i="3"/>
  <c r="BN88" i="3"/>
  <c r="BN76" i="3"/>
  <c r="BN81" i="3"/>
  <c r="BN37" i="3"/>
  <c r="BN58" i="3"/>
  <c r="R91" i="3"/>
  <c r="R59" i="3"/>
  <c r="R64" i="3"/>
  <c r="R86" i="3"/>
  <c r="R49" i="3"/>
  <c r="R62" i="3"/>
  <c r="R34" i="3"/>
  <c r="R36" i="3"/>
  <c r="R48" i="3"/>
  <c r="R94" i="3"/>
  <c r="R90" i="3"/>
  <c r="R55" i="3"/>
  <c r="R61" i="3"/>
  <c r="R75" i="3"/>
  <c r="R53" i="3"/>
  <c r="R81" i="3"/>
  <c r="R85" i="3"/>
  <c r="R47" i="3"/>
  <c r="R54" i="3"/>
  <c r="R65" i="3"/>
  <c r="R70" i="3"/>
  <c r="R82" i="3"/>
  <c r="R83" i="3"/>
  <c r="R38" i="3"/>
  <c r="R79" i="3"/>
  <c r="R78" i="3"/>
  <c r="R37" i="3"/>
  <c r="R74" i="3"/>
  <c r="R40" i="3"/>
  <c r="R51" i="3"/>
  <c r="BD41" i="3"/>
  <c r="BD45" i="3"/>
  <c r="BD56" i="3"/>
  <c r="BD48" i="3"/>
  <c r="BD80" i="3"/>
  <c r="BD86" i="3"/>
  <c r="BD67" i="3"/>
  <c r="BD58" i="3"/>
  <c r="BD75" i="3"/>
  <c r="BD52" i="3"/>
  <c r="BD72" i="3"/>
  <c r="BD81" i="3"/>
  <c r="BD83" i="3"/>
  <c r="BD66" i="3"/>
  <c r="BD71" i="3"/>
  <c r="BD38" i="3"/>
  <c r="BD69" i="3"/>
  <c r="BD88" i="3"/>
  <c r="BD62" i="3"/>
  <c r="BD63" i="3"/>
  <c r="BD44" i="3"/>
  <c r="BD94" i="3"/>
  <c r="BD70" i="3"/>
  <c r="BD85" i="3"/>
  <c r="BD37" i="3"/>
  <c r="BD49" i="3"/>
  <c r="BD84" i="3"/>
  <c r="BD46" i="3"/>
  <c r="BD74" i="3"/>
  <c r="BD40" i="3"/>
  <c r="AJ68" i="3"/>
  <c r="AJ62" i="3"/>
  <c r="AJ43" i="3"/>
  <c r="AJ76" i="3"/>
  <c r="AJ67" i="3"/>
  <c r="AJ36" i="3"/>
  <c r="AJ65" i="3"/>
  <c r="AJ82" i="3"/>
  <c r="AJ66" i="3"/>
  <c r="AJ79" i="3"/>
  <c r="AJ78" i="3"/>
  <c r="AJ40" i="3"/>
  <c r="AJ87" i="3"/>
  <c r="AJ91" i="3"/>
  <c r="AJ71" i="3"/>
  <c r="AF91" i="3"/>
  <c r="AF85" i="3"/>
  <c r="AF67" i="3"/>
  <c r="AF90" i="3"/>
  <c r="AF54" i="3"/>
  <c r="AF79" i="3"/>
  <c r="AF68" i="3"/>
  <c r="AF55" i="3"/>
  <c r="AF56" i="3"/>
  <c r="AF94" i="3"/>
  <c r="AF77" i="3"/>
  <c r="AF84" i="3"/>
  <c r="AF58" i="3"/>
  <c r="AF66" i="3"/>
  <c r="AF63" i="3"/>
  <c r="AH62" i="3"/>
  <c r="AH73" i="3"/>
  <c r="AH45" i="3"/>
  <c r="AH39" i="3"/>
  <c r="AH34" i="3"/>
  <c r="AH41" i="3"/>
  <c r="AH54" i="3"/>
  <c r="AH80" i="3"/>
  <c r="AH66" i="3"/>
  <c r="AH86" i="3"/>
  <c r="AH79" i="3"/>
  <c r="AH47" i="3"/>
  <c r="AH60" i="3"/>
  <c r="AH43" i="3"/>
  <c r="AH55" i="3"/>
  <c r="AH36" i="3"/>
  <c r="AH64" i="3"/>
  <c r="AH57" i="3"/>
  <c r="AH58" i="3"/>
  <c r="AH78" i="3"/>
  <c r="AH87" i="3"/>
  <c r="AH85" i="3"/>
  <c r="AH51" i="3"/>
  <c r="AH89" i="3"/>
  <c r="AH37" i="3"/>
  <c r="AH88" i="3"/>
  <c r="AH53" i="3"/>
  <c r="AH49" i="3"/>
  <c r="AH65" i="3"/>
  <c r="AH76" i="3"/>
  <c r="AH56" i="3"/>
  <c r="AR83" i="3"/>
  <c r="AR39" i="3"/>
  <c r="AR36" i="3"/>
  <c r="AR90" i="3"/>
  <c r="AR64" i="3"/>
  <c r="AR57" i="3"/>
  <c r="AR60" i="3"/>
  <c r="AR54" i="3"/>
  <c r="AR38" i="3"/>
  <c r="AR84" i="3"/>
  <c r="AR56" i="3"/>
  <c r="AR49" i="3"/>
  <c r="AR81" i="3"/>
  <c r="AR88" i="3"/>
  <c r="AR37" i="3"/>
  <c r="BM92" i="3"/>
  <c r="BM45" i="3"/>
  <c r="BM78" i="3"/>
  <c r="BM67" i="3"/>
  <c r="BM49" i="3"/>
  <c r="BM72" i="3"/>
  <c r="BM75" i="3"/>
  <c r="BM36" i="3"/>
  <c r="BM93" i="3"/>
  <c r="BM69" i="3"/>
  <c r="BM80" i="3"/>
  <c r="BM42" i="3"/>
  <c r="BM52" i="3"/>
  <c r="BM40" i="3"/>
  <c r="BN72" i="3"/>
  <c r="BN50" i="3"/>
  <c r="BN56" i="3"/>
  <c r="BN52" i="3"/>
  <c r="BN43" i="3"/>
  <c r="BN84" i="3"/>
  <c r="BN83" i="3"/>
  <c r="BN74" i="3"/>
  <c r="BN93" i="3"/>
  <c r="BN34" i="3"/>
  <c r="BN82" i="3"/>
  <c r="BN73" i="3"/>
  <c r="BN40" i="3"/>
  <c r="BN67" i="3"/>
  <c r="BN62" i="3"/>
  <c r="Y44" i="3"/>
  <c r="Y59" i="3"/>
  <c r="Y36" i="3"/>
  <c r="Y45" i="3"/>
  <c r="Y34" i="3"/>
  <c r="Y73" i="3"/>
  <c r="Y57" i="3"/>
  <c r="Y63" i="3"/>
  <c r="Y53" i="3"/>
  <c r="Y65" i="3"/>
  <c r="Y88" i="3"/>
  <c r="Y86" i="3"/>
  <c r="Y78" i="3"/>
  <c r="Y77" i="3"/>
  <c r="Y47" i="3"/>
  <c r="Q50" i="3"/>
  <c r="Q90" i="3"/>
  <c r="Q45" i="3"/>
  <c r="Q79" i="3"/>
  <c r="Q82" i="3"/>
  <c r="Q80" i="3"/>
  <c r="Q76" i="3"/>
  <c r="Q38" i="3"/>
  <c r="Q86" i="3"/>
  <c r="Q63" i="3"/>
  <c r="Q56" i="3"/>
  <c r="Q67" i="3"/>
  <c r="Q69" i="3"/>
  <c r="Q91" i="3"/>
  <c r="Q39" i="3"/>
  <c r="Q59" i="3"/>
  <c r="Q58" i="3"/>
  <c r="Q94" i="3"/>
  <c r="Q78" i="3"/>
  <c r="Q57" i="3"/>
  <c r="Q46" i="3"/>
  <c r="Q41" i="3"/>
  <c r="Q92" i="3"/>
  <c r="Q44" i="3"/>
  <c r="Q81" i="3"/>
  <c r="Q53" i="3"/>
  <c r="Q51" i="3"/>
  <c r="Q68" i="3"/>
  <c r="Q35" i="3"/>
  <c r="Q74" i="3"/>
  <c r="BP83" i="3"/>
  <c r="BP36" i="3"/>
  <c r="BP86" i="3"/>
  <c r="BP38" i="3"/>
  <c r="BP40" i="3"/>
  <c r="BP48" i="3"/>
  <c r="BP53" i="3"/>
  <c r="BP56" i="3"/>
  <c r="BP68" i="3"/>
  <c r="BP76" i="3"/>
  <c r="BP50" i="3"/>
  <c r="BP54" i="3"/>
  <c r="BP37" i="3"/>
  <c r="BP65" i="3"/>
  <c r="BP93" i="3"/>
  <c r="BP42" i="3"/>
  <c r="BP66" i="3"/>
  <c r="BP63" i="3"/>
  <c r="BP45" i="3"/>
  <c r="BP39" i="3"/>
  <c r="BP80" i="3"/>
  <c r="BP67" i="3"/>
  <c r="BP85" i="3"/>
  <c r="BP72" i="3"/>
  <c r="BP35" i="3"/>
  <c r="BP57" i="3"/>
  <c r="BP49" i="3"/>
  <c r="BP77" i="3"/>
  <c r="BP91" i="3"/>
  <c r="BP82" i="3"/>
  <c r="BP43" i="3"/>
  <c r="AD75" i="3"/>
  <c r="AD86" i="3"/>
  <c r="AD94" i="3"/>
  <c r="AD77" i="3"/>
  <c r="AD46" i="3"/>
  <c r="AD81" i="3"/>
  <c r="AD45" i="3"/>
  <c r="AD49" i="3"/>
  <c r="AD93" i="3"/>
  <c r="AD56" i="3"/>
  <c r="AD43" i="3"/>
  <c r="AD66" i="3"/>
  <c r="AD65" i="3"/>
  <c r="AD73" i="3"/>
  <c r="AD61" i="3"/>
  <c r="AD50" i="3"/>
  <c r="AD87" i="3"/>
  <c r="AD55" i="3"/>
  <c r="AD72" i="3"/>
  <c r="AD59" i="3"/>
  <c r="AD42" i="3"/>
  <c r="AD92" i="3"/>
  <c r="AD37" i="3"/>
  <c r="AD91" i="3"/>
  <c r="AD89" i="3"/>
  <c r="AD44" i="3"/>
  <c r="AD58" i="3"/>
  <c r="AD54" i="3"/>
  <c r="AD76" i="3"/>
  <c r="AD60" i="3"/>
  <c r="Z48" i="3"/>
  <c r="Z88" i="3"/>
  <c r="Z45" i="3"/>
  <c r="Z52" i="3"/>
  <c r="Z69" i="3"/>
  <c r="Z64" i="3"/>
  <c r="Z36" i="3"/>
  <c r="Z51" i="3"/>
  <c r="Z55" i="3"/>
  <c r="Z75" i="3"/>
  <c r="Z94" i="3"/>
  <c r="Z56" i="3"/>
  <c r="Z57" i="3"/>
  <c r="Z38" i="3"/>
  <c r="Z60" i="3"/>
  <c r="AE56" i="3"/>
  <c r="AE52" i="3"/>
  <c r="AE53" i="3"/>
  <c r="AE58" i="3"/>
  <c r="AE68" i="3"/>
  <c r="AE93" i="3"/>
  <c r="AE67" i="3"/>
  <c r="AE66" i="3"/>
  <c r="AE76" i="3"/>
  <c r="AE83" i="3"/>
  <c r="AE87" i="3"/>
  <c r="AE65" i="3"/>
  <c r="AE78" i="3"/>
  <c r="AE71" i="3"/>
  <c r="AE41" i="3"/>
  <c r="AE61" i="3"/>
  <c r="AE54" i="3"/>
  <c r="AE62" i="3"/>
  <c r="AE35" i="3"/>
  <c r="AE92" i="3"/>
  <c r="AE43" i="3"/>
  <c r="AE88" i="3"/>
  <c r="AE75" i="3"/>
  <c r="AE63" i="3"/>
  <c r="AE45" i="3"/>
  <c r="AE74" i="3"/>
  <c r="AE94" i="3"/>
  <c r="AE37" i="3"/>
  <c r="AE85" i="3"/>
  <c r="AE39" i="3"/>
  <c r="AE34" i="3"/>
  <c r="AI86" i="3"/>
  <c r="AI73" i="3"/>
  <c r="AI53" i="3"/>
  <c r="AI68" i="3"/>
  <c r="AI71" i="3"/>
  <c r="AI94" i="3"/>
  <c r="AI49" i="3"/>
  <c r="AI37" i="3"/>
  <c r="AI39" i="3"/>
  <c r="AI74" i="3"/>
  <c r="AI41" i="3"/>
  <c r="AI62" i="3"/>
  <c r="AI48" i="3"/>
  <c r="AI92" i="3"/>
  <c r="AI88" i="3"/>
  <c r="AI46" i="3"/>
  <c r="AI54" i="3"/>
  <c r="AI45" i="3"/>
  <c r="AI43" i="3"/>
  <c r="AI93" i="3"/>
  <c r="AI69" i="3"/>
  <c r="AI89" i="3"/>
  <c r="AI80" i="3"/>
  <c r="AI55" i="3"/>
  <c r="AI57" i="3"/>
  <c r="AI72" i="3"/>
  <c r="AI65" i="3"/>
  <c r="AI66" i="3"/>
  <c r="AI87" i="3"/>
  <c r="AI64" i="3"/>
  <c r="AI47" i="3"/>
  <c r="BJ74" i="3"/>
  <c r="BJ73" i="3"/>
  <c r="BJ83" i="3"/>
  <c r="BJ46" i="3"/>
  <c r="BJ93" i="3"/>
  <c r="BJ80" i="3"/>
  <c r="BJ91" i="3"/>
  <c r="BJ61" i="3"/>
  <c r="BJ76" i="3"/>
  <c r="BJ94" i="3"/>
  <c r="BJ56" i="3"/>
  <c r="BJ85" i="3"/>
  <c r="BJ84" i="3"/>
  <c r="BJ65" i="3"/>
  <c r="BJ57" i="3"/>
  <c r="BJ82" i="3"/>
  <c r="BJ39" i="3"/>
  <c r="BJ59" i="3"/>
  <c r="BJ77" i="3"/>
  <c r="BJ87" i="3"/>
  <c r="BJ90" i="3"/>
  <c r="BJ58" i="3"/>
  <c r="BJ60" i="3"/>
  <c r="BJ44" i="3"/>
  <c r="BJ51" i="3"/>
  <c r="BJ37" i="3"/>
  <c r="BJ75" i="3"/>
  <c r="BJ38" i="3"/>
  <c r="BJ47" i="3"/>
  <c r="BJ69" i="3"/>
  <c r="BJ52" i="3"/>
  <c r="BK57" i="3"/>
  <c r="BK91" i="3"/>
  <c r="BK86" i="3"/>
  <c r="BK55" i="3"/>
  <c r="BK80" i="3"/>
  <c r="BK94" i="3"/>
  <c r="BK60" i="3"/>
  <c r="BK61" i="3"/>
  <c r="BK85" i="3"/>
  <c r="BK39" i="3"/>
  <c r="BK77" i="3"/>
  <c r="BK37" i="3"/>
  <c r="BK72" i="3"/>
  <c r="BK44" i="3"/>
  <c r="BK36" i="3"/>
  <c r="BK40" i="3"/>
  <c r="BK73" i="3"/>
  <c r="BK79" i="3"/>
  <c r="BK83" i="3"/>
  <c r="BK49" i="3"/>
  <c r="BK46" i="3"/>
  <c r="BK75" i="3"/>
  <c r="BK59" i="3"/>
  <c r="BK53" i="3"/>
  <c r="BK42" i="3"/>
  <c r="BK92" i="3"/>
  <c r="BK63" i="3"/>
  <c r="BK64" i="3"/>
  <c r="BK62" i="3"/>
  <c r="BK65" i="3"/>
  <c r="AR74" i="3"/>
  <c r="AR45" i="3"/>
  <c r="AR79" i="3"/>
  <c r="AR44" i="3"/>
  <c r="AR94" i="3"/>
  <c r="AR66" i="3"/>
  <c r="AR41" i="3"/>
  <c r="AR78" i="3"/>
  <c r="AR70" i="3"/>
  <c r="AR89" i="3"/>
  <c r="AR69" i="3"/>
  <c r="AR34" i="3"/>
  <c r="AR63" i="3"/>
  <c r="AR46" i="3"/>
  <c r="AR51" i="3"/>
  <c r="BM61" i="3"/>
  <c r="BM87" i="3"/>
  <c r="BM43" i="3"/>
  <c r="BM77" i="3"/>
  <c r="BM76" i="3"/>
  <c r="BM68" i="3"/>
  <c r="BM59" i="3"/>
  <c r="BM48" i="3"/>
  <c r="BM63" i="3"/>
  <c r="BM91" i="3"/>
  <c r="BM53" i="3"/>
  <c r="BM47" i="3"/>
  <c r="BM50" i="3"/>
  <c r="BM58" i="3"/>
  <c r="BM65" i="3"/>
  <c r="BN53" i="3"/>
  <c r="BN66" i="3"/>
  <c r="BN94" i="3"/>
  <c r="BN44" i="3"/>
  <c r="BN65" i="3"/>
  <c r="BN75" i="3"/>
  <c r="BN68" i="3"/>
  <c r="BN78" i="3"/>
  <c r="BN49" i="3"/>
  <c r="BN51" i="3"/>
  <c r="BN64" i="3"/>
  <c r="BN54" i="3"/>
  <c r="BN36" i="3"/>
  <c r="BN48" i="3"/>
  <c r="BN61" i="3"/>
  <c r="R67" i="3"/>
  <c r="R39" i="3"/>
  <c r="R92" i="3"/>
  <c r="R69" i="3"/>
  <c r="R72" i="3"/>
  <c r="R56" i="3"/>
  <c r="R43" i="3"/>
  <c r="R68" i="3"/>
  <c r="R93" i="3"/>
  <c r="R52" i="3"/>
  <c r="R45" i="3"/>
  <c r="R60" i="3"/>
  <c r="R87" i="3"/>
  <c r="R76" i="3"/>
  <c r="R84" i="3"/>
  <c r="R57" i="3"/>
  <c r="R46" i="3"/>
  <c r="R63" i="3"/>
  <c r="R35" i="3"/>
  <c r="R44" i="3"/>
  <c r="R80" i="3"/>
  <c r="R42" i="3"/>
  <c r="R50" i="3"/>
  <c r="R89" i="3"/>
  <c r="R77" i="3"/>
  <c r="R88" i="3"/>
  <c r="R41" i="3"/>
  <c r="R58" i="3"/>
  <c r="R71" i="3"/>
  <c r="R73" i="3"/>
  <c r="R66" i="3"/>
  <c r="BD78" i="3"/>
  <c r="BD47" i="3"/>
  <c r="BD91" i="3"/>
  <c r="BD76" i="3"/>
  <c r="BD89" i="3"/>
  <c r="BD93" i="3"/>
  <c r="BD57" i="3"/>
  <c r="BD64" i="3"/>
  <c r="BD77" i="3"/>
  <c r="BD53" i="3"/>
  <c r="BD60" i="3"/>
  <c r="BD92" i="3"/>
  <c r="BD54" i="3"/>
  <c r="BD39" i="3"/>
  <c r="BD61" i="3"/>
  <c r="BD90" i="3"/>
  <c r="BD35" i="3"/>
  <c r="BD50" i="3"/>
  <c r="BD34" i="3"/>
  <c r="BD79" i="3"/>
  <c r="BD42" i="3"/>
  <c r="BD36" i="3"/>
  <c r="BD87" i="3"/>
  <c r="BD68" i="3"/>
  <c r="BD82" i="3"/>
  <c r="BD73" i="3"/>
  <c r="BD55" i="3"/>
  <c r="BD51" i="3"/>
  <c r="BD65" i="3"/>
  <c r="BD59" i="3"/>
  <c r="BD43" i="3"/>
  <c r="W30" i="5"/>
  <c r="F62" i="3"/>
  <c r="X12" i="5"/>
  <c r="Y12" i="5"/>
  <c r="V12" i="5"/>
  <c r="S62" i="2"/>
  <c r="Q61" i="6" s="1"/>
  <c r="AA62" i="2"/>
  <c r="Y61" i="6" s="1"/>
  <c r="AH62" i="2"/>
  <c r="AF61" i="6" s="1"/>
  <c r="AG62" i="2"/>
  <c r="AE61" i="6" s="1"/>
  <c r="I54" i="3"/>
  <c r="F43" i="3"/>
  <c r="W11" i="5"/>
  <c r="W29" i="5"/>
  <c r="F61" i="3"/>
  <c r="F65" i="3"/>
  <c r="W33" i="5"/>
  <c r="AN32" i="2"/>
  <c r="AL31" i="6" s="1"/>
  <c r="AF32" i="2"/>
  <c r="AD31" i="6" s="1"/>
  <c r="W32" i="2"/>
  <c r="U31" i="6" s="1"/>
  <c r="AU32" i="2"/>
  <c r="AS31" i="6" s="1"/>
  <c r="AE32" i="2"/>
  <c r="AC31" i="6" s="1"/>
  <c r="AT32" i="2"/>
  <c r="AR31" i="6" s="1"/>
  <c r="I44" i="3"/>
  <c r="F35" i="3"/>
  <c r="AJ3" i="5"/>
  <c r="AI63" i="5"/>
  <c r="C29" i="3" s="1"/>
  <c r="C35" i="3"/>
  <c r="AK63" i="5"/>
  <c r="C21" i="3" s="1"/>
  <c r="Y22" i="5"/>
  <c r="V22" i="5"/>
  <c r="X22" i="5"/>
  <c r="C54" i="3" s="1"/>
  <c r="W14" i="5"/>
  <c r="F46" i="3"/>
  <c r="W32" i="5"/>
  <c r="F64" i="3"/>
  <c r="F41" i="3"/>
  <c r="W9" i="5"/>
  <c r="AJ27" i="5"/>
  <c r="F59" i="3"/>
  <c r="F49" i="3"/>
  <c r="W17" i="5"/>
  <c r="F38" i="3"/>
  <c r="W6" i="5"/>
  <c r="AL63" i="5"/>
  <c r="AQ54" i="3" a="1"/>
  <c r="AQ79" i="3" a="1"/>
  <c r="AQ34" i="3" a="1"/>
  <c r="AQ40" i="3" a="1"/>
  <c r="AQ48" i="3" a="1"/>
  <c r="AQ42" i="3" a="1"/>
  <c r="AQ81" i="3" a="1"/>
  <c r="AQ41" i="3" a="1"/>
  <c r="AQ74" i="3" a="1"/>
  <c r="AQ38" i="3" a="1"/>
  <c r="AQ58" i="3" a="1"/>
  <c r="AQ35" i="3" a="1"/>
  <c r="AQ83" i="3" a="1"/>
  <c r="AQ66" i="3" a="1"/>
  <c r="AQ39" i="3" a="1"/>
  <c r="AQ43" i="3" a="1"/>
  <c r="AQ63" i="3" a="1"/>
  <c r="AQ82" i="3" a="1"/>
  <c r="AQ64" i="3" a="1"/>
  <c r="AQ76" i="3" a="1"/>
  <c r="AQ47" i="3" a="1"/>
  <c r="AQ88" i="3" a="1"/>
  <c r="AQ80" i="3" a="1"/>
  <c r="AQ70" i="3" a="1"/>
  <c r="AQ50" i="3" a="1"/>
  <c r="AQ53" i="3" a="1"/>
  <c r="AQ69" i="3" a="1"/>
  <c r="AQ86" i="3" a="1"/>
  <c r="AQ49" i="3" a="1"/>
  <c r="AQ62" i="3" a="1"/>
  <c r="AN88" i="3" a="1"/>
  <c r="AN68" i="3" a="1"/>
  <c r="AN57" i="3" a="1"/>
  <c r="AN77" i="3" a="1"/>
  <c r="AN65" i="3" a="1"/>
  <c r="AN85" i="3" a="1"/>
  <c r="AN90" i="3" a="1"/>
  <c r="AN42" i="3" a="1"/>
  <c r="AN79" i="3" a="1"/>
  <c r="AN82" i="3" a="1"/>
  <c r="AN55" i="3" a="1"/>
  <c r="AN56" i="3" a="1"/>
  <c r="AN46" i="3" a="1"/>
  <c r="AN48" i="3" a="1"/>
  <c r="AN93" i="3" a="1"/>
  <c r="AN91" i="3" a="1"/>
  <c r="AN61" i="3" a="1"/>
  <c r="AN59" i="3" a="1"/>
  <c r="AN36" i="3" a="1"/>
  <c r="AN44" i="3" a="1"/>
  <c r="AN92" i="3" a="1"/>
  <c r="AN76" i="3" a="1"/>
  <c r="AN58" i="3" a="1"/>
  <c r="AN47" i="3" a="1"/>
  <c r="AN70" i="3" a="1"/>
  <c r="AN64" i="3" a="1"/>
  <c r="AN52" i="3" a="1"/>
  <c r="AN81" i="3" a="1"/>
  <c r="AN60" i="3" a="1"/>
  <c r="AN83" i="3" a="1"/>
  <c r="AN62" i="3" a="1"/>
  <c r="Z50" i="3" a="1"/>
  <c r="Z85" i="3" a="1"/>
  <c r="Z81" i="3" a="1"/>
  <c r="Z61" i="3" a="1"/>
  <c r="Z46" i="3" a="1"/>
  <c r="Z62" i="3" a="1"/>
  <c r="Z54" i="3" a="1"/>
  <c r="X78" i="3" a="1"/>
  <c r="X88" i="3" a="1"/>
  <c r="X42" i="3" a="1"/>
  <c r="X35" i="3" a="1"/>
  <c r="X94" i="3" a="1"/>
  <c r="X68" i="3" a="1"/>
  <c r="X67" i="3" a="1"/>
  <c r="X39" i="3" a="1"/>
  <c r="X45" i="3" a="1"/>
  <c r="X58" i="3" a="1"/>
  <c r="X36" i="3" a="1"/>
  <c r="X86" i="3" a="1"/>
  <c r="X43" i="3" a="1"/>
  <c r="X84" i="3" a="1"/>
  <c r="X70" i="3" a="1"/>
  <c r="X91" i="3" a="1"/>
  <c r="X90" i="3" a="1"/>
  <c r="X57" i="3" a="1"/>
  <c r="X77" i="3" a="1"/>
  <c r="X44" i="3" a="1"/>
  <c r="X92" i="3" a="1"/>
  <c r="X61" i="3" a="1"/>
  <c r="X56" i="3" a="1"/>
  <c r="X71" i="3" a="1"/>
  <c r="X59" i="3" a="1"/>
  <c r="X69" i="3" a="1"/>
  <c r="X66" i="3" a="1"/>
  <c r="X48" i="3" a="1"/>
  <c r="X62" i="3" a="1"/>
  <c r="X50" i="3" a="1"/>
  <c r="W91" i="3" a="1"/>
  <c r="W43" i="3" a="1"/>
  <c r="W37" i="3" a="1"/>
  <c r="W71" i="3" a="1"/>
  <c r="W88" i="3" a="1"/>
  <c r="W42" i="3" a="1"/>
  <c r="W68" i="3" a="1"/>
  <c r="W77" i="3" a="1"/>
  <c r="W81" i="3" a="1"/>
  <c r="W85" i="3" a="1"/>
  <c r="W40" i="3" a="1"/>
  <c r="W78" i="3" a="1"/>
  <c r="W75" i="3" a="1"/>
  <c r="W50" i="3" a="1"/>
  <c r="W36" i="3" a="1"/>
  <c r="W34" i="3" a="1"/>
  <c r="W67" i="3" a="1"/>
  <c r="W87" i="3" a="1"/>
  <c r="W63" i="3" a="1"/>
  <c r="W72" i="3" a="1"/>
  <c r="W55" i="3" a="1"/>
  <c r="W60" i="3" a="1"/>
  <c r="W93" i="3" a="1"/>
  <c r="W35" i="3" a="1"/>
  <c r="W90" i="3" a="1"/>
  <c r="W54" i="3" a="1"/>
  <c r="W59" i="3" a="1"/>
  <c r="W79" i="3" a="1"/>
  <c r="W84" i="3" a="1"/>
  <c r="W74" i="3" a="1"/>
  <c r="W82" i="3" a="1"/>
  <c r="AL86" i="3" a="1"/>
  <c r="AL49" i="3" a="1"/>
  <c r="AL64" i="3" a="1"/>
  <c r="AL50" i="3" a="1"/>
  <c r="AL91" i="3" a="1"/>
  <c r="AL93" i="3" a="1"/>
  <c r="AL62" i="3" a="1"/>
  <c r="AL92" i="3" a="1"/>
  <c r="AL37" i="3" a="1"/>
  <c r="AL83" i="3" a="1"/>
  <c r="AL59" i="3" a="1"/>
  <c r="AL84" i="3" a="1"/>
  <c r="AL90" i="3" a="1"/>
  <c r="AL52" i="3" a="1"/>
  <c r="AL48" i="3" a="1"/>
  <c r="AL46" i="3" a="1"/>
  <c r="Y46" i="3" a="1"/>
  <c r="Y50" i="3" a="1"/>
  <c r="Y80" i="3" a="1"/>
  <c r="Y64" i="3" a="1"/>
  <c r="Y91" i="3" a="1"/>
  <c r="Y37" i="3" a="1"/>
  <c r="Y92" i="3" a="1"/>
  <c r="AP75" i="3" a="1"/>
  <c r="AP83" i="3" a="1"/>
  <c r="AP73" i="3" a="1"/>
  <c r="AP90" i="3" a="1"/>
  <c r="AP52" i="3" a="1"/>
  <c r="AP50" i="3" a="1"/>
  <c r="AP84" i="3" a="1"/>
  <c r="AP38" i="3" a="1"/>
  <c r="AP80" i="3" a="1"/>
  <c r="AP40" i="3" a="1"/>
  <c r="AP77" i="3" a="1"/>
  <c r="AP64" i="3" a="1"/>
  <c r="AP92" i="3" a="1"/>
  <c r="AP48" i="3" a="1"/>
  <c r="AP79" i="3" a="1"/>
  <c r="AP41" i="3" a="1"/>
  <c r="AP55" i="3" a="1"/>
  <c r="AP54" i="3" a="1"/>
  <c r="AP81" i="3" a="1"/>
  <c r="AP70" i="3" a="1"/>
  <c r="AP46" i="3" a="1"/>
  <c r="AP42" i="3" a="1"/>
  <c r="AP86" i="3" a="1"/>
  <c r="AP91" i="3" a="1"/>
  <c r="AP56" i="3" a="1"/>
  <c r="AP93" i="3" a="1"/>
  <c r="AP89" i="3" a="1"/>
  <c r="AP35" i="3" a="1"/>
  <c r="AP85" i="3" a="1"/>
  <c r="AP67" i="3" a="1"/>
  <c r="AP34" i="3" a="1"/>
  <c r="AC61" i="3" a="1"/>
  <c r="AC52" i="3" a="1"/>
  <c r="AC76" i="3" a="1"/>
  <c r="AC84" i="3" a="1"/>
  <c r="AC41" i="3" a="1"/>
  <c r="AC89" i="3" a="1"/>
  <c r="AC75" i="3" a="1"/>
  <c r="AC51" i="3" a="1"/>
  <c r="AC58" i="3" a="1"/>
  <c r="AC69" i="3" a="1"/>
  <c r="AC93" i="3" a="1"/>
  <c r="AC77" i="3" a="1"/>
  <c r="AC71" i="3" a="1"/>
  <c r="AC48" i="3" a="1"/>
  <c r="AC53" i="3" a="1"/>
  <c r="AC79" i="3" a="1"/>
  <c r="AC74" i="3" a="1"/>
  <c r="AC49" i="3" a="1"/>
  <c r="AC40" i="3" a="1"/>
  <c r="AC88" i="3" a="1"/>
  <c r="AC47" i="3" a="1"/>
  <c r="AC63" i="3" a="1"/>
  <c r="AC73" i="3" a="1"/>
  <c r="AC92" i="3" a="1"/>
  <c r="AC50" i="3" a="1"/>
  <c r="AC36" i="3" a="1"/>
  <c r="AC60" i="3" a="1"/>
  <c r="AC35" i="3" a="1"/>
  <c r="AC54" i="3" a="1"/>
  <c r="AC56" i="3" a="1"/>
  <c r="Z35" i="3" a="1"/>
  <c r="Z68" i="3" a="1"/>
  <c r="Z53" i="3" a="1"/>
  <c r="Z70" i="3" a="1"/>
  <c r="Z59" i="3" a="1"/>
  <c r="Z84" i="3" a="1"/>
  <c r="Z71" i="3" a="1"/>
  <c r="AY93" i="3" a="1"/>
  <c r="AY39" i="3" a="1"/>
  <c r="AY88" i="3" a="1"/>
  <c r="AY44" i="3" a="1"/>
  <c r="AY46" i="3" a="1"/>
  <c r="AY72" i="3" a="1"/>
  <c r="AY64" i="3" a="1"/>
  <c r="AY66" i="3" a="1"/>
  <c r="AY36" i="3" a="1"/>
  <c r="AY55" i="3" a="1"/>
  <c r="AY67" i="3" a="1"/>
  <c r="AY42" i="3" a="1"/>
  <c r="AY71" i="3" a="1"/>
  <c r="AY74" i="3" a="1"/>
  <c r="AY75" i="3" a="1"/>
  <c r="AY89" i="3" a="1"/>
  <c r="AY38" i="3" a="1"/>
  <c r="AY51" i="3" a="1"/>
  <c r="AY83" i="3" a="1"/>
  <c r="AY47" i="3" a="1"/>
  <c r="AY84" i="3" a="1"/>
  <c r="AY53" i="3" a="1"/>
  <c r="AY58" i="3" a="1"/>
  <c r="AY90" i="3" a="1"/>
  <c r="AY81" i="3" a="1"/>
  <c r="AY48" i="3" a="1"/>
  <c r="AY41" i="3" a="1"/>
  <c r="AY40" i="3" a="1"/>
  <c r="AY78" i="3" a="1"/>
  <c r="AY85" i="3" a="1"/>
  <c r="AM46" i="3" a="1"/>
  <c r="AM94" i="3" a="1"/>
  <c r="AM83" i="3" a="1"/>
  <c r="AM56" i="3" a="1"/>
  <c r="AM47" i="3" a="1"/>
  <c r="AM84" i="3" a="1"/>
  <c r="AM35" i="3" a="1"/>
  <c r="AM34" i="3" a="1"/>
  <c r="AM91" i="3" a="1"/>
  <c r="AM40" i="3" a="1"/>
  <c r="AM74" i="3" a="1"/>
  <c r="AM53" i="3" a="1"/>
  <c r="AM43" i="3" a="1"/>
  <c r="AM52" i="3" a="1"/>
  <c r="AM66" i="3" a="1"/>
  <c r="AM63" i="3" a="1"/>
  <c r="AM58" i="3" a="1"/>
  <c r="AM70" i="3" a="1"/>
  <c r="AM72" i="3" a="1"/>
  <c r="AM68" i="3" a="1"/>
  <c r="AM59" i="3" a="1"/>
  <c r="AM38" i="3" a="1"/>
  <c r="AM65" i="3" a="1"/>
  <c r="AM39" i="3" a="1"/>
  <c r="AM90" i="3" a="1"/>
  <c r="AM44" i="3" a="1"/>
  <c r="AM54" i="3" a="1"/>
  <c r="AM73" i="3" a="1"/>
  <c r="AM89" i="3" a="1"/>
  <c r="AM85" i="3" a="1"/>
  <c r="AM81" i="3" a="1"/>
  <c r="AO46" i="3" a="1"/>
  <c r="AO45" i="3" a="1"/>
  <c r="AO43" i="3" a="1"/>
  <c r="AO64" i="3" a="1"/>
  <c r="AO80" i="3" a="1"/>
  <c r="AO61" i="3" a="1"/>
  <c r="AO44" i="3" a="1"/>
  <c r="AO90" i="3" a="1"/>
  <c r="AO50" i="3" a="1"/>
  <c r="AO79" i="3" a="1"/>
  <c r="AO81" i="3" a="1"/>
  <c r="AO40" i="3" a="1"/>
  <c r="AO73" i="3" a="1"/>
  <c r="AO55" i="3" a="1"/>
  <c r="AO76" i="3" a="1"/>
  <c r="AO37" i="3" a="1"/>
  <c r="AO54" i="3" a="1"/>
  <c r="AO89" i="3" a="1"/>
  <c r="AO66" i="3" a="1"/>
  <c r="AO86" i="3" a="1"/>
  <c r="AO94" i="3" a="1"/>
  <c r="AO38" i="3" a="1"/>
  <c r="AO93" i="3" a="1"/>
  <c r="AO83" i="3" a="1"/>
  <c r="AO65" i="3" a="1"/>
  <c r="AO56" i="3" a="1"/>
  <c r="AO36" i="3" a="1"/>
  <c r="AO72" i="3" a="1"/>
  <c r="AO41" i="3" a="1"/>
  <c r="AO71" i="3" a="1"/>
  <c r="AZ82" i="3" a="1"/>
  <c r="AZ76" i="3" a="1"/>
  <c r="AZ88" i="3" a="1"/>
  <c r="AZ94" i="3" a="1"/>
  <c r="AZ58" i="3" a="1"/>
  <c r="AZ38" i="3" a="1"/>
  <c r="AZ44" i="3" a="1"/>
  <c r="AZ86" i="3" a="1"/>
  <c r="AZ40" i="3" a="1"/>
  <c r="AZ80" i="3" a="1"/>
  <c r="AZ55" i="3" a="1"/>
  <c r="AZ35" i="3" a="1"/>
  <c r="AZ52" i="3" a="1"/>
  <c r="AZ34" i="3" a="1"/>
  <c r="AZ46" i="3" a="1"/>
  <c r="AZ50" i="3" a="1"/>
  <c r="AZ81" i="3" a="1"/>
  <c r="AZ36" i="3" a="1"/>
  <c r="AZ61" i="3" a="1"/>
  <c r="AZ93" i="3" a="1"/>
  <c r="AZ47" i="3" a="1"/>
  <c r="AZ45" i="3" a="1"/>
  <c r="AZ70" i="3" a="1"/>
  <c r="AZ89" i="3" a="1"/>
  <c r="AZ73" i="3" a="1"/>
  <c r="AZ90" i="3" a="1"/>
  <c r="AZ77" i="3" a="1"/>
  <c r="AZ56" i="3" a="1"/>
  <c r="AZ71" i="3" a="1"/>
  <c r="AZ39" i="3" a="1"/>
  <c r="AZ49" i="3" a="1"/>
  <c r="V53" i="3" a="1"/>
  <c r="V60" i="3" a="1"/>
  <c r="V49" i="3" a="1"/>
  <c r="V76" i="3" a="1"/>
  <c r="V84" i="3" a="1"/>
  <c r="V38" i="3" a="1"/>
  <c r="V73" i="3" a="1"/>
  <c r="V45" i="3" a="1"/>
  <c r="V81" i="3" a="1"/>
  <c r="V37" i="3" a="1"/>
  <c r="V77" i="3" a="1"/>
  <c r="V58" i="3" a="1"/>
  <c r="V80" i="3" a="1"/>
  <c r="V89" i="3" a="1"/>
  <c r="V40" i="3" a="1"/>
  <c r="V92" i="3" a="1"/>
  <c r="V50" i="3" a="1"/>
  <c r="V52" i="3" a="1"/>
  <c r="V36" i="3" a="1"/>
  <c r="V51" i="3" a="1"/>
  <c r="V85" i="3" a="1"/>
  <c r="V63" i="3" a="1"/>
  <c r="V75" i="3" a="1"/>
  <c r="V86" i="3" a="1"/>
  <c r="V72" i="3" a="1"/>
  <c r="V68" i="3" a="1"/>
  <c r="V55" i="3" a="1"/>
  <c r="V70" i="3" a="1"/>
  <c r="V94" i="3" a="1"/>
  <c r="V56" i="3" a="1"/>
  <c r="AK78" i="3" a="1"/>
  <c r="AK51" i="3" a="1"/>
  <c r="AK74" i="3" a="1"/>
  <c r="AK69" i="3" a="1"/>
  <c r="AK38" i="3" a="1"/>
  <c r="AK59" i="3" a="1"/>
  <c r="AK60" i="3" a="1"/>
  <c r="AK88" i="3" a="1"/>
  <c r="AK81" i="3" a="1"/>
  <c r="AK39" i="3" a="1"/>
  <c r="AK72" i="3" a="1"/>
  <c r="AK46" i="3" a="1"/>
  <c r="AK85" i="3" a="1"/>
  <c r="AK80" i="3" a="1"/>
  <c r="AK57" i="3" a="1"/>
  <c r="AL51" i="3" a="1"/>
  <c r="AL58" i="3" a="1"/>
  <c r="AL80" i="3" a="1"/>
  <c r="AL38" i="3" a="1"/>
  <c r="AL41" i="3" a="1"/>
  <c r="AL77" i="3" a="1"/>
  <c r="AL76" i="3" a="1"/>
  <c r="AL73" i="3" a="1"/>
  <c r="AL63" i="3" a="1"/>
  <c r="AL72" i="3" a="1"/>
  <c r="AL89" i="3" a="1"/>
  <c r="AL45" i="3" a="1"/>
  <c r="AL36" i="3" a="1"/>
  <c r="AL69" i="3" a="1"/>
  <c r="Y69" i="3" a="1"/>
  <c r="Y39" i="3" a="1"/>
  <c r="Y70" i="3" a="1"/>
  <c r="Y68" i="3" a="1"/>
  <c r="Y85" i="3" a="1"/>
  <c r="Y75" i="3" a="1"/>
  <c r="Y55" i="3" a="1"/>
  <c r="AA83" i="3" a="1"/>
  <c r="AA91" i="3" a="1"/>
  <c r="AA34" i="3" a="1"/>
  <c r="AA55" i="3" a="1"/>
  <c r="AA52" i="3" a="1"/>
  <c r="AA74" i="3" a="1"/>
  <c r="AA76" i="3" a="1"/>
  <c r="AA71" i="3" a="1"/>
  <c r="AA90" i="3" a="1"/>
  <c r="AA69" i="3" a="1"/>
  <c r="AA92" i="3" a="1"/>
  <c r="AA59" i="3" a="1"/>
  <c r="AA70" i="3" a="1"/>
  <c r="AA56" i="3" a="1"/>
  <c r="AA65" i="3" a="1"/>
  <c r="AA72" i="3" a="1"/>
  <c r="AA51" i="3" a="1"/>
  <c r="AA82" i="3" a="1"/>
  <c r="AA53" i="3" a="1"/>
  <c r="AA50" i="3" a="1"/>
  <c r="AA78" i="3" a="1"/>
  <c r="AA64" i="3" a="1"/>
  <c r="AA58" i="3" a="1"/>
  <c r="AA48" i="3" a="1"/>
  <c r="AA80" i="3" a="1"/>
  <c r="AA77" i="3" a="1"/>
  <c r="AA66" i="3" a="1"/>
  <c r="AA88" i="3" a="1"/>
  <c r="AA45" i="3" a="1"/>
  <c r="AA47" i="3" a="1"/>
  <c r="AA42" i="3" a="1"/>
  <c r="AB44" i="3" a="1"/>
  <c r="AB90" i="3" a="1"/>
  <c r="AB91" i="3" a="1"/>
  <c r="AB55" i="3" a="1"/>
  <c r="AB57" i="3" a="1"/>
  <c r="AB92" i="3" a="1"/>
  <c r="AB40" i="3" a="1"/>
  <c r="AB53" i="3" a="1"/>
  <c r="AB60" i="3" a="1"/>
  <c r="AB94" i="3" a="1"/>
  <c r="AB58" i="3" a="1"/>
  <c r="AB49" i="3" a="1"/>
  <c r="AB82" i="3" a="1"/>
  <c r="AB45" i="3" a="1"/>
  <c r="AB36" i="3" a="1"/>
  <c r="AB41" i="3" a="1"/>
  <c r="AB77" i="3" a="1"/>
  <c r="AB83" i="3" a="1"/>
  <c r="AB47" i="3" a="1"/>
  <c r="AB76" i="3" a="1"/>
  <c r="AB93" i="3" a="1"/>
  <c r="AB59" i="3" a="1"/>
  <c r="AB67" i="3" a="1"/>
  <c r="AB73" i="3" a="1"/>
  <c r="AB34" i="3" a="1"/>
  <c r="AB52" i="3" a="1"/>
  <c r="AB79" i="3" a="1"/>
  <c r="AB87" i="3" a="1"/>
  <c r="AB66" i="3" a="1"/>
  <c r="AB56" i="3" a="1"/>
  <c r="Z47" i="3" a="1"/>
  <c r="Z89" i="3" a="1"/>
  <c r="Z41" i="3" a="1"/>
  <c r="Z91" i="3" a="1"/>
  <c r="Z83" i="3" a="1"/>
  <c r="Z44" i="3" a="1"/>
  <c r="Z65" i="3" a="1"/>
  <c r="Z80" i="3" a="1"/>
  <c r="BA91" i="3" a="1"/>
  <c r="BA50" i="3" a="1"/>
  <c r="BA90" i="3" a="1"/>
  <c r="BA37" i="3" a="1"/>
  <c r="BA58" i="3" a="1"/>
  <c r="BA60" i="3" a="1"/>
  <c r="BA40" i="3" a="1"/>
  <c r="BA80" i="3" a="1"/>
  <c r="BA81" i="3" a="1"/>
  <c r="BA45" i="3" a="1"/>
  <c r="BA35" i="3" a="1"/>
  <c r="BA48" i="3" a="1"/>
  <c r="BA72" i="3" a="1"/>
  <c r="BA46" i="3" a="1"/>
  <c r="BA78" i="3" a="1"/>
  <c r="BA67" i="3" a="1"/>
  <c r="BA87" i="3" a="1"/>
  <c r="BA89" i="3" a="1"/>
  <c r="BA85" i="3" a="1"/>
  <c r="BA77" i="3" a="1"/>
  <c r="BA43" i="3" a="1"/>
  <c r="BA88" i="3" a="1"/>
  <c r="BA49" i="3" a="1"/>
  <c r="BA62" i="3" a="1"/>
  <c r="BA61" i="3" a="1"/>
  <c r="BA39" i="3" a="1"/>
  <c r="BA75" i="3" a="1"/>
  <c r="BA64" i="3" a="1"/>
  <c r="BA66" i="3" a="1"/>
  <c r="BA34" i="3" a="1"/>
  <c r="AU74" i="3" a="1"/>
  <c r="AU48" i="3" a="1"/>
  <c r="AU60" i="3" a="1"/>
  <c r="AU75" i="3" a="1"/>
  <c r="AU73" i="3" a="1"/>
  <c r="AU52" i="3" a="1"/>
  <c r="AU76" i="3" a="1"/>
  <c r="AU41" i="3" a="1"/>
  <c r="AU57" i="3" a="1"/>
  <c r="AU46" i="3" a="1"/>
  <c r="AU66" i="3" a="1"/>
  <c r="AU83" i="3" a="1"/>
  <c r="AU47" i="3" a="1"/>
  <c r="AU38" i="3" a="1"/>
  <c r="AU91" i="3" a="1"/>
  <c r="AU79" i="3" a="1"/>
  <c r="AU42" i="3" a="1"/>
  <c r="AU84" i="3" a="1"/>
  <c r="AU85" i="3" a="1"/>
  <c r="AU37" i="3" a="1"/>
  <c r="AU80" i="3" a="1"/>
  <c r="AU77" i="3" a="1"/>
  <c r="AU82" i="3" a="1"/>
  <c r="AU59" i="3" a="1"/>
  <c r="AU88" i="3" a="1"/>
  <c r="AU58" i="3" a="1"/>
  <c r="AU56" i="3" a="1"/>
  <c r="AU54" i="3" a="1"/>
  <c r="AU43" i="3" a="1"/>
  <c r="AU90" i="3" a="1"/>
  <c r="AQ89" i="3" a="1"/>
  <c r="AQ45" i="3" a="1"/>
  <c r="AQ68" i="3" a="1"/>
  <c r="AQ92" i="3" a="1"/>
  <c r="AQ55" i="3" a="1"/>
  <c r="AQ51" i="3" a="1"/>
  <c r="AQ75" i="3" a="1"/>
  <c r="AQ90" i="3" a="1"/>
  <c r="AQ61" i="3" a="1"/>
  <c r="AQ46" i="3" a="1"/>
  <c r="AQ56" i="3" a="1"/>
  <c r="AQ60" i="3" a="1"/>
  <c r="AQ72" i="3" a="1"/>
  <c r="AQ78" i="3" a="1"/>
  <c r="AQ73" i="3" a="1"/>
  <c r="AQ91" i="3" a="1"/>
  <c r="AQ85" i="3" a="1"/>
  <c r="AQ94" i="3" a="1"/>
  <c r="AQ37" i="3" a="1"/>
  <c r="AQ84" i="3" a="1"/>
  <c r="AQ36" i="3" a="1"/>
  <c r="AQ87" i="3" a="1"/>
  <c r="AQ65" i="3" a="1"/>
  <c r="AQ57" i="3" a="1"/>
  <c r="AQ52" i="3" a="1"/>
  <c r="AQ44" i="3" a="1"/>
  <c r="AQ71" i="3" a="1"/>
  <c r="AQ77" i="3" a="1"/>
  <c r="AQ59" i="3" a="1"/>
  <c r="AQ93" i="3" a="1"/>
  <c r="AQ67" i="3" a="1"/>
  <c r="AN69" i="3" a="1"/>
  <c r="AN73" i="3" a="1"/>
  <c r="AN66" i="3" a="1"/>
  <c r="AN67" i="3" a="1"/>
  <c r="AN78" i="3" a="1"/>
  <c r="AN41" i="3" a="1"/>
  <c r="AN40" i="3" a="1"/>
  <c r="AN35" i="3" a="1"/>
  <c r="AN89" i="3" a="1"/>
  <c r="AN72" i="3" a="1"/>
  <c r="AN84" i="3" a="1"/>
  <c r="AN71" i="3" a="1"/>
  <c r="AN39" i="3" a="1"/>
  <c r="AN86" i="3" a="1"/>
  <c r="AN54" i="3" a="1"/>
  <c r="AN45" i="3" a="1"/>
  <c r="AN34" i="3" a="1"/>
  <c r="AN37" i="3" a="1"/>
  <c r="AN43" i="3" a="1"/>
  <c r="AN74" i="3" a="1"/>
  <c r="AN53" i="3" a="1"/>
  <c r="AN87" i="3" a="1"/>
  <c r="AN51" i="3" a="1"/>
  <c r="AN49" i="3" a="1"/>
  <c r="AN94" i="3" a="1"/>
  <c r="AN80" i="3" a="1"/>
  <c r="AN63" i="3" a="1"/>
  <c r="AN50" i="3" a="1"/>
  <c r="AN75" i="3" a="1"/>
  <c r="AN38" i="3" a="1"/>
  <c r="Z34" i="3" a="1"/>
  <c r="Z73" i="3" a="1"/>
  <c r="Z76" i="3" a="1"/>
  <c r="Z49" i="3" a="1"/>
  <c r="Z92" i="3" a="1"/>
  <c r="Z77" i="3" a="1"/>
  <c r="Z42" i="3" a="1"/>
  <c r="X38" i="3" a="1"/>
  <c r="X76" i="3" a="1"/>
  <c r="X87" i="3" a="1"/>
  <c r="X63" i="3" a="1"/>
  <c r="X85" i="3" a="1"/>
  <c r="X55" i="3" a="1"/>
  <c r="X93" i="3" a="1"/>
  <c r="X41" i="3" a="1"/>
  <c r="X74" i="3" a="1"/>
  <c r="X65" i="3" a="1"/>
  <c r="X83" i="3" a="1"/>
  <c r="X47" i="3" a="1"/>
  <c r="X49" i="3" a="1"/>
  <c r="X79" i="3" a="1"/>
  <c r="X72" i="3" a="1"/>
  <c r="X54" i="3" a="1"/>
  <c r="X40" i="3" a="1"/>
  <c r="X64" i="3" a="1"/>
  <c r="X60" i="3" a="1"/>
  <c r="X52" i="3" a="1"/>
  <c r="X82" i="3" a="1"/>
  <c r="X34" i="3" a="1"/>
  <c r="X51" i="3" a="1"/>
  <c r="X46" i="3" a="1"/>
  <c r="X37" i="3" a="1"/>
  <c r="X53" i="3" a="1"/>
  <c r="X75" i="3" a="1"/>
  <c r="X89" i="3" a="1"/>
  <c r="X81" i="3" a="1"/>
  <c r="X80" i="3" a="1"/>
  <c r="X73" i="3" a="1"/>
  <c r="W48" i="3" a="1"/>
  <c r="W65" i="3" a="1"/>
  <c r="W76" i="3" a="1"/>
  <c r="W92" i="3" a="1"/>
  <c r="W94" i="3" a="1"/>
  <c r="W73" i="3" a="1"/>
  <c r="W52" i="3" a="1"/>
  <c r="W66" i="3" a="1"/>
  <c r="W53" i="3" a="1"/>
  <c r="W49" i="3" a="1"/>
  <c r="W70" i="3" a="1"/>
  <c r="W45" i="3" a="1"/>
  <c r="W47" i="3" a="1"/>
  <c r="W39" i="3" a="1"/>
  <c r="W44" i="3" a="1"/>
  <c r="W56" i="3" a="1"/>
  <c r="W61" i="3" a="1"/>
  <c r="W57" i="3" a="1"/>
  <c r="W80" i="3" a="1"/>
  <c r="W58" i="3" a="1"/>
  <c r="W46" i="3" a="1"/>
  <c r="W83" i="3" a="1"/>
  <c r="W38" i="3" a="1"/>
  <c r="W51" i="3" a="1"/>
  <c r="W89" i="3" a="1"/>
  <c r="W64" i="3" a="1"/>
  <c r="W69" i="3" a="1"/>
  <c r="W62" i="3" a="1"/>
  <c r="W41" i="3" a="1"/>
  <c r="W86" i="3" a="1"/>
  <c r="AL54" i="3" a="1"/>
  <c r="AL87" i="3" a="1"/>
  <c r="AL82" i="3" a="1"/>
  <c r="AL78" i="3" a="1"/>
  <c r="AL60" i="3" a="1"/>
  <c r="AL35" i="3" a="1"/>
  <c r="AL44" i="3" a="1"/>
  <c r="AL61" i="3" a="1"/>
  <c r="AL94" i="3" a="1"/>
  <c r="AL70" i="3" a="1"/>
  <c r="AL56" i="3" a="1"/>
  <c r="AL65" i="3" a="1"/>
  <c r="AL40" i="3" a="1"/>
  <c r="AL42" i="3" a="1"/>
  <c r="AL53" i="3" a="1"/>
  <c r="Y38" i="3" a="1"/>
  <c r="Y66" i="3" a="1"/>
  <c r="Y41" i="3" a="1"/>
  <c r="Y58" i="3" a="1"/>
  <c r="Y93" i="3" a="1"/>
  <c r="Y90" i="3" a="1"/>
  <c r="Y71" i="3" a="1"/>
  <c r="Y94" i="3" a="1"/>
  <c r="AP37" i="3" a="1"/>
  <c r="AP69" i="3" a="1"/>
  <c r="AP68" i="3" a="1"/>
  <c r="AP53" i="3" a="1"/>
  <c r="AP88" i="3" a="1"/>
  <c r="AP66" i="3" a="1"/>
  <c r="AP78" i="3" a="1"/>
  <c r="AP39" i="3" a="1"/>
  <c r="AP49" i="3" a="1"/>
  <c r="AP65" i="3" a="1"/>
  <c r="AP62" i="3" a="1"/>
  <c r="AP72" i="3" a="1"/>
  <c r="AP61" i="3" a="1"/>
  <c r="AP60" i="3" a="1"/>
  <c r="AP44" i="3" a="1"/>
  <c r="AP82" i="3" a="1"/>
  <c r="AP76" i="3" a="1"/>
  <c r="AP94" i="3" a="1"/>
  <c r="AP58" i="3" a="1"/>
  <c r="AP87" i="3" a="1"/>
  <c r="AP47" i="3" a="1"/>
  <c r="AP57" i="3" a="1"/>
  <c r="AP43" i="3" a="1"/>
  <c r="AP45" i="3" a="1"/>
  <c r="AP36" i="3" a="1"/>
  <c r="AP74" i="3" a="1"/>
  <c r="AP63" i="3" a="1"/>
  <c r="AP51" i="3" a="1"/>
  <c r="AP71" i="3" a="1"/>
  <c r="AP59" i="3" a="1"/>
  <c r="AC38" i="3" a="1"/>
  <c r="AC78" i="3" a="1"/>
  <c r="AC68" i="3" a="1"/>
  <c r="AC83" i="3" a="1"/>
  <c r="AC86" i="3" a="1"/>
  <c r="AC70" i="3" a="1"/>
  <c r="AC67" i="3" a="1"/>
  <c r="AC37" i="3" a="1"/>
  <c r="AC57" i="3" a="1"/>
  <c r="AC62" i="3" a="1"/>
  <c r="AC80" i="3" a="1"/>
  <c r="AC43" i="3" a="1"/>
  <c r="AC46" i="3" a="1"/>
  <c r="AC64" i="3" a="1"/>
  <c r="AC39" i="3" a="1"/>
  <c r="AC59" i="3" a="1"/>
  <c r="AC87" i="3" a="1"/>
  <c r="AC82" i="3" a="1"/>
  <c r="AC44" i="3" a="1"/>
  <c r="AC81" i="3" a="1"/>
  <c r="AC45" i="3" a="1"/>
  <c r="AC42" i="3" a="1"/>
  <c r="AC55" i="3" a="1"/>
  <c r="AC34" i="3" a="1"/>
  <c r="AC65" i="3" a="1"/>
  <c r="AC85" i="3" a="1"/>
  <c r="AC72" i="3" a="1"/>
  <c r="AC94" i="3" a="1"/>
  <c r="AC66" i="3" a="1"/>
  <c r="AC91" i="3" a="1"/>
  <c r="AC90" i="3" a="1"/>
  <c r="Z63" i="3" a="1"/>
  <c r="Z82" i="3" a="1"/>
  <c r="Z67" i="3" a="1"/>
  <c r="Z66" i="3" a="1"/>
  <c r="Z78" i="3" a="1"/>
  <c r="Z58" i="3" a="1"/>
  <c r="Z79" i="3" a="1"/>
  <c r="Y42" i="3" a="1"/>
  <c r="AY86" i="3" a="1"/>
  <c r="AY45" i="3" a="1"/>
  <c r="AY76" i="3" a="1"/>
  <c r="AY68" i="3" a="1"/>
  <c r="AY82" i="3" a="1"/>
  <c r="AY73" i="3" a="1"/>
  <c r="AY79" i="3" a="1"/>
  <c r="AY56" i="3" a="1"/>
  <c r="AY80" i="3" a="1"/>
  <c r="AY52" i="3" a="1"/>
  <c r="AY35" i="3" a="1"/>
  <c r="AY70" i="3" a="1"/>
  <c r="AY91" i="3" a="1"/>
  <c r="AY34" i="3" a="1"/>
  <c r="AY92" i="3" a="1"/>
  <c r="AY59" i="3" a="1"/>
  <c r="AY65" i="3" a="1"/>
  <c r="AY62" i="3" a="1"/>
  <c r="AY77" i="3" a="1"/>
  <c r="AY60" i="3" a="1"/>
  <c r="AY63" i="3" a="1"/>
  <c r="AY87" i="3" a="1"/>
  <c r="AY37" i="3" a="1"/>
  <c r="AY50" i="3" a="1"/>
  <c r="AY43" i="3" a="1"/>
  <c r="AY94" i="3" a="1"/>
  <c r="AY61" i="3" a="1"/>
  <c r="AY57" i="3" a="1"/>
  <c r="AY49" i="3" a="1"/>
  <c r="AY69" i="3" a="1"/>
  <c r="AY54" i="3" a="1"/>
  <c r="AM77" i="3" a="1"/>
  <c r="AM87" i="3" a="1"/>
  <c r="AM92" i="3" a="1"/>
  <c r="AM45" i="3" a="1"/>
  <c r="AM86" i="3" a="1"/>
  <c r="AM62" i="3" a="1"/>
  <c r="AM93" i="3" a="1"/>
  <c r="AM76" i="3" a="1"/>
  <c r="AM36" i="3" a="1"/>
  <c r="AM41" i="3" a="1"/>
  <c r="AM51" i="3" a="1"/>
  <c r="AM55" i="3" a="1"/>
  <c r="AM82" i="3" a="1"/>
  <c r="AM49" i="3" a="1"/>
  <c r="AM60" i="3" a="1"/>
  <c r="AM50" i="3" a="1"/>
  <c r="AM79" i="3" a="1"/>
  <c r="AM69" i="3" a="1"/>
  <c r="AM48" i="3" a="1"/>
  <c r="AM75" i="3" a="1"/>
  <c r="AM37" i="3" a="1"/>
  <c r="AM42" i="3" a="1"/>
  <c r="AM80" i="3" a="1"/>
  <c r="AM64" i="3" a="1"/>
  <c r="AM88" i="3" a="1"/>
  <c r="AM61" i="3" a="1"/>
  <c r="AM71" i="3" a="1"/>
  <c r="AM78" i="3" a="1"/>
  <c r="AM67" i="3" a="1"/>
  <c r="AM57" i="3" a="1"/>
  <c r="AO77" i="3" a="1"/>
  <c r="AO49" i="3" a="1"/>
  <c r="AO58" i="3" a="1"/>
  <c r="AO34" i="3" a="1"/>
  <c r="AO42" i="3" a="1"/>
  <c r="AO39" i="3" a="1"/>
  <c r="AO74" i="3" a="1"/>
  <c r="AO75" i="3" a="1"/>
  <c r="AO91" i="3" a="1"/>
  <c r="AO84" i="3" a="1"/>
  <c r="AO70" i="3" a="1"/>
  <c r="AO59" i="3" a="1"/>
  <c r="AO85" i="3" a="1"/>
  <c r="AO57" i="3" a="1"/>
  <c r="AO92" i="3" a="1"/>
  <c r="AO87" i="3" a="1"/>
  <c r="AO35" i="3" a="1"/>
  <c r="AO68" i="3" a="1"/>
  <c r="AO82" i="3" a="1"/>
  <c r="AO88" i="3" a="1"/>
  <c r="AO48" i="3" a="1"/>
  <c r="AO60" i="3" a="1"/>
  <c r="AO53" i="3" a="1"/>
  <c r="AO63" i="3" a="1"/>
  <c r="AO47" i="3" a="1"/>
  <c r="AO52" i="3" a="1"/>
  <c r="AO67" i="3" a="1"/>
  <c r="AO62" i="3" a="1"/>
  <c r="AO78" i="3" a="1"/>
  <c r="AO69" i="3" a="1"/>
  <c r="AO51" i="3" a="1"/>
  <c r="AZ85" i="3" a="1"/>
  <c r="AZ79" i="3" a="1"/>
  <c r="AZ83" i="3" a="1"/>
  <c r="AZ69" i="3" a="1"/>
  <c r="AZ75" i="3" a="1"/>
  <c r="AZ66" i="3" a="1"/>
  <c r="AZ68" i="3" a="1"/>
  <c r="AZ72" i="3" a="1"/>
  <c r="AZ64" i="3" a="1"/>
  <c r="AZ67" i="3" a="1"/>
  <c r="AZ57" i="3" a="1"/>
  <c r="AZ63" i="3" a="1"/>
  <c r="AZ41" i="3" a="1"/>
  <c r="AZ53" i="3" a="1"/>
  <c r="AZ42" i="3" a="1"/>
  <c r="AZ84" i="3" a="1"/>
  <c r="AZ91" i="3" a="1"/>
  <c r="AZ59" i="3" a="1"/>
  <c r="AZ92" i="3" a="1"/>
  <c r="AZ43" i="3" a="1"/>
  <c r="AZ51" i="3" a="1"/>
  <c r="AZ65" i="3" a="1"/>
  <c r="AZ54" i="3" a="1"/>
  <c r="AZ60" i="3" a="1"/>
  <c r="AZ37" i="3" a="1"/>
  <c r="AZ48" i="3" a="1"/>
  <c r="AZ87" i="3" a="1"/>
  <c r="AZ78" i="3" a="1"/>
  <c r="AZ62" i="3" a="1"/>
  <c r="AZ74" i="3" a="1"/>
  <c r="V47" i="3" a="1"/>
  <c r="V65" i="3" a="1"/>
  <c r="V93" i="3" a="1"/>
  <c r="V44" i="3" a="1"/>
  <c r="V74" i="3" a="1"/>
  <c r="V34" i="3" a="1"/>
  <c r="V67" i="3" a="1"/>
  <c r="V59" i="3" a="1"/>
  <c r="V61" i="3" a="1"/>
  <c r="V91" i="3" a="1"/>
  <c r="V83" i="3" a="1"/>
  <c r="V43" i="3" a="1"/>
  <c r="V62" i="3" a="1"/>
  <c r="V54" i="3" a="1"/>
  <c r="V35" i="3" a="1"/>
  <c r="V78" i="3" a="1"/>
  <c r="V39" i="3" a="1"/>
  <c r="V46" i="3" a="1"/>
  <c r="V79" i="3" a="1"/>
  <c r="V41" i="3" a="1"/>
  <c r="V66" i="3" a="1"/>
  <c r="V88" i="3" a="1"/>
  <c r="V57" i="3" a="1"/>
  <c r="V69" i="3" a="1"/>
  <c r="V82" i="3" a="1"/>
  <c r="V87" i="3" a="1"/>
  <c r="V42" i="3" a="1"/>
  <c r="V71" i="3" a="1"/>
  <c r="V64" i="3" a="1"/>
  <c r="V48" i="3" a="1"/>
  <c r="V90" i="3" a="1"/>
  <c r="AK66" i="3" a="1"/>
  <c r="AK63" i="3" a="1"/>
  <c r="AK43" i="3" a="1"/>
  <c r="AK82" i="3" a="1"/>
  <c r="AK55" i="3" a="1"/>
  <c r="AK62" i="3" a="1"/>
  <c r="AK35" i="3" a="1"/>
  <c r="AK54" i="3" a="1"/>
  <c r="AK37" i="3" a="1"/>
  <c r="AK41" i="3" a="1"/>
  <c r="AK61" i="3" a="1"/>
  <c r="AK86" i="3" a="1"/>
  <c r="AK90" i="3" a="1"/>
  <c r="AK79" i="3" a="1"/>
  <c r="AL85" i="3" a="1"/>
  <c r="AL47" i="3" a="1"/>
  <c r="AL88" i="3" a="1"/>
  <c r="AL67" i="3" a="1"/>
  <c r="AL71" i="3" a="1"/>
  <c r="AL68" i="3" a="1"/>
  <c r="AL57" i="3" a="1"/>
  <c r="AL81" i="3" a="1"/>
  <c r="AL43" i="3" a="1"/>
  <c r="AL55" i="3" a="1"/>
  <c r="AL34" i="3" a="1"/>
  <c r="AL74" i="3" a="1"/>
  <c r="AL75" i="3" a="1"/>
  <c r="AL39" i="3" a="1"/>
  <c r="AL66" i="3" a="1"/>
  <c r="Y52" i="3" a="1"/>
  <c r="Y43" i="3" a="1"/>
  <c r="Y56" i="3" a="1"/>
  <c r="Y84" i="3" a="1"/>
  <c r="Y54" i="3" a="1"/>
  <c r="Y79" i="3" a="1"/>
  <c r="Y72" i="3" a="1"/>
  <c r="AA54" i="3" a="1"/>
  <c r="AA75" i="3" a="1"/>
  <c r="AA81" i="3" a="1"/>
  <c r="AA86" i="3" a="1"/>
  <c r="AA79" i="3" a="1"/>
  <c r="AA60" i="3" a="1"/>
  <c r="AA41" i="3" a="1"/>
  <c r="AA40" i="3" a="1"/>
  <c r="AA46" i="3" a="1"/>
  <c r="AA67" i="3" a="1"/>
  <c r="AA57" i="3" a="1"/>
  <c r="AA35" i="3" a="1"/>
  <c r="AA73" i="3" a="1"/>
  <c r="AA49" i="3" a="1"/>
  <c r="AA87" i="3" a="1"/>
  <c r="AA61" i="3" a="1"/>
  <c r="AA36" i="3" a="1"/>
  <c r="AA63" i="3" a="1"/>
  <c r="AA68" i="3" a="1"/>
  <c r="AA37" i="3" a="1"/>
  <c r="AA44" i="3" a="1"/>
  <c r="AA39" i="3" a="1"/>
  <c r="AA43" i="3" a="1"/>
  <c r="AA93" i="3" a="1"/>
  <c r="AA85" i="3" a="1"/>
  <c r="AA62" i="3" a="1"/>
  <c r="AA89" i="3" a="1"/>
  <c r="AA38" i="3" a="1"/>
  <c r="AA94" i="3" a="1"/>
  <c r="AA84" i="3" a="1"/>
  <c r="AB62" i="3" a="1"/>
  <c r="AB61" i="3" a="1"/>
  <c r="AB78" i="3" a="1"/>
  <c r="AB86" i="3" a="1"/>
  <c r="AB48" i="3" a="1"/>
  <c r="AB81" i="3" a="1"/>
  <c r="AB75" i="3" a="1"/>
  <c r="AB72" i="3" a="1"/>
  <c r="AB39" i="3" a="1"/>
  <c r="AB43" i="3" a="1"/>
  <c r="AB38" i="3" a="1"/>
  <c r="AB51" i="3" a="1"/>
  <c r="AB88" i="3" a="1"/>
  <c r="AB69" i="3" a="1"/>
  <c r="AB46" i="3" a="1"/>
  <c r="AB89" i="3" a="1"/>
  <c r="AB71" i="3" a="1"/>
  <c r="AB37" i="3" a="1"/>
  <c r="AB80" i="3" a="1"/>
  <c r="AB50" i="3" a="1"/>
  <c r="AB42" i="3" a="1"/>
  <c r="AB68" i="3" a="1"/>
  <c r="AB84" i="3" a="1"/>
  <c r="AB65" i="3" a="1"/>
  <c r="AB74" i="3" a="1"/>
  <c r="AB63" i="3" a="1"/>
  <c r="AB35" i="3" a="1"/>
  <c r="AB70" i="3" a="1"/>
  <c r="AB64" i="3" a="1"/>
  <c r="AB54" i="3" a="1"/>
  <c r="AB85" i="3" a="1"/>
  <c r="Z43" i="3" a="1"/>
  <c r="Z86" i="3" a="1"/>
  <c r="Z39" i="3" a="1"/>
  <c r="Z74" i="3" a="1"/>
  <c r="Z40" i="3" a="1"/>
  <c r="Z90" i="3" a="1"/>
  <c r="Z87" i="3" a="1"/>
  <c r="Z37" i="3" a="1"/>
  <c r="BA63" i="3" a="1"/>
  <c r="BA70" i="3" a="1"/>
  <c r="BA57" i="3" a="1"/>
  <c r="BA38" i="3" a="1"/>
  <c r="BA79" i="3" a="1"/>
  <c r="BA69" i="3" a="1"/>
  <c r="BA82" i="3" a="1"/>
  <c r="BA44" i="3" a="1"/>
  <c r="BA59" i="3" a="1"/>
  <c r="BA92" i="3" a="1"/>
  <c r="BA52" i="3" a="1"/>
  <c r="BA68" i="3" a="1"/>
  <c r="BA65" i="3" a="1"/>
  <c r="BA86" i="3" a="1"/>
  <c r="BA84" i="3" a="1"/>
  <c r="BA56" i="3" a="1"/>
  <c r="BA36" i="3" a="1"/>
  <c r="BA54" i="3" a="1"/>
  <c r="BA74" i="3" a="1"/>
  <c r="BA51" i="3" a="1"/>
  <c r="BA53" i="3" a="1"/>
  <c r="BA94" i="3" a="1"/>
  <c r="BA55" i="3" a="1"/>
  <c r="BA93" i="3" a="1"/>
  <c r="BA71" i="3" a="1"/>
  <c r="BA73" i="3" a="1"/>
  <c r="BA83" i="3" a="1"/>
  <c r="BA76" i="3" a="1"/>
  <c r="BA47" i="3" a="1"/>
  <c r="BA41" i="3" a="1"/>
  <c r="BA42" i="3" a="1"/>
  <c r="AU86" i="3" a="1"/>
  <c r="AU61" i="3" a="1"/>
  <c r="AU72" i="3" a="1"/>
  <c r="AU64" i="3" a="1"/>
  <c r="AU50" i="3" a="1"/>
  <c r="AU44" i="3" a="1"/>
  <c r="AU36" i="3" a="1"/>
  <c r="AU62" i="3" a="1"/>
  <c r="AU92" i="3" a="1"/>
  <c r="AU81" i="3" a="1"/>
  <c r="AU53" i="3" a="1"/>
  <c r="AU49" i="3" a="1"/>
  <c r="AU40" i="3" a="1"/>
  <c r="AU65" i="3" a="1"/>
  <c r="AU35" i="3" a="1"/>
  <c r="AU45" i="3" a="1"/>
  <c r="AU94" i="3" a="1"/>
  <c r="AU51" i="3" a="1"/>
  <c r="AU55" i="3" a="1"/>
  <c r="AU78" i="3" a="1"/>
  <c r="AU69" i="3" a="1"/>
  <c r="AU71" i="3" a="1"/>
  <c r="AU63" i="3" a="1"/>
  <c r="AU87" i="3" a="1"/>
  <c r="AU67" i="3" a="1"/>
  <c r="AU68" i="3" a="1"/>
  <c r="AU93" i="3" a="1"/>
  <c r="AU39" i="3" a="1"/>
  <c r="AU34" i="3" a="1"/>
  <c r="AU89" i="3" a="1"/>
  <c r="Z93" i="3" a="1"/>
  <c r="AU70" i="3" a="1"/>
  <c r="AK75" i="3" a="1"/>
  <c r="I94" i="3" l="1"/>
  <c r="Y63" i="5"/>
  <c r="AK75" i="3"/>
  <c r="AU70" i="3"/>
  <c r="Z93" i="3"/>
  <c r="AU89" i="3"/>
  <c r="AU34" i="3"/>
  <c r="AU39" i="3"/>
  <c r="AU93" i="3"/>
  <c r="AU68" i="3"/>
  <c r="AU67" i="3"/>
  <c r="AU87" i="3"/>
  <c r="AU63" i="3"/>
  <c r="AU71" i="3"/>
  <c r="AU69" i="3"/>
  <c r="AU78" i="3"/>
  <c r="AU55" i="3"/>
  <c r="AU51" i="3"/>
  <c r="AU94" i="3"/>
  <c r="AU45" i="3"/>
  <c r="AU35" i="3"/>
  <c r="AU65" i="3"/>
  <c r="AU40" i="3"/>
  <c r="AU49" i="3"/>
  <c r="AU53" i="3"/>
  <c r="AU81" i="3"/>
  <c r="AU92" i="3"/>
  <c r="AU62" i="3"/>
  <c r="AU36" i="3"/>
  <c r="AU44" i="3"/>
  <c r="AU50" i="3"/>
  <c r="AU64" i="3"/>
  <c r="AU72" i="3"/>
  <c r="AU61" i="3"/>
  <c r="AU86" i="3"/>
  <c r="BA42" i="3"/>
  <c r="BA41" i="3"/>
  <c r="BA47" i="3"/>
  <c r="BA76" i="3"/>
  <c r="BA83" i="3"/>
  <c r="BA73" i="3"/>
  <c r="BA71" i="3"/>
  <c r="BA93" i="3"/>
  <c r="BA55" i="3"/>
  <c r="BA94" i="3"/>
  <c r="BA53" i="3"/>
  <c r="BA51" i="3"/>
  <c r="BA74" i="3"/>
  <c r="BA54" i="3"/>
  <c r="BA36" i="3"/>
  <c r="BA56" i="3"/>
  <c r="BA84" i="3"/>
  <c r="BA86" i="3"/>
  <c r="BA65" i="3"/>
  <c r="BA68" i="3"/>
  <c r="BA52" i="3"/>
  <c r="BA92" i="3"/>
  <c r="BA59" i="3"/>
  <c r="BA44" i="3"/>
  <c r="BA82" i="3"/>
  <c r="BA69" i="3"/>
  <c r="BA79" i="3"/>
  <c r="BA38" i="3"/>
  <c r="BA57" i="3"/>
  <c r="BA70" i="3"/>
  <c r="BA63" i="3"/>
  <c r="Z37" i="3"/>
  <c r="Z87" i="3"/>
  <c r="Z90" i="3"/>
  <c r="Z40" i="3"/>
  <c r="Z74" i="3"/>
  <c r="Z39" i="3"/>
  <c r="Z86" i="3"/>
  <c r="Z43" i="3"/>
  <c r="AB85" i="3"/>
  <c r="AB54" i="3"/>
  <c r="AB64" i="3"/>
  <c r="AB70" i="3"/>
  <c r="AB35" i="3"/>
  <c r="AB63" i="3"/>
  <c r="AB74" i="3"/>
  <c r="AB65" i="3"/>
  <c r="AB84" i="3"/>
  <c r="AB68" i="3"/>
  <c r="AB42" i="3"/>
  <c r="AB50" i="3"/>
  <c r="AB80" i="3"/>
  <c r="AB37" i="3"/>
  <c r="AB71" i="3"/>
  <c r="AB89" i="3"/>
  <c r="AB46" i="3"/>
  <c r="AB69" i="3"/>
  <c r="AB88" i="3"/>
  <c r="AB51" i="3"/>
  <c r="AB38" i="3"/>
  <c r="AB43" i="3"/>
  <c r="AB39" i="3"/>
  <c r="AB72" i="3"/>
  <c r="AB75" i="3"/>
  <c r="AB81" i="3"/>
  <c r="AB48" i="3"/>
  <c r="AB86" i="3"/>
  <c r="AB78" i="3"/>
  <c r="AB61" i="3"/>
  <c r="AB62" i="3"/>
  <c r="AA84" i="3"/>
  <c r="AA94" i="3"/>
  <c r="AA38" i="3"/>
  <c r="AA89" i="3"/>
  <c r="AA62" i="3"/>
  <c r="AA85" i="3"/>
  <c r="AA93" i="3"/>
  <c r="AA43" i="3"/>
  <c r="AA39" i="3"/>
  <c r="AA44" i="3"/>
  <c r="AA37" i="3"/>
  <c r="AA68" i="3"/>
  <c r="AA63" i="3"/>
  <c r="AA36" i="3"/>
  <c r="AA61" i="3"/>
  <c r="AA87" i="3"/>
  <c r="AA49" i="3"/>
  <c r="AA73" i="3"/>
  <c r="AA35" i="3"/>
  <c r="AA57" i="3"/>
  <c r="AA67" i="3"/>
  <c r="AA46" i="3"/>
  <c r="AA40" i="3"/>
  <c r="AA41" i="3"/>
  <c r="AA60" i="3"/>
  <c r="AA79" i="3"/>
  <c r="AA86" i="3"/>
  <c r="AA81" i="3"/>
  <c r="AA75" i="3"/>
  <c r="AA54" i="3"/>
  <c r="Y72" i="3"/>
  <c r="Y79" i="3"/>
  <c r="Y54" i="3"/>
  <c r="Y84" i="3"/>
  <c r="Y56" i="3"/>
  <c r="Y43" i="3"/>
  <c r="Y52" i="3"/>
  <c r="AL66" i="3"/>
  <c r="AL39" i="3"/>
  <c r="AL75" i="3"/>
  <c r="AL74" i="3"/>
  <c r="AL34" i="3"/>
  <c r="AL55" i="3"/>
  <c r="AL43" i="3"/>
  <c r="AL81" i="3"/>
  <c r="AL57" i="3"/>
  <c r="AL68" i="3"/>
  <c r="AL71" i="3"/>
  <c r="AL67" i="3"/>
  <c r="AL88" i="3"/>
  <c r="AL47" i="3"/>
  <c r="AL85" i="3"/>
  <c r="AK79" i="3"/>
  <c r="AK90" i="3"/>
  <c r="AK86" i="3"/>
  <c r="AK61" i="3"/>
  <c r="AK41" i="3"/>
  <c r="AK37" i="3"/>
  <c r="AK54" i="3"/>
  <c r="AK35" i="3"/>
  <c r="AK62" i="3"/>
  <c r="AK55" i="3"/>
  <c r="AK82" i="3"/>
  <c r="AK43" i="3"/>
  <c r="AK63" i="3"/>
  <c r="AK66" i="3"/>
  <c r="V90" i="3"/>
  <c r="V48" i="3"/>
  <c r="V64" i="3"/>
  <c r="V71" i="3"/>
  <c r="V42" i="3"/>
  <c r="V87" i="3"/>
  <c r="V82" i="3"/>
  <c r="V69" i="3"/>
  <c r="V57" i="3"/>
  <c r="V88" i="3"/>
  <c r="V66" i="3"/>
  <c r="V41" i="3"/>
  <c r="V79" i="3"/>
  <c r="V46" i="3"/>
  <c r="V39" i="3"/>
  <c r="V78" i="3"/>
  <c r="V35" i="3"/>
  <c r="V54" i="3"/>
  <c r="V62" i="3"/>
  <c r="V43" i="3"/>
  <c r="V83" i="3"/>
  <c r="V91" i="3"/>
  <c r="V61" i="3"/>
  <c r="V59" i="3"/>
  <c r="V67" i="3"/>
  <c r="V34" i="3"/>
  <c r="V74" i="3"/>
  <c r="V44" i="3"/>
  <c r="V93" i="3"/>
  <c r="V65" i="3"/>
  <c r="V47" i="3"/>
  <c r="AZ74" i="3"/>
  <c r="AZ62" i="3"/>
  <c r="AZ78" i="3"/>
  <c r="AZ87" i="3"/>
  <c r="AZ48" i="3"/>
  <c r="AZ37" i="3"/>
  <c r="AZ60" i="3"/>
  <c r="AZ54" i="3"/>
  <c r="AZ65" i="3"/>
  <c r="AZ51" i="3"/>
  <c r="AZ43" i="3"/>
  <c r="AZ92" i="3"/>
  <c r="AZ59" i="3"/>
  <c r="AZ91" i="3"/>
  <c r="AZ84" i="3"/>
  <c r="AZ42" i="3"/>
  <c r="AZ53" i="3"/>
  <c r="AZ41" i="3"/>
  <c r="AZ63" i="3"/>
  <c r="AZ57" i="3"/>
  <c r="AZ67" i="3"/>
  <c r="AZ64" i="3"/>
  <c r="AZ72" i="3"/>
  <c r="AZ68" i="3"/>
  <c r="AZ66" i="3"/>
  <c r="AZ75" i="3"/>
  <c r="AZ69" i="3"/>
  <c r="AZ83" i="3"/>
  <c r="AZ79" i="3"/>
  <c r="AZ85" i="3"/>
  <c r="AO51" i="3"/>
  <c r="AO69" i="3"/>
  <c r="AO78" i="3"/>
  <c r="AO62" i="3"/>
  <c r="AO67" i="3"/>
  <c r="AO52" i="3"/>
  <c r="AO47" i="3"/>
  <c r="AO63" i="3"/>
  <c r="AO53" i="3"/>
  <c r="AO60" i="3"/>
  <c r="AO48" i="3"/>
  <c r="AO88" i="3"/>
  <c r="AO82" i="3"/>
  <c r="AO68" i="3"/>
  <c r="AO35" i="3"/>
  <c r="AO87" i="3"/>
  <c r="AO92" i="3"/>
  <c r="AO57" i="3"/>
  <c r="AO85" i="3"/>
  <c r="AO59" i="3"/>
  <c r="AO70" i="3"/>
  <c r="AO84" i="3"/>
  <c r="AO91" i="3"/>
  <c r="AO75" i="3"/>
  <c r="AO74" i="3"/>
  <c r="AO39" i="3"/>
  <c r="AO42" i="3"/>
  <c r="AO34" i="3"/>
  <c r="AO58" i="3"/>
  <c r="AO49" i="3"/>
  <c r="AO77" i="3"/>
  <c r="AM57" i="3"/>
  <c r="AM67" i="3"/>
  <c r="AM78" i="3"/>
  <c r="AM71" i="3"/>
  <c r="AM61" i="3"/>
  <c r="AM88" i="3"/>
  <c r="AM64" i="3"/>
  <c r="AM80" i="3"/>
  <c r="AM42" i="3"/>
  <c r="AM37" i="3"/>
  <c r="AM75" i="3"/>
  <c r="AM48" i="3"/>
  <c r="AM69" i="3"/>
  <c r="AM79" i="3"/>
  <c r="AM50" i="3"/>
  <c r="AM60" i="3"/>
  <c r="AM49" i="3"/>
  <c r="AM82" i="3"/>
  <c r="AM55" i="3"/>
  <c r="AM51" i="3"/>
  <c r="AM41" i="3"/>
  <c r="AM36" i="3"/>
  <c r="AM76" i="3"/>
  <c r="AM93" i="3"/>
  <c r="AM62" i="3"/>
  <c r="AM86" i="3"/>
  <c r="AM45" i="3"/>
  <c r="AM92" i="3"/>
  <c r="AM87" i="3"/>
  <c r="AM77" i="3"/>
  <c r="AY54" i="3"/>
  <c r="AY69" i="3"/>
  <c r="AY49" i="3"/>
  <c r="AY57" i="3"/>
  <c r="AY61" i="3"/>
  <c r="AY94" i="3"/>
  <c r="AY43" i="3"/>
  <c r="AY50" i="3"/>
  <c r="AY37" i="3"/>
  <c r="AY87" i="3"/>
  <c r="AY63" i="3"/>
  <c r="AY60" i="3"/>
  <c r="AY77" i="3"/>
  <c r="AY62" i="3"/>
  <c r="AY65" i="3"/>
  <c r="AY59" i="3"/>
  <c r="AY92" i="3"/>
  <c r="AY34" i="3"/>
  <c r="AY91" i="3"/>
  <c r="AY70" i="3"/>
  <c r="AY35" i="3"/>
  <c r="AY52" i="3"/>
  <c r="AY80" i="3"/>
  <c r="AY56" i="3"/>
  <c r="AY79" i="3"/>
  <c r="AY73" i="3"/>
  <c r="AY82" i="3"/>
  <c r="AY68" i="3"/>
  <c r="AY76" i="3"/>
  <c r="AY45" i="3"/>
  <c r="AY86" i="3"/>
  <c r="Y42" i="3"/>
  <c r="Z79" i="3"/>
  <c r="Z58" i="3"/>
  <c r="Z78" i="3"/>
  <c r="Z66" i="3"/>
  <c r="Z67" i="3"/>
  <c r="Z82" i="3"/>
  <c r="Z63" i="3"/>
  <c r="AC90" i="3"/>
  <c r="AC91" i="3"/>
  <c r="AC66" i="3"/>
  <c r="AC94" i="3"/>
  <c r="AC72" i="3"/>
  <c r="AC85" i="3"/>
  <c r="AC65" i="3"/>
  <c r="AC34" i="3"/>
  <c r="AC55" i="3"/>
  <c r="AC42" i="3"/>
  <c r="AC45" i="3"/>
  <c r="AC81" i="3"/>
  <c r="AC44" i="3"/>
  <c r="AC82" i="3"/>
  <c r="AC87" i="3"/>
  <c r="AC59" i="3"/>
  <c r="AC39" i="3"/>
  <c r="AC64" i="3"/>
  <c r="AC46" i="3"/>
  <c r="AC43" i="3"/>
  <c r="AC80" i="3"/>
  <c r="AC62" i="3"/>
  <c r="AC57" i="3"/>
  <c r="AC37" i="3"/>
  <c r="AC67" i="3"/>
  <c r="AC70" i="3"/>
  <c r="AC86" i="3"/>
  <c r="AC83" i="3"/>
  <c r="AC68" i="3"/>
  <c r="AC78" i="3"/>
  <c r="AC38" i="3"/>
  <c r="AP59" i="3"/>
  <c r="AP71" i="3"/>
  <c r="AP51" i="3"/>
  <c r="AP63" i="3"/>
  <c r="AP74" i="3"/>
  <c r="AP36" i="3"/>
  <c r="AP45" i="3"/>
  <c r="AP43" i="3"/>
  <c r="AP57" i="3"/>
  <c r="AP47" i="3"/>
  <c r="AP87" i="3"/>
  <c r="AP58" i="3"/>
  <c r="AP94" i="3"/>
  <c r="AP76" i="3"/>
  <c r="AP82" i="3"/>
  <c r="AP44" i="3"/>
  <c r="AP60" i="3"/>
  <c r="AP61" i="3"/>
  <c r="AP72" i="3"/>
  <c r="AP62" i="3"/>
  <c r="AP65" i="3"/>
  <c r="AP49" i="3"/>
  <c r="AP39" i="3"/>
  <c r="AP78" i="3"/>
  <c r="AP66" i="3"/>
  <c r="AP88" i="3"/>
  <c r="AP53" i="3"/>
  <c r="AP68" i="3"/>
  <c r="AP69" i="3"/>
  <c r="AP37" i="3"/>
  <c r="Y94" i="3"/>
  <c r="Y71" i="3"/>
  <c r="Y90" i="3"/>
  <c r="Y93" i="3"/>
  <c r="Y58" i="3"/>
  <c r="Y41" i="3"/>
  <c r="Y66" i="3"/>
  <c r="Y38" i="3"/>
  <c r="AL53" i="3"/>
  <c r="AL42" i="3"/>
  <c r="AL40" i="3"/>
  <c r="AL65" i="3"/>
  <c r="AL56" i="3"/>
  <c r="AL70" i="3"/>
  <c r="AL94" i="3"/>
  <c r="AL61" i="3"/>
  <c r="AL44" i="3"/>
  <c r="AL35" i="3"/>
  <c r="AL60" i="3"/>
  <c r="AL78" i="3"/>
  <c r="AL82" i="3"/>
  <c r="AL87" i="3"/>
  <c r="AL54" i="3"/>
  <c r="W86" i="3"/>
  <c r="W41" i="3"/>
  <c r="W62" i="3"/>
  <c r="W69" i="3"/>
  <c r="W64" i="3"/>
  <c r="W89" i="3"/>
  <c r="W51" i="3"/>
  <c r="W38" i="3"/>
  <c r="W83" i="3"/>
  <c r="W46" i="3"/>
  <c r="W58" i="3"/>
  <c r="W80" i="3"/>
  <c r="W57" i="3"/>
  <c r="W61" i="3"/>
  <c r="W56" i="3"/>
  <c r="W44" i="3"/>
  <c r="W39" i="3"/>
  <c r="W47" i="3"/>
  <c r="W45" i="3"/>
  <c r="W70" i="3"/>
  <c r="W49" i="3"/>
  <c r="W53" i="3"/>
  <c r="W66" i="3"/>
  <c r="W52" i="3"/>
  <c r="W73" i="3"/>
  <c r="W94" i="3"/>
  <c r="W92" i="3"/>
  <c r="W76" i="3"/>
  <c r="W65" i="3"/>
  <c r="W48" i="3"/>
  <c r="X73" i="3"/>
  <c r="X80" i="3"/>
  <c r="X81" i="3"/>
  <c r="X89" i="3"/>
  <c r="X75" i="3"/>
  <c r="X53" i="3"/>
  <c r="X37" i="3"/>
  <c r="X46" i="3"/>
  <c r="X51" i="3"/>
  <c r="X34" i="3"/>
  <c r="X82" i="3"/>
  <c r="X52" i="3"/>
  <c r="X60" i="3"/>
  <c r="X64" i="3"/>
  <c r="X40" i="3"/>
  <c r="X54" i="3"/>
  <c r="X72" i="3"/>
  <c r="X79" i="3"/>
  <c r="X49" i="3"/>
  <c r="X47" i="3"/>
  <c r="X83" i="3"/>
  <c r="X65" i="3"/>
  <c r="X74" i="3"/>
  <c r="X41" i="3"/>
  <c r="X93" i="3"/>
  <c r="X55" i="3"/>
  <c r="X85" i="3"/>
  <c r="X63" i="3"/>
  <c r="X87" i="3"/>
  <c r="X76" i="3"/>
  <c r="X38" i="3"/>
  <c r="Z42" i="3"/>
  <c r="Z77" i="3"/>
  <c r="Z92" i="3"/>
  <c r="Z49" i="3"/>
  <c r="Z76" i="3"/>
  <c r="Z73" i="3"/>
  <c r="Z34" i="3"/>
  <c r="AN38" i="3"/>
  <c r="AN75" i="3"/>
  <c r="AN50" i="3"/>
  <c r="AN63" i="3"/>
  <c r="AN80" i="3"/>
  <c r="AN94" i="3"/>
  <c r="AN49" i="3"/>
  <c r="AN51" i="3"/>
  <c r="AN87" i="3"/>
  <c r="AN53" i="3"/>
  <c r="AN74" i="3"/>
  <c r="AN43" i="3"/>
  <c r="AN37" i="3"/>
  <c r="AN34" i="3"/>
  <c r="AN45" i="3"/>
  <c r="AN54" i="3"/>
  <c r="AN86" i="3"/>
  <c r="AN39" i="3"/>
  <c r="AN71" i="3"/>
  <c r="AN84" i="3"/>
  <c r="AN72" i="3"/>
  <c r="AN89" i="3"/>
  <c r="AN35" i="3"/>
  <c r="AN40" i="3"/>
  <c r="AN41" i="3"/>
  <c r="AN78" i="3"/>
  <c r="AN67" i="3"/>
  <c r="AN66" i="3"/>
  <c r="AN73" i="3"/>
  <c r="AN69" i="3"/>
  <c r="AQ67" i="3"/>
  <c r="AQ93" i="3"/>
  <c r="AQ59" i="3"/>
  <c r="AQ77" i="3"/>
  <c r="AQ71" i="3"/>
  <c r="AQ44" i="3"/>
  <c r="AQ52" i="3"/>
  <c r="AQ57" i="3"/>
  <c r="AQ65" i="3"/>
  <c r="AQ87" i="3"/>
  <c r="AQ36" i="3"/>
  <c r="AQ84" i="3"/>
  <c r="AQ37" i="3"/>
  <c r="AQ94" i="3"/>
  <c r="AQ85" i="3"/>
  <c r="AQ91" i="3"/>
  <c r="AQ73" i="3"/>
  <c r="AQ78" i="3"/>
  <c r="AQ72" i="3"/>
  <c r="AQ60" i="3"/>
  <c r="AQ56" i="3"/>
  <c r="AQ46" i="3"/>
  <c r="AQ61" i="3"/>
  <c r="AQ90" i="3"/>
  <c r="AQ75" i="3"/>
  <c r="AQ51" i="3"/>
  <c r="AQ55" i="3"/>
  <c r="AQ92" i="3"/>
  <c r="AQ68" i="3"/>
  <c r="AQ45" i="3"/>
  <c r="AQ89" i="3"/>
  <c r="AU90" i="3"/>
  <c r="AU43" i="3"/>
  <c r="AU54" i="3"/>
  <c r="AU56" i="3"/>
  <c r="AU58" i="3"/>
  <c r="AU88" i="3"/>
  <c r="AU59" i="3"/>
  <c r="AU82" i="3"/>
  <c r="AU77" i="3"/>
  <c r="AU80" i="3"/>
  <c r="AU37" i="3"/>
  <c r="AU85" i="3"/>
  <c r="AU84" i="3"/>
  <c r="AU42" i="3"/>
  <c r="AU79" i="3"/>
  <c r="AU91" i="3"/>
  <c r="AU38" i="3"/>
  <c r="AU47" i="3"/>
  <c r="AU83" i="3"/>
  <c r="AU66" i="3"/>
  <c r="AU46" i="3"/>
  <c r="AU57" i="3"/>
  <c r="AU41" i="3"/>
  <c r="AU76" i="3"/>
  <c r="AU52" i="3"/>
  <c r="AU73" i="3"/>
  <c r="AU75" i="3"/>
  <c r="AU60" i="3"/>
  <c r="AU48" i="3"/>
  <c r="AU74" i="3"/>
  <c r="BA34" i="3"/>
  <c r="BA66" i="3"/>
  <c r="BA64" i="3"/>
  <c r="BA75" i="3"/>
  <c r="BA39" i="3"/>
  <c r="BA61" i="3"/>
  <c r="BA62" i="3"/>
  <c r="BA49" i="3"/>
  <c r="BA88" i="3"/>
  <c r="BA43" i="3"/>
  <c r="BA77" i="3"/>
  <c r="BA85" i="3"/>
  <c r="BA89" i="3"/>
  <c r="BA87" i="3"/>
  <c r="BA67" i="3"/>
  <c r="BA78" i="3"/>
  <c r="BA46" i="3"/>
  <c r="BA72" i="3"/>
  <c r="BA48" i="3"/>
  <c r="BA35" i="3"/>
  <c r="BA45" i="3"/>
  <c r="BA81" i="3"/>
  <c r="BA80" i="3"/>
  <c r="BA40" i="3"/>
  <c r="BA60" i="3"/>
  <c r="BA58" i="3"/>
  <c r="BA37" i="3"/>
  <c r="BA90" i="3"/>
  <c r="BA50" i="3"/>
  <c r="BA91" i="3"/>
  <c r="Z80" i="3"/>
  <c r="Z65" i="3"/>
  <c r="Z44" i="3"/>
  <c r="Z83" i="3"/>
  <c r="Z91" i="3"/>
  <c r="Z41" i="3"/>
  <c r="Z89" i="3"/>
  <c r="Z47" i="3"/>
  <c r="AB56" i="3"/>
  <c r="AB66" i="3"/>
  <c r="AB87" i="3"/>
  <c r="AB79" i="3"/>
  <c r="AB52" i="3"/>
  <c r="AB34" i="3"/>
  <c r="AB73" i="3"/>
  <c r="AB67" i="3"/>
  <c r="AB59" i="3"/>
  <c r="AB93" i="3"/>
  <c r="AB76" i="3"/>
  <c r="AB47" i="3"/>
  <c r="AB83" i="3"/>
  <c r="AB77" i="3"/>
  <c r="AB41" i="3"/>
  <c r="AB36" i="3"/>
  <c r="AB45" i="3"/>
  <c r="AB82" i="3"/>
  <c r="AB49" i="3"/>
  <c r="AB58" i="3"/>
  <c r="AB94" i="3"/>
  <c r="AB60" i="3"/>
  <c r="AB53" i="3"/>
  <c r="AB40" i="3"/>
  <c r="AB92" i="3"/>
  <c r="AB57" i="3"/>
  <c r="AB55" i="3"/>
  <c r="AB91" i="3"/>
  <c r="AB90" i="3"/>
  <c r="AB44" i="3"/>
  <c r="AA42" i="3"/>
  <c r="AA47" i="3"/>
  <c r="AA45" i="3"/>
  <c r="AA88" i="3"/>
  <c r="AA66" i="3"/>
  <c r="AA77" i="3"/>
  <c r="AA80" i="3"/>
  <c r="AA48" i="3"/>
  <c r="AA58" i="3"/>
  <c r="AA64" i="3"/>
  <c r="AA78" i="3"/>
  <c r="AA50" i="3"/>
  <c r="AA53" i="3"/>
  <c r="AA82" i="3"/>
  <c r="AA51" i="3"/>
  <c r="AA72" i="3"/>
  <c r="AA65" i="3"/>
  <c r="AA56" i="3"/>
  <c r="AA70" i="3"/>
  <c r="AA59" i="3"/>
  <c r="AA92" i="3"/>
  <c r="AA69" i="3"/>
  <c r="AA90" i="3"/>
  <c r="AA71" i="3"/>
  <c r="AA76" i="3"/>
  <c r="AA74" i="3"/>
  <c r="AA52" i="3"/>
  <c r="AA55" i="3"/>
  <c r="AA34" i="3"/>
  <c r="AA91" i="3"/>
  <c r="AA83" i="3"/>
  <c r="Y55" i="3"/>
  <c r="Y75" i="3"/>
  <c r="Y85" i="3"/>
  <c r="Y68" i="3"/>
  <c r="Y70" i="3"/>
  <c r="Y39" i="3"/>
  <c r="Y69" i="3"/>
  <c r="AL69" i="3"/>
  <c r="AL36" i="3"/>
  <c r="AL45" i="3"/>
  <c r="AL89" i="3"/>
  <c r="AL72" i="3"/>
  <c r="AL63" i="3"/>
  <c r="AL73" i="3"/>
  <c r="AL76" i="3"/>
  <c r="AL77" i="3"/>
  <c r="AL41" i="3"/>
  <c r="AL38" i="3"/>
  <c r="AL80" i="3"/>
  <c r="AL58" i="3"/>
  <c r="AL51" i="3"/>
  <c r="AK57" i="3"/>
  <c r="AK80" i="3"/>
  <c r="AK85" i="3"/>
  <c r="AK46" i="3"/>
  <c r="AK72" i="3"/>
  <c r="AK39" i="3"/>
  <c r="AK81" i="3"/>
  <c r="AK88" i="3"/>
  <c r="AK60" i="3"/>
  <c r="AK59" i="3"/>
  <c r="AK38" i="3"/>
  <c r="AK69" i="3"/>
  <c r="AK74" i="3"/>
  <c r="AK51" i="3"/>
  <c r="AK78" i="3"/>
  <c r="V56" i="3"/>
  <c r="V94" i="3"/>
  <c r="V70" i="3"/>
  <c r="V55" i="3"/>
  <c r="V68" i="3"/>
  <c r="V72" i="3"/>
  <c r="V86" i="3"/>
  <c r="V75" i="3"/>
  <c r="V63" i="3"/>
  <c r="V85" i="3"/>
  <c r="V51" i="3"/>
  <c r="V36" i="3"/>
  <c r="V52" i="3"/>
  <c r="V50" i="3"/>
  <c r="V92" i="3"/>
  <c r="V40" i="3"/>
  <c r="V89" i="3"/>
  <c r="V80" i="3"/>
  <c r="V58" i="3"/>
  <c r="V77" i="3"/>
  <c r="V37" i="3"/>
  <c r="V81" i="3"/>
  <c r="V45" i="3"/>
  <c r="V73" i="3"/>
  <c r="V38" i="3"/>
  <c r="V84" i="3"/>
  <c r="V76" i="3"/>
  <c r="V49" i="3"/>
  <c r="V60" i="3"/>
  <c r="V53" i="3"/>
  <c r="AZ49" i="3"/>
  <c r="AZ39" i="3"/>
  <c r="AZ71" i="3"/>
  <c r="AZ56" i="3"/>
  <c r="AZ77" i="3"/>
  <c r="AZ90" i="3"/>
  <c r="AZ73" i="3"/>
  <c r="AZ89" i="3"/>
  <c r="AZ70" i="3"/>
  <c r="AZ45" i="3"/>
  <c r="AZ47" i="3"/>
  <c r="AZ93" i="3"/>
  <c r="AZ61" i="3"/>
  <c r="AZ36" i="3"/>
  <c r="AZ81" i="3"/>
  <c r="AZ50" i="3"/>
  <c r="AZ46" i="3"/>
  <c r="AZ34" i="3"/>
  <c r="AZ52" i="3"/>
  <c r="AZ35" i="3"/>
  <c r="AZ55" i="3"/>
  <c r="AZ80" i="3"/>
  <c r="AZ40" i="3"/>
  <c r="AZ86" i="3"/>
  <c r="AZ44" i="3"/>
  <c r="AZ38" i="3"/>
  <c r="AZ58" i="3"/>
  <c r="AZ94" i="3"/>
  <c r="AZ88" i="3"/>
  <c r="AZ76" i="3"/>
  <c r="AZ82" i="3"/>
  <c r="AO71" i="3"/>
  <c r="AO41" i="3"/>
  <c r="AO72" i="3"/>
  <c r="AO36" i="3"/>
  <c r="AO56" i="3"/>
  <c r="AO65" i="3"/>
  <c r="AO83" i="3"/>
  <c r="AO93" i="3"/>
  <c r="AO38" i="3"/>
  <c r="AO94" i="3"/>
  <c r="AO86" i="3"/>
  <c r="AO66" i="3"/>
  <c r="AO89" i="3"/>
  <c r="AO54" i="3"/>
  <c r="AO37" i="3"/>
  <c r="AO76" i="3"/>
  <c r="AO55" i="3"/>
  <c r="AO73" i="3"/>
  <c r="AO40" i="3"/>
  <c r="AO81" i="3"/>
  <c r="AO79" i="3"/>
  <c r="AO50" i="3"/>
  <c r="AO90" i="3"/>
  <c r="AO44" i="3"/>
  <c r="AO61" i="3"/>
  <c r="AO80" i="3"/>
  <c r="AO64" i="3"/>
  <c r="AO43" i="3"/>
  <c r="AO45" i="3"/>
  <c r="AO46" i="3"/>
  <c r="AM81" i="3"/>
  <c r="AM85" i="3"/>
  <c r="AM89" i="3"/>
  <c r="AM73" i="3"/>
  <c r="AM54" i="3"/>
  <c r="AM44" i="3"/>
  <c r="AM90" i="3"/>
  <c r="AM39" i="3"/>
  <c r="AM65" i="3"/>
  <c r="AM38" i="3"/>
  <c r="AM59" i="3"/>
  <c r="AM68" i="3"/>
  <c r="AM72" i="3"/>
  <c r="AM70" i="3"/>
  <c r="AM58" i="3"/>
  <c r="AM63" i="3"/>
  <c r="AM66" i="3"/>
  <c r="AM52" i="3"/>
  <c r="AM43" i="3"/>
  <c r="AM53" i="3"/>
  <c r="AM74" i="3"/>
  <c r="AM40" i="3"/>
  <c r="AM91" i="3"/>
  <c r="AM34" i="3"/>
  <c r="AM35" i="3"/>
  <c r="AM84" i="3"/>
  <c r="AM47" i="3"/>
  <c r="AM56" i="3"/>
  <c r="AM83" i="3"/>
  <c r="AM94" i="3"/>
  <c r="AM46" i="3"/>
  <c r="AY85" i="3"/>
  <c r="AY78" i="3"/>
  <c r="AY40" i="3"/>
  <c r="AY41" i="3"/>
  <c r="AY48" i="3"/>
  <c r="AY81" i="3"/>
  <c r="AY90" i="3"/>
  <c r="AY58" i="3"/>
  <c r="AY53" i="3"/>
  <c r="AY84" i="3"/>
  <c r="AY47" i="3"/>
  <c r="AY83" i="3"/>
  <c r="AY51" i="3"/>
  <c r="AY38" i="3"/>
  <c r="AY89" i="3"/>
  <c r="AY75" i="3"/>
  <c r="AY74" i="3"/>
  <c r="AY71" i="3"/>
  <c r="AY42" i="3"/>
  <c r="AY67" i="3"/>
  <c r="AY55" i="3"/>
  <c r="AY36" i="3"/>
  <c r="AY66" i="3"/>
  <c r="AY64" i="3"/>
  <c r="AY72" i="3"/>
  <c r="AY46" i="3"/>
  <c r="AY44" i="3"/>
  <c r="AY88" i="3"/>
  <c r="AY39" i="3"/>
  <c r="AY93" i="3"/>
  <c r="Z71" i="3"/>
  <c r="Z84" i="3"/>
  <c r="Z59" i="3"/>
  <c r="Z70" i="3"/>
  <c r="Z53" i="3"/>
  <c r="Z68" i="3"/>
  <c r="Z35" i="3"/>
  <c r="AC56" i="3"/>
  <c r="AC54" i="3"/>
  <c r="AC35" i="3"/>
  <c r="AC60" i="3"/>
  <c r="AC36" i="3"/>
  <c r="AC50" i="3"/>
  <c r="AC92" i="3"/>
  <c r="AC73" i="3"/>
  <c r="AC63" i="3"/>
  <c r="AC47" i="3"/>
  <c r="AC88" i="3"/>
  <c r="AC40" i="3"/>
  <c r="AC49" i="3"/>
  <c r="AC74" i="3"/>
  <c r="AC79" i="3"/>
  <c r="AC53" i="3"/>
  <c r="AC48" i="3"/>
  <c r="AC71" i="3"/>
  <c r="AC77" i="3"/>
  <c r="AC93" i="3"/>
  <c r="AC69" i="3"/>
  <c r="AC58" i="3"/>
  <c r="AC51" i="3"/>
  <c r="AC75" i="3"/>
  <c r="AC89" i="3"/>
  <c r="AC41" i="3"/>
  <c r="AC84" i="3"/>
  <c r="AC76" i="3"/>
  <c r="AC52" i="3"/>
  <c r="AC61" i="3"/>
  <c r="AP34" i="3"/>
  <c r="AP67" i="3"/>
  <c r="AP85" i="3"/>
  <c r="AP35" i="3"/>
  <c r="AP89" i="3"/>
  <c r="AP93" i="3"/>
  <c r="AP56" i="3"/>
  <c r="AP91" i="3"/>
  <c r="AP86" i="3"/>
  <c r="AP42" i="3"/>
  <c r="AP46" i="3"/>
  <c r="AP70" i="3"/>
  <c r="AP81" i="3"/>
  <c r="AP54" i="3"/>
  <c r="AP55" i="3"/>
  <c r="AP41" i="3"/>
  <c r="AP79" i="3"/>
  <c r="AP48" i="3"/>
  <c r="AP92" i="3"/>
  <c r="AP64" i="3"/>
  <c r="AP77" i="3"/>
  <c r="AP40" i="3"/>
  <c r="AP80" i="3"/>
  <c r="AP38" i="3"/>
  <c r="AP84" i="3"/>
  <c r="AP50" i="3"/>
  <c r="AP52" i="3"/>
  <c r="AP90" i="3"/>
  <c r="AP73" i="3"/>
  <c r="AP83" i="3"/>
  <c r="AP75" i="3"/>
  <c r="Y92" i="3"/>
  <c r="Y37" i="3"/>
  <c r="Y91" i="3"/>
  <c r="Y64" i="3"/>
  <c r="Y80" i="3"/>
  <c r="Y50" i="3"/>
  <c r="Y46" i="3"/>
  <c r="AL46" i="3"/>
  <c r="AL48" i="3"/>
  <c r="AL52" i="3"/>
  <c r="AL90" i="3"/>
  <c r="AL84" i="3"/>
  <c r="AL59" i="3"/>
  <c r="AL83" i="3"/>
  <c r="AL37" i="3"/>
  <c r="AL92" i="3"/>
  <c r="AL62" i="3"/>
  <c r="AL93" i="3"/>
  <c r="AL91" i="3"/>
  <c r="AL50" i="3"/>
  <c r="AL64" i="3"/>
  <c r="AL49" i="3"/>
  <c r="AL86" i="3"/>
  <c r="W82" i="3"/>
  <c r="W74" i="3"/>
  <c r="W84" i="3"/>
  <c r="W79" i="3"/>
  <c r="W59" i="3"/>
  <c r="W54" i="3"/>
  <c r="W90" i="3"/>
  <c r="W35" i="3"/>
  <c r="W93" i="3"/>
  <c r="W60" i="3"/>
  <c r="W55" i="3"/>
  <c r="W72" i="3"/>
  <c r="W63" i="3"/>
  <c r="W87" i="3"/>
  <c r="W67" i="3"/>
  <c r="W34" i="3"/>
  <c r="W36" i="3"/>
  <c r="W50" i="3"/>
  <c r="W75" i="3"/>
  <c r="W78" i="3"/>
  <c r="W40" i="3"/>
  <c r="W85" i="3"/>
  <c r="W81" i="3"/>
  <c r="W77" i="3"/>
  <c r="W68" i="3"/>
  <c r="W42" i="3"/>
  <c r="W88" i="3"/>
  <c r="W71" i="3"/>
  <c r="W37" i="3"/>
  <c r="W43" i="3"/>
  <c r="W91" i="3"/>
  <c r="X50" i="3"/>
  <c r="X62" i="3"/>
  <c r="X48" i="3"/>
  <c r="X66" i="3"/>
  <c r="X69" i="3"/>
  <c r="X59" i="3"/>
  <c r="X71" i="3"/>
  <c r="X56" i="3"/>
  <c r="X61" i="3"/>
  <c r="X92" i="3"/>
  <c r="X44" i="3"/>
  <c r="X77" i="3"/>
  <c r="X57" i="3"/>
  <c r="X90" i="3"/>
  <c r="X91" i="3"/>
  <c r="X70" i="3"/>
  <c r="X84" i="3"/>
  <c r="X43" i="3"/>
  <c r="X86" i="3"/>
  <c r="X36" i="3"/>
  <c r="X58" i="3"/>
  <c r="X45" i="3"/>
  <c r="X39" i="3"/>
  <c r="X67" i="3"/>
  <c r="X68" i="3"/>
  <c r="X94" i="3"/>
  <c r="X35" i="3"/>
  <c r="X42" i="3"/>
  <c r="X88" i="3"/>
  <c r="X78" i="3"/>
  <c r="Z54" i="3"/>
  <c r="Z62" i="3"/>
  <c r="Z46" i="3"/>
  <c r="Z61" i="3"/>
  <c r="Z81" i="3"/>
  <c r="Z85" i="3"/>
  <c r="Z50" i="3"/>
  <c r="AN62" i="3"/>
  <c r="AN83" i="3"/>
  <c r="AN60" i="3"/>
  <c r="AN81" i="3"/>
  <c r="AN52" i="3"/>
  <c r="AN64" i="3"/>
  <c r="AN70" i="3"/>
  <c r="AN47" i="3"/>
  <c r="AN58" i="3"/>
  <c r="AN76" i="3"/>
  <c r="AN92" i="3"/>
  <c r="AN44" i="3"/>
  <c r="AN36" i="3"/>
  <c r="AN59" i="3"/>
  <c r="AN61" i="3"/>
  <c r="AN91" i="3"/>
  <c r="AN93" i="3"/>
  <c r="AN48" i="3"/>
  <c r="AN46" i="3"/>
  <c r="AN56" i="3"/>
  <c r="AN55" i="3"/>
  <c r="AN82" i="3"/>
  <c r="AN79" i="3"/>
  <c r="AN42" i="3"/>
  <c r="AN90" i="3"/>
  <c r="AN85" i="3"/>
  <c r="AN65" i="3"/>
  <c r="AN77" i="3"/>
  <c r="AN57" i="3"/>
  <c r="AN68" i="3"/>
  <c r="AN88" i="3"/>
  <c r="AQ62" i="3"/>
  <c r="AQ49" i="3"/>
  <c r="AQ86" i="3"/>
  <c r="AQ69" i="3"/>
  <c r="AQ53" i="3"/>
  <c r="AQ50" i="3"/>
  <c r="AQ70" i="3"/>
  <c r="AQ80" i="3"/>
  <c r="AQ88" i="3"/>
  <c r="AQ47" i="3"/>
  <c r="AQ76" i="3"/>
  <c r="AQ64" i="3"/>
  <c r="AQ82" i="3"/>
  <c r="AQ63" i="3"/>
  <c r="AQ43" i="3"/>
  <c r="AQ39" i="3"/>
  <c r="AQ66" i="3"/>
  <c r="AQ83" i="3"/>
  <c r="AQ35" i="3"/>
  <c r="AQ58" i="3"/>
  <c r="AQ38" i="3"/>
  <c r="AQ74" i="3"/>
  <c r="AQ41" i="3"/>
  <c r="AQ81" i="3"/>
  <c r="AQ42" i="3"/>
  <c r="AQ48" i="3"/>
  <c r="AQ40" i="3"/>
  <c r="AQ34" i="3"/>
  <c r="AQ79" i="3"/>
  <c r="AQ54" i="3"/>
  <c r="W22" i="5"/>
  <c r="F54" i="3"/>
  <c r="F44" i="3"/>
  <c r="W12" i="5"/>
  <c r="W63" i="5" s="1"/>
  <c r="V63" i="5"/>
  <c r="C28" i="3" s="1"/>
  <c r="C30" i="3" s="1"/>
  <c r="C44" i="3"/>
  <c r="X63" i="5"/>
  <c r="C20" i="3" s="1"/>
  <c r="C22" i="3" s="1"/>
  <c r="C24" i="3" s="1"/>
  <c r="C94" i="3"/>
  <c r="AJ63" i="5"/>
  <c r="BH58" i="3" a="1"/>
  <c r="BH38" i="3" a="1"/>
  <c r="BH61" i="3" a="1"/>
  <c r="BH42" i="3" a="1"/>
  <c r="BH56" i="3" a="1"/>
  <c r="BH86" i="3" a="1"/>
  <c r="BH90" i="3" a="1"/>
  <c r="BH50" i="3" a="1"/>
  <c r="BH47" i="3" a="1"/>
  <c r="BH79" i="3" a="1"/>
  <c r="BH83" i="3" a="1"/>
  <c r="BH85" i="3" a="1"/>
  <c r="BH71" i="3" a="1"/>
  <c r="BH34" i="3" a="1"/>
  <c r="BH40" i="3" a="1"/>
  <c r="BH44" i="3" a="1"/>
  <c r="BH67" i="3" a="1"/>
  <c r="BH39" i="3" a="1"/>
  <c r="BH65" i="3" a="1"/>
  <c r="BH84" i="3" a="1"/>
  <c r="BH48" i="3" a="1"/>
  <c r="BH88" i="3" a="1"/>
  <c r="BH72" i="3" a="1"/>
  <c r="BH53" i="3" a="1"/>
  <c r="BH70" i="3" a="1"/>
  <c r="BH92" i="3" a="1"/>
  <c r="BH74" i="3" a="1"/>
  <c r="BH68" i="3" a="1"/>
  <c r="BH66" i="3" a="1"/>
  <c r="BH59" i="3" a="1"/>
  <c r="BI34" i="3" a="1"/>
  <c r="BI77" i="3" a="1"/>
  <c r="BI94" i="3" a="1"/>
  <c r="BI50" i="3" a="1"/>
  <c r="BI80" i="3" a="1"/>
  <c r="BI48" i="3" a="1"/>
  <c r="BI61" i="3" a="1"/>
  <c r="BI87" i="3" a="1"/>
  <c r="BI65" i="3" a="1"/>
  <c r="BI35" i="3" a="1"/>
  <c r="BI82" i="3" a="1"/>
  <c r="BI54" i="3" a="1"/>
  <c r="BI86" i="3" a="1"/>
  <c r="BI69" i="3" a="1"/>
  <c r="BI38" i="3" a="1"/>
  <c r="BI44" i="3" a="1"/>
  <c r="BI91" i="3" a="1"/>
  <c r="BI41" i="3" a="1"/>
  <c r="BI71" i="3" a="1"/>
  <c r="BI42" i="3" a="1"/>
  <c r="BI47" i="3" a="1"/>
  <c r="BI58" i="3" a="1"/>
  <c r="BI51" i="3" a="1"/>
  <c r="BI75" i="3" a="1"/>
  <c r="BI78" i="3" a="1"/>
  <c r="BI88" i="3" a="1"/>
  <c r="BI68" i="3" a="1"/>
  <c r="BI84" i="3" a="1"/>
  <c r="BI52" i="3" a="1"/>
  <c r="BI67" i="3" a="1"/>
  <c r="BI39" i="3" a="1"/>
  <c r="AT52" i="3" a="1"/>
  <c r="AT76" i="3" a="1"/>
  <c r="AT63" i="3" a="1"/>
  <c r="AT70" i="3" a="1"/>
  <c r="AT58" i="3" a="1"/>
  <c r="AT87" i="3" a="1"/>
  <c r="AT57" i="3" a="1"/>
  <c r="AT75" i="3" a="1"/>
  <c r="AT78" i="3" a="1"/>
  <c r="AT88" i="3" a="1"/>
  <c r="AT50" i="3" a="1"/>
  <c r="AT77" i="3" a="1"/>
  <c r="AT68" i="3" a="1"/>
  <c r="AT40" i="3" a="1"/>
  <c r="AT82" i="3" a="1"/>
  <c r="AT43" i="3" a="1"/>
  <c r="AT72" i="3" a="1"/>
  <c r="AT38" i="3" a="1"/>
  <c r="AT53" i="3" a="1"/>
  <c r="AT73" i="3" a="1"/>
  <c r="AT37" i="3" a="1"/>
  <c r="AT85" i="3" a="1"/>
  <c r="AT93" i="3" a="1"/>
  <c r="AT92" i="3" a="1"/>
  <c r="AT66" i="3" a="1"/>
  <c r="AT71" i="3" a="1"/>
  <c r="AT69" i="3" a="1"/>
  <c r="AT41" i="3" a="1"/>
  <c r="AT65" i="3" a="1"/>
  <c r="AT86" i="3" a="1"/>
  <c r="AK68" i="3" a="1"/>
  <c r="AK91" i="3" a="1"/>
  <c r="AK67" i="3" a="1"/>
  <c r="AK53" i="3" a="1"/>
  <c r="AK94" i="3" a="1"/>
  <c r="AK45" i="3" a="1"/>
  <c r="AK42" i="3" a="1"/>
  <c r="AK64" i="3" a="1"/>
  <c r="AS64" i="3" a="1"/>
  <c r="AS40" i="3" a="1"/>
  <c r="AS34" i="3" a="1"/>
  <c r="AS75" i="3" a="1"/>
  <c r="AS88" i="3" a="1"/>
  <c r="AS91" i="3" a="1"/>
  <c r="AS76" i="3" a="1"/>
  <c r="AS63" i="3" a="1"/>
  <c r="AS72" i="3" a="1"/>
  <c r="AS46" i="3" a="1"/>
  <c r="AS43" i="3" a="1"/>
  <c r="AS68" i="3" a="1"/>
  <c r="AS37" i="3" a="1"/>
  <c r="AS61" i="3" a="1"/>
  <c r="AS57" i="3" a="1"/>
  <c r="AS93" i="3" a="1"/>
  <c r="AS44" i="3" a="1"/>
  <c r="AS89" i="3" a="1"/>
  <c r="AS79" i="3" a="1"/>
  <c r="AS49" i="3" a="1"/>
  <c r="AS69" i="3" a="1"/>
  <c r="AS83" i="3" a="1"/>
  <c r="AS73" i="3" a="1"/>
  <c r="AS81" i="3" a="1"/>
  <c r="AS35" i="3" a="1"/>
  <c r="AS41" i="3" a="1"/>
  <c r="AS70" i="3" a="1"/>
  <c r="AS47" i="3" a="1"/>
  <c r="AS53" i="3" a="1"/>
  <c r="AS42" i="3" a="1"/>
  <c r="AS54" i="3" a="1"/>
  <c r="BB80" i="3" a="1"/>
  <c r="BB91" i="3" a="1"/>
  <c r="BB44" i="3" a="1"/>
  <c r="BB81" i="3" a="1"/>
  <c r="BB51" i="3" a="1"/>
  <c r="BB90" i="3" a="1"/>
  <c r="BB42" i="3" a="1"/>
  <c r="BB64" i="3" a="1"/>
  <c r="BB71" i="3" a="1"/>
  <c r="BB58" i="3" a="1"/>
  <c r="BB89" i="3" a="1"/>
  <c r="BB38" i="3" a="1"/>
  <c r="BB57" i="3" a="1"/>
  <c r="BB70" i="3" a="1"/>
  <c r="BB69" i="3" a="1"/>
  <c r="BB59" i="3" a="1"/>
  <c r="BB37" i="3" a="1"/>
  <c r="BB43" i="3" a="1"/>
  <c r="BB67" i="3" a="1"/>
  <c r="BB53" i="3" a="1"/>
  <c r="BB86" i="3" a="1"/>
  <c r="BB61" i="3" a="1"/>
  <c r="BB93" i="3" a="1"/>
  <c r="BB39" i="3" a="1"/>
  <c r="BB66" i="3" a="1"/>
  <c r="BB85" i="3" a="1"/>
  <c r="BB55" i="3" a="1"/>
  <c r="BB68" i="3" a="1"/>
  <c r="BB40" i="3" a="1"/>
  <c r="BB73" i="3" a="1"/>
  <c r="AK48" i="3" a="1"/>
  <c r="AK36" i="3" a="1"/>
  <c r="AK47" i="3" a="1"/>
  <c r="AK77" i="3" a="1"/>
  <c r="AK49" i="3" a="1"/>
  <c r="AK84" i="3" a="1"/>
  <c r="AK50" i="3" a="1"/>
  <c r="AV94" i="3" a="1"/>
  <c r="AV71" i="3" a="1"/>
  <c r="AV76" i="3" a="1"/>
  <c r="AV73" i="3" a="1"/>
  <c r="AV91" i="3" a="1"/>
  <c r="AV44" i="3" a="1"/>
  <c r="AV52" i="3" a="1"/>
  <c r="AV58" i="3" a="1"/>
  <c r="AV75" i="3" a="1"/>
  <c r="AV53" i="3" a="1"/>
  <c r="AV41" i="3" a="1"/>
  <c r="AV88" i="3" a="1"/>
  <c r="AV59" i="3" a="1"/>
  <c r="AV65" i="3" a="1"/>
  <c r="AV56" i="3" a="1"/>
  <c r="AV55" i="3" a="1"/>
  <c r="AV39" i="3" a="1"/>
  <c r="AV54" i="3" a="1"/>
  <c r="AV48" i="3" a="1"/>
  <c r="AV85" i="3" a="1"/>
  <c r="AV92" i="3" a="1"/>
  <c r="AG74" i="3" a="1"/>
  <c r="AG87" i="3" a="1"/>
  <c r="AG56" i="3" a="1"/>
  <c r="AG59" i="3" a="1"/>
  <c r="AG64" i="3" a="1"/>
  <c r="AG46" i="3" a="1"/>
  <c r="AG91" i="3" a="1"/>
  <c r="AG45" i="3" a="1"/>
  <c r="AG81" i="3" a="1"/>
  <c r="AG88" i="3" a="1"/>
  <c r="AG79" i="3" a="1"/>
  <c r="AG89" i="3" a="1"/>
  <c r="AG34" i="3" a="1"/>
  <c r="AG72" i="3" a="1"/>
  <c r="AG41" i="3" a="1"/>
  <c r="BH64" i="3" a="1"/>
  <c r="BH63" i="3" a="1"/>
  <c r="BH49" i="3" a="1"/>
  <c r="BH45" i="3" a="1"/>
  <c r="BH69" i="3" a="1"/>
  <c r="BH54" i="3" a="1"/>
  <c r="BH43" i="3" a="1"/>
  <c r="BH62" i="3" a="1"/>
  <c r="BH41" i="3" a="1"/>
  <c r="BH52" i="3" a="1"/>
  <c r="BH80" i="3" a="1"/>
  <c r="BH37" i="3" a="1"/>
  <c r="BH89" i="3" a="1"/>
  <c r="BH60" i="3" a="1"/>
  <c r="BH73" i="3" a="1"/>
  <c r="BH91" i="3" a="1"/>
  <c r="BH82" i="3" a="1"/>
  <c r="BH78" i="3" a="1"/>
  <c r="BH51" i="3" a="1"/>
  <c r="BH55" i="3" a="1"/>
  <c r="BH81" i="3" a="1"/>
  <c r="BH75" i="3" a="1"/>
  <c r="BH77" i="3" a="1"/>
  <c r="BH35" i="3" a="1"/>
  <c r="BH36" i="3" a="1"/>
  <c r="BH57" i="3" a="1"/>
  <c r="BH76" i="3" a="1"/>
  <c r="BH46" i="3" a="1"/>
  <c r="BH93" i="3" a="1"/>
  <c r="BH94" i="3" a="1"/>
  <c r="BH87" i="3" a="1"/>
  <c r="BI90" i="3" a="1"/>
  <c r="BI85" i="3" a="1"/>
  <c r="BI72" i="3" a="1"/>
  <c r="BI89" i="3" a="1"/>
  <c r="BI49" i="3" a="1"/>
  <c r="BI92" i="3" a="1"/>
  <c r="BI93" i="3" a="1"/>
  <c r="BI66" i="3" a="1"/>
  <c r="BI79" i="3" a="1"/>
  <c r="BI37" i="3" a="1"/>
  <c r="BI59" i="3" a="1"/>
  <c r="BI53" i="3" a="1"/>
  <c r="BI70" i="3" a="1"/>
  <c r="BI64" i="3" a="1"/>
  <c r="BI40" i="3" a="1"/>
  <c r="BI57" i="3" a="1"/>
  <c r="BI63" i="3" a="1"/>
  <c r="BI56" i="3" a="1"/>
  <c r="BI43" i="3" a="1"/>
  <c r="BI36" i="3" a="1"/>
  <c r="BI45" i="3" a="1"/>
  <c r="BI62" i="3" a="1"/>
  <c r="BI55" i="3" a="1"/>
  <c r="BI76" i="3" a="1"/>
  <c r="BI46" i="3" a="1"/>
  <c r="BI74" i="3" a="1"/>
  <c r="BI60" i="3" a="1"/>
  <c r="BI81" i="3" a="1"/>
  <c r="BI83" i="3" a="1"/>
  <c r="BI73" i="3" a="1"/>
  <c r="AT90" i="3" a="1"/>
  <c r="AT36" i="3" a="1"/>
  <c r="AT54" i="3" a="1"/>
  <c r="AT34" i="3" a="1"/>
  <c r="AT44" i="3" a="1"/>
  <c r="AT83" i="3" a="1"/>
  <c r="AT91" i="3" a="1"/>
  <c r="AT67" i="3" a="1"/>
  <c r="AT60" i="3" a="1"/>
  <c r="AT80" i="3" a="1"/>
  <c r="AT35" i="3" a="1"/>
  <c r="AT79" i="3" a="1"/>
  <c r="AT61" i="3" a="1"/>
  <c r="AT74" i="3" a="1"/>
  <c r="AT39" i="3" a="1"/>
  <c r="AT56" i="3" a="1"/>
  <c r="AT45" i="3" a="1"/>
  <c r="AT55" i="3" a="1"/>
  <c r="AT64" i="3" a="1"/>
  <c r="AT47" i="3" a="1"/>
  <c r="AT48" i="3" a="1"/>
  <c r="AT62" i="3" a="1"/>
  <c r="AT46" i="3" a="1"/>
  <c r="AT59" i="3" a="1"/>
  <c r="AT49" i="3" a="1"/>
  <c r="AT84" i="3" a="1"/>
  <c r="AT94" i="3" a="1"/>
  <c r="AT51" i="3" a="1"/>
  <c r="AT42" i="3" a="1"/>
  <c r="AT81" i="3" a="1"/>
  <c r="AT89" i="3" a="1"/>
  <c r="AK58" i="3" a="1"/>
  <c r="AK87" i="3" a="1"/>
  <c r="AK89" i="3" a="1"/>
  <c r="AK71" i="3" a="1"/>
  <c r="AK52" i="3" a="1"/>
  <c r="AK40" i="3" a="1"/>
  <c r="AK70" i="3" a="1"/>
  <c r="AK73" i="3" a="1"/>
  <c r="AK56" i="3" a="1"/>
  <c r="AS48" i="3" a="1"/>
  <c r="AS38" i="3" a="1"/>
  <c r="AS82" i="3" a="1"/>
  <c r="AS36" i="3" a="1"/>
  <c r="AS56" i="3" a="1"/>
  <c r="AS94" i="3" a="1"/>
  <c r="AS67" i="3" a="1"/>
  <c r="AS92" i="3" a="1"/>
  <c r="AS52" i="3" a="1"/>
  <c r="AS58" i="3" a="1"/>
  <c r="AS85" i="3" a="1"/>
  <c r="AS77" i="3" a="1"/>
  <c r="AS60" i="3" a="1"/>
  <c r="AS80" i="3" a="1"/>
  <c r="AS59" i="3" a="1"/>
  <c r="AS55" i="3" a="1"/>
  <c r="AS78" i="3" a="1"/>
  <c r="AS39" i="3" a="1"/>
  <c r="AS90" i="3" a="1"/>
  <c r="AS50" i="3" a="1"/>
  <c r="AS74" i="3" a="1"/>
  <c r="AS71" i="3" a="1"/>
  <c r="AS62" i="3" a="1"/>
  <c r="AS87" i="3" a="1"/>
  <c r="AS86" i="3" a="1"/>
  <c r="AS65" i="3" a="1"/>
  <c r="AS45" i="3" a="1"/>
  <c r="AS84" i="3" a="1"/>
  <c r="AS51" i="3" a="1"/>
  <c r="AS66" i="3" a="1"/>
  <c r="BB41" i="3" a="1"/>
  <c r="BB34" i="3" a="1"/>
  <c r="BB88" i="3" a="1"/>
  <c r="BB35" i="3" a="1"/>
  <c r="BB75" i="3" a="1"/>
  <c r="BB49" i="3" a="1"/>
  <c r="BB87" i="3" a="1"/>
  <c r="BB63" i="3" a="1"/>
  <c r="BB56" i="3" a="1"/>
  <c r="BB92" i="3" a="1"/>
  <c r="BB54" i="3" a="1"/>
  <c r="BB45" i="3" a="1"/>
  <c r="BB52" i="3" a="1"/>
  <c r="BB94" i="3" a="1"/>
  <c r="BB36" i="3" a="1"/>
  <c r="BB62" i="3" a="1"/>
  <c r="BB50" i="3" a="1"/>
  <c r="BB72" i="3" a="1"/>
  <c r="BB77" i="3" a="1"/>
  <c r="BB74" i="3" a="1"/>
  <c r="BB76" i="3" a="1"/>
  <c r="BB84" i="3" a="1"/>
  <c r="BB60" i="3" a="1"/>
  <c r="BB83" i="3" a="1"/>
  <c r="BB65" i="3" a="1"/>
  <c r="BB79" i="3" a="1"/>
  <c r="BB48" i="3" a="1"/>
  <c r="BB47" i="3" a="1"/>
  <c r="BB46" i="3" a="1"/>
  <c r="BB82" i="3" a="1"/>
  <c r="BB78" i="3" a="1"/>
  <c r="AK34" i="3" a="1"/>
  <c r="AK44" i="3" a="1"/>
  <c r="AK92" i="3" a="1"/>
  <c r="AK93" i="3" a="1"/>
  <c r="AK65" i="3" a="1"/>
  <c r="AK76" i="3" a="1"/>
  <c r="AK83" i="3" a="1"/>
  <c r="AV51" i="3" a="1"/>
  <c r="AV84" i="3" a="1"/>
  <c r="AV60" i="3" a="1"/>
  <c r="AV77" i="3" a="1"/>
  <c r="AV81" i="3" a="1"/>
  <c r="AV67" i="3" a="1"/>
  <c r="AV80" i="3" a="1"/>
  <c r="AV83" i="3" a="1"/>
  <c r="AV79" i="3" a="1"/>
  <c r="AV47" i="3" a="1"/>
  <c r="AV50" i="3" a="1"/>
  <c r="AV72" i="3" a="1"/>
  <c r="AV89" i="3" a="1"/>
  <c r="AV38" i="3" a="1"/>
  <c r="AV93" i="3" a="1"/>
  <c r="AV66" i="3" a="1"/>
  <c r="AV64" i="3" a="1"/>
  <c r="AV49" i="3" a="1"/>
  <c r="AV90" i="3" a="1"/>
  <c r="AV37" i="3" a="1"/>
  <c r="AV86" i="3" a="1"/>
  <c r="AV45" i="3" a="1"/>
  <c r="AV46" i="3" a="1"/>
  <c r="AV82" i="3" a="1"/>
  <c r="AV40" i="3" a="1"/>
  <c r="AV69" i="3" a="1"/>
  <c r="AV43" i="3" a="1"/>
  <c r="AV42" i="3" a="1"/>
  <c r="AV34" i="3" a="1"/>
  <c r="AV36" i="3" a="1"/>
  <c r="AG51" i="3" a="1"/>
  <c r="AG60" i="3" a="1"/>
  <c r="AG44" i="3" a="1"/>
  <c r="AG43" i="3" a="1"/>
  <c r="AG85" i="3" a="1"/>
  <c r="AG71" i="3" a="1"/>
  <c r="AG82" i="3" a="1"/>
  <c r="AG61" i="3" a="1"/>
  <c r="AG39" i="3" a="1"/>
  <c r="AG84" i="3" a="1"/>
  <c r="AG86" i="3" a="1"/>
  <c r="AG92" i="3" a="1"/>
  <c r="AG48" i="3" a="1"/>
  <c r="AG90" i="3" a="1"/>
  <c r="AG83" i="3" a="1"/>
  <c r="AG53" i="3" a="1"/>
  <c r="AG35" i="3" a="1"/>
  <c r="AG76" i="3" a="1"/>
  <c r="AG94" i="3" a="1"/>
  <c r="AG55" i="3" a="1"/>
  <c r="AG38" i="3" a="1"/>
  <c r="AG69" i="3" a="1"/>
  <c r="AG65" i="3" a="1"/>
  <c r="AG80" i="3" a="1"/>
  <c r="AG68" i="3" a="1"/>
  <c r="AG63" i="3" a="1"/>
  <c r="AG47" i="3" a="1"/>
  <c r="AG52" i="3" a="1"/>
  <c r="AG37" i="3" a="1"/>
  <c r="AG49" i="3" a="1"/>
  <c r="AG93" i="3" a="1"/>
  <c r="AV68" i="3" a="1"/>
  <c r="AV62" i="3" a="1"/>
  <c r="AV63" i="3" a="1"/>
  <c r="AV35" i="3" a="1"/>
  <c r="AV57" i="3" a="1"/>
  <c r="AV87" i="3" a="1"/>
  <c r="AV61" i="3" a="1"/>
  <c r="AV74" i="3" a="1"/>
  <c r="AV78" i="3" a="1"/>
  <c r="AV70" i="3" a="1"/>
  <c r="AG78" i="3" a="1"/>
  <c r="AG40" i="3" a="1"/>
  <c r="AG57" i="3" a="1"/>
  <c r="AG42" i="3" a="1"/>
  <c r="AG77" i="3" a="1"/>
  <c r="AG62" i="3" a="1"/>
  <c r="AG58" i="3" a="1"/>
  <c r="AG36" i="3" a="1"/>
  <c r="AG70" i="3" a="1"/>
  <c r="AG54" i="3" a="1"/>
  <c r="AG73" i="3" a="1"/>
  <c r="AG50" i="3" a="1"/>
  <c r="AG67" i="3" a="1"/>
  <c r="AG66" i="3" a="1"/>
  <c r="AG75" i="3" a="1"/>
  <c r="F94" i="3" l="1"/>
  <c r="AG75" i="3"/>
  <c r="AG66" i="3"/>
  <c r="AG67" i="3"/>
  <c r="AG50" i="3"/>
  <c r="AG73" i="3"/>
  <c r="AG54" i="3"/>
  <c r="AG70" i="3"/>
  <c r="AG36" i="3"/>
  <c r="AG58" i="3"/>
  <c r="AG62" i="3"/>
  <c r="AG77" i="3"/>
  <c r="AG42" i="3"/>
  <c r="AG57" i="3"/>
  <c r="AG40" i="3"/>
  <c r="AG78" i="3"/>
  <c r="AV70" i="3"/>
  <c r="AV78" i="3"/>
  <c r="AV74" i="3"/>
  <c r="AV61" i="3"/>
  <c r="AV87" i="3"/>
  <c r="AV57" i="3"/>
  <c r="AV35" i="3"/>
  <c r="AV63" i="3"/>
  <c r="AV62" i="3"/>
  <c r="AV68" i="3"/>
  <c r="AG93" i="3"/>
  <c r="AG49" i="3"/>
  <c r="AG37" i="3"/>
  <c r="AG52" i="3"/>
  <c r="AG47" i="3"/>
  <c r="AG63" i="3"/>
  <c r="AG68" i="3"/>
  <c r="AG80" i="3"/>
  <c r="AG65" i="3"/>
  <c r="AG69" i="3"/>
  <c r="AG38" i="3"/>
  <c r="AG55" i="3"/>
  <c r="AG94" i="3"/>
  <c r="AG76" i="3"/>
  <c r="AG35" i="3"/>
  <c r="AG53" i="3"/>
  <c r="AG83" i="3"/>
  <c r="AG90" i="3"/>
  <c r="AG48" i="3"/>
  <c r="AG92" i="3"/>
  <c r="AG86" i="3"/>
  <c r="AG84" i="3"/>
  <c r="AG39" i="3"/>
  <c r="AG61" i="3"/>
  <c r="AG82" i="3"/>
  <c r="AG71" i="3"/>
  <c r="AG85" i="3"/>
  <c r="AG43" i="3"/>
  <c r="AG44" i="3"/>
  <c r="AG60" i="3"/>
  <c r="AG51" i="3"/>
  <c r="AV36" i="3"/>
  <c r="AV34" i="3"/>
  <c r="AV42" i="3"/>
  <c r="AV43" i="3"/>
  <c r="AV69" i="3"/>
  <c r="AV40" i="3"/>
  <c r="AV82" i="3"/>
  <c r="AV46" i="3"/>
  <c r="AV45" i="3"/>
  <c r="AV86" i="3"/>
  <c r="AV37" i="3"/>
  <c r="AV90" i="3"/>
  <c r="AV49" i="3"/>
  <c r="AV64" i="3"/>
  <c r="AV66" i="3"/>
  <c r="AV93" i="3"/>
  <c r="AV38" i="3"/>
  <c r="AV89" i="3"/>
  <c r="AV72" i="3"/>
  <c r="AV50" i="3"/>
  <c r="AV47" i="3"/>
  <c r="AV79" i="3"/>
  <c r="AV83" i="3"/>
  <c r="AV80" i="3"/>
  <c r="AV67" i="3"/>
  <c r="AV81" i="3"/>
  <c r="AV77" i="3"/>
  <c r="AV60" i="3"/>
  <c r="AV84" i="3"/>
  <c r="AV51" i="3"/>
  <c r="AK83" i="3"/>
  <c r="AK76" i="3"/>
  <c r="AK65" i="3"/>
  <c r="AK93" i="3"/>
  <c r="AK92" i="3"/>
  <c r="AK44" i="3"/>
  <c r="AK34" i="3"/>
  <c r="BB78" i="3"/>
  <c r="BB82" i="3"/>
  <c r="BB46" i="3"/>
  <c r="BB47" i="3"/>
  <c r="BB48" i="3"/>
  <c r="BB79" i="3"/>
  <c r="BB65" i="3"/>
  <c r="BB83" i="3"/>
  <c r="BB60" i="3"/>
  <c r="BB84" i="3"/>
  <c r="BB76" i="3"/>
  <c r="BB74" i="3"/>
  <c r="BB77" i="3"/>
  <c r="BB72" i="3"/>
  <c r="BB50" i="3"/>
  <c r="BB62" i="3"/>
  <c r="BB36" i="3"/>
  <c r="BB94" i="3"/>
  <c r="BB52" i="3"/>
  <c r="BB45" i="3"/>
  <c r="BB54" i="3"/>
  <c r="BB92" i="3"/>
  <c r="BB56" i="3"/>
  <c r="BB63" i="3"/>
  <c r="BB87" i="3"/>
  <c r="BB49" i="3"/>
  <c r="BB75" i="3"/>
  <c r="BB35" i="3"/>
  <c r="BB88" i="3"/>
  <c r="BB34" i="3"/>
  <c r="BB41" i="3"/>
  <c r="AS66" i="3"/>
  <c r="AS51" i="3"/>
  <c r="AS84" i="3"/>
  <c r="AS45" i="3"/>
  <c r="AS65" i="3"/>
  <c r="AS86" i="3"/>
  <c r="AS87" i="3"/>
  <c r="AS62" i="3"/>
  <c r="AS71" i="3"/>
  <c r="AS74" i="3"/>
  <c r="AS50" i="3"/>
  <c r="AS90" i="3"/>
  <c r="AS39" i="3"/>
  <c r="AS78" i="3"/>
  <c r="AS55" i="3"/>
  <c r="AS59" i="3"/>
  <c r="AS80" i="3"/>
  <c r="AS60" i="3"/>
  <c r="AS77" i="3"/>
  <c r="AS85" i="3"/>
  <c r="AS58" i="3"/>
  <c r="AS52" i="3"/>
  <c r="AS92" i="3"/>
  <c r="AS67" i="3"/>
  <c r="AS94" i="3"/>
  <c r="AS56" i="3"/>
  <c r="AS36" i="3"/>
  <c r="AS82" i="3"/>
  <c r="AS38" i="3"/>
  <c r="AS48" i="3"/>
  <c r="AK56" i="3"/>
  <c r="AK73" i="3"/>
  <c r="AK70" i="3"/>
  <c r="AK40" i="3"/>
  <c r="AK52" i="3"/>
  <c r="AK71" i="3"/>
  <c r="AK89" i="3"/>
  <c r="AK87" i="3"/>
  <c r="AK58" i="3"/>
  <c r="AT89" i="3"/>
  <c r="AT81" i="3"/>
  <c r="AT42" i="3"/>
  <c r="AT51" i="3"/>
  <c r="AT94" i="3"/>
  <c r="AT84" i="3"/>
  <c r="AT49" i="3"/>
  <c r="AT59" i="3"/>
  <c r="AT46" i="3"/>
  <c r="AT62" i="3"/>
  <c r="AT48" i="3"/>
  <c r="AT47" i="3"/>
  <c r="AT64" i="3"/>
  <c r="AT55" i="3"/>
  <c r="AT45" i="3"/>
  <c r="AT56" i="3"/>
  <c r="AT39" i="3"/>
  <c r="AT74" i="3"/>
  <c r="AT61" i="3"/>
  <c r="AT79" i="3"/>
  <c r="AT35" i="3"/>
  <c r="AT80" i="3"/>
  <c r="AT60" i="3"/>
  <c r="AT67" i="3"/>
  <c r="AT91" i="3"/>
  <c r="AT83" i="3"/>
  <c r="AT44" i="3"/>
  <c r="AT34" i="3"/>
  <c r="AT54" i="3"/>
  <c r="AT36" i="3"/>
  <c r="AT90" i="3"/>
  <c r="BI73" i="3"/>
  <c r="BI83" i="3"/>
  <c r="BI81" i="3"/>
  <c r="BI60" i="3"/>
  <c r="BI74" i="3"/>
  <c r="BI46" i="3"/>
  <c r="BI76" i="3"/>
  <c r="BI55" i="3"/>
  <c r="BI62" i="3"/>
  <c r="BI45" i="3"/>
  <c r="BI36" i="3"/>
  <c r="BI43" i="3"/>
  <c r="BI56" i="3"/>
  <c r="BI63" i="3"/>
  <c r="BI57" i="3"/>
  <c r="BI40" i="3"/>
  <c r="BI64" i="3"/>
  <c r="BI70" i="3"/>
  <c r="BI53" i="3"/>
  <c r="BI59" i="3"/>
  <c r="BI37" i="3"/>
  <c r="BI79" i="3"/>
  <c r="BI66" i="3"/>
  <c r="BI93" i="3"/>
  <c r="BI92" i="3"/>
  <c r="BI49" i="3"/>
  <c r="BI89" i="3"/>
  <c r="BI72" i="3"/>
  <c r="BI85" i="3"/>
  <c r="BI90" i="3"/>
  <c r="BH87" i="3"/>
  <c r="BH94" i="3"/>
  <c r="BH93" i="3"/>
  <c r="BH46" i="3"/>
  <c r="BH76" i="3"/>
  <c r="BH57" i="3"/>
  <c r="BH36" i="3"/>
  <c r="BH35" i="3"/>
  <c r="BH77" i="3"/>
  <c r="BH75" i="3"/>
  <c r="BH81" i="3"/>
  <c r="BH55" i="3"/>
  <c r="BH51" i="3"/>
  <c r="BH78" i="3"/>
  <c r="BH82" i="3"/>
  <c r="BH91" i="3"/>
  <c r="BH73" i="3"/>
  <c r="BH60" i="3"/>
  <c r="BH89" i="3"/>
  <c r="BH37" i="3"/>
  <c r="BH80" i="3"/>
  <c r="BH52" i="3"/>
  <c r="BH41" i="3"/>
  <c r="BH62" i="3"/>
  <c r="BH43" i="3"/>
  <c r="BH54" i="3"/>
  <c r="BH69" i="3"/>
  <c r="BH45" i="3"/>
  <c r="BH49" i="3"/>
  <c r="BH63" i="3"/>
  <c r="BH64" i="3"/>
  <c r="AG41" i="3"/>
  <c r="AG72" i="3"/>
  <c r="AG34" i="3"/>
  <c r="AG89" i="3"/>
  <c r="AG79" i="3"/>
  <c r="AG88" i="3"/>
  <c r="AG81" i="3"/>
  <c r="AG45" i="3"/>
  <c r="AG91" i="3"/>
  <c r="AG46" i="3"/>
  <c r="AG64" i="3"/>
  <c r="AG59" i="3"/>
  <c r="AG56" i="3"/>
  <c r="AG87" i="3"/>
  <c r="AG74" i="3"/>
  <c r="AV92" i="3"/>
  <c r="AV85" i="3"/>
  <c r="AV48" i="3"/>
  <c r="AV54" i="3"/>
  <c r="AV39" i="3"/>
  <c r="AV55" i="3"/>
  <c r="AV56" i="3"/>
  <c r="AV65" i="3"/>
  <c r="AV59" i="3"/>
  <c r="AV88" i="3"/>
  <c r="AV41" i="3"/>
  <c r="AV53" i="3"/>
  <c r="AV75" i="3"/>
  <c r="AV58" i="3"/>
  <c r="AV52" i="3"/>
  <c r="AV44" i="3"/>
  <c r="AV91" i="3"/>
  <c r="AV73" i="3"/>
  <c r="AV76" i="3"/>
  <c r="AV71" i="3"/>
  <c r="AV94" i="3"/>
  <c r="AK50" i="3"/>
  <c r="AK84" i="3"/>
  <c r="AK49" i="3"/>
  <c r="AK77" i="3"/>
  <c r="AK47" i="3"/>
  <c r="AK36" i="3"/>
  <c r="AK48" i="3"/>
  <c r="BB73" i="3"/>
  <c r="BB40" i="3"/>
  <c r="BB68" i="3"/>
  <c r="BB55" i="3"/>
  <c r="BB85" i="3"/>
  <c r="BB66" i="3"/>
  <c r="BB39" i="3"/>
  <c r="BB93" i="3"/>
  <c r="BB61" i="3"/>
  <c r="BB86" i="3"/>
  <c r="BB53" i="3"/>
  <c r="BB67" i="3"/>
  <c r="BB43" i="3"/>
  <c r="BB37" i="3"/>
  <c r="BB59" i="3"/>
  <c r="BB69" i="3"/>
  <c r="BB70" i="3"/>
  <c r="BB57" i="3"/>
  <c r="BB38" i="3"/>
  <c r="BB89" i="3"/>
  <c r="BB58" i="3"/>
  <c r="BB71" i="3"/>
  <c r="BB64" i="3"/>
  <c r="BB42" i="3"/>
  <c r="BB90" i="3"/>
  <c r="BB51" i="3"/>
  <c r="BB81" i="3"/>
  <c r="BB44" i="3"/>
  <c r="BB91" i="3"/>
  <c r="BB80" i="3"/>
  <c r="AS54" i="3"/>
  <c r="AS42" i="3"/>
  <c r="AS53" i="3"/>
  <c r="AS47" i="3"/>
  <c r="AS70" i="3"/>
  <c r="AS41" i="3"/>
  <c r="AS35" i="3"/>
  <c r="AS81" i="3"/>
  <c r="AS73" i="3"/>
  <c r="AS83" i="3"/>
  <c r="AS69" i="3"/>
  <c r="AS49" i="3"/>
  <c r="AS79" i="3"/>
  <c r="AS89" i="3"/>
  <c r="AS44" i="3"/>
  <c r="AS93" i="3"/>
  <c r="AS57" i="3"/>
  <c r="AS61" i="3"/>
  <c r="AS37" i="3"/>
  <c r="AS68" i="3"/>
  <c r="AS43" i="3"/>
  <c r="AS46" i="3"/>
  <c r="AS72" i="3"/>
  <c r="AS63" i="3"/>
  <c r="AS76" i="3"/>
  <c r="AS91" i="3"/>
  <c r="AS88" i="3"/>
  <c r="AS75" i="3"/>
  <c r="AS34" i="3"/>
  <c r="AS40" i="3"/>
  <c r="AS64" i="3"/>
  <c r="AK64" i="3"/>
  <c r="AK42" i="3"/>
  <c r="AK45" i="3"/>
  <c r="AK94" i="3"/>
  <c r="AK53" i="3"/>
  <c r="AK67" i="3"/>
  <c r="AK91" i="3"/>
  <c r="AK68" i="3"/>
  <c r="AT86" i="3"/>
  <c r="AT65" i="3"/>
  <c r="AT41" i="3"/>
  <c r="AT69" i="3"/>
  <c r="AT71" i="3"/>
  <c r="AT66" i="3"/>
  <c r="AT92" i="3"/>
  <c r="AT93" i="3"/>
  <c r="AT85" i="3"/>
  <c r="AT37" i="3"/>
  <c r="AT73" i="3"/>
  <c r="AT53" i="3"/>
  <c r="AT38" i="3"/>
  <c r="AT72" i="3"/>
  <c r="AT43" i="3"/>
  <c r="AT82" i="3"/>
  <c r="AT40" i="3"/>
  <c r="AT68" i="3"/>
  <c r="AT77" i="3"/>
  <c r="AT50" i="3"/>
  <c r="AT88" i="3"/>
  <c r="AT78" i="3"/>
  <c r="AT75" i="3"/>
  <c r="AT57" i="3"/>
  <c r="AT87" i="3"/>
  <c r="AT58" i="3"/>
  <c r="AT70" i="3"/>
  <c r="AT63" i="3"/>
  <c r="AT76" i="3"/>
  <c r="AT52" i="3"/>
  <c r="BI39" i="3"/>
  <c r="BI67" i="3"/>
  <c r="BI52" i="3"/>
  <c r="BI84" i="3"/>
  <c r="BI68" i="3"/>
  <c r="BI88" i="3"/>
  <c r="BI78" i="3"/>
  <c r="BI75" i="3"/>
  <c r="BI51" i="3"/>
  <c r="BI58" i="3"/>
  <c r="BI47" i="3"/>
  <c r="BI42" i="3"/>
  <c r="BI71" i="3"/>
  <c r="BI41" i="3"/>
  <c r="BI91" i="3"/>
  <c r="BI44" i="3"/>
  <c r="BI38" i="3"/>
  <c r="BI69" i="3"/>
  <c r="BI86" i="3"/>
  <c r="BI54" i="3"/>
  <c r="BI82" i="3"/>
  <c r="BI35" i="3"/>
  <c r="BI65" i="3"/>
  <c r="BI87" i="3"/>
  <c r="BI61" i="3"/>
  <c r="BI48" i="3"/>
  <c r="BI80" i="3"/>
  <c r="BI50" i="3"/>
  <c r="BI94" i="3"/>
  <c r="BI77" i="3"/>
  <c r="BI34" i="3"/>
  <c r="BH59" i="3"/>
  <c r="BH66" i="3"/>
  <c r="BH68" i="3"/>
  <c r="BH74" i="3"/>
  <c r="BH92" i="3"/>
  <c r="BH70" i="3"/>
  <c r="BH53" i="3"/>
  <c r="BH72" i="3"/>
  <c r="BH88" i="3"/>
  <c r="BH48" i="3"/>
  <c r="BH84" i="3"/>
  <c r="BH65" i="3"/>
  <c r="BH39" i="3"/>
  <c r="BH67" i="3"/>
  <c r="BH44" i="3"/>
  <c r="BH40" i="3"/>
  <c r="BH34" i="3"/>
  <c r="BH71" i="3"/>
  <c r="BH85" i="3"/>
  <c r="BH83" i="3"/>
  <c r="BH79" i="3"/>
  <c r="BH47" i="3"/>
  <c r="BH50" i="3"/>
  <c r="BH90" i="3"/>
  <c r="BH86" i="3"/>
  <c r="BH56" i="3"/>
  <c r="BH42" i="3"/>
  <c r="BH61" i="3"/>
  <c r="BH38" i="3"/>
  <c r="BH58" i="3"/>
  <c r="C25" i="3"/>
  <c r="C26" i="3"/>
  <c r="C8" i="3" l="1"/>
  <c r="C9" i="3" l="1"/>
  <c r="C11" i="3" s="1"/>
  <c r="C10" i="3"/>
</calcChain>
</file>

<file path=xl/sharedStrings.xml><?xml version="1.0" encoding="utf-8"?>
<sst xmlns="http://schemas.openxmlformats.org/spreadsheetml/2006/main" count="1443" uniqueCount="332">
  <si>
    <t xml:space="preserve">Cet ensemble de feuilles excel est un outil de planification de la production maraichère avec vente en paniers AMAP. Il s'adresse en priorité aux micro-fermes sur petites surfaces et permet de planifier la production pour un seul type de panier. Il peut aussi convenir à des exploitations de taille plus conséquente et ne commercialisant pas leur production en panier. Il est évidemment possible de changer certains paramètres pour adapter cet outil à divers models de commercialisation. Par exemple, pour une ferme écoulant sa production en boutique, soit avec un seul client,il suffira de passer le nombre de panier à "1", les quantités par panier seront alors les quantités écoulées en boutique. Un seul panier = un seul client pour lequel les quantités seront importantes. </t>
  </si>
  <si>
    <t>Cet ensemble de feuilles est la numérisation de la méthode de planification décrite au chapitre 3 « planification des superficie des légumes nécessaires » du manuscrit « guide de la gestion globale de la ferme maraichère biologique et diversifiée » rédigé par Anne Weil et Jean Duval et édité par « Equiterre » en 2009.</t>
  </si>
  <si>
    <t>POSSIBILITÉS</t>
  </si>
  <si>
    <t>Avec cet outil d'aide à la planification de la production, vous obtiendrez :</t>
  </si>
  <si>
    <r>
      <rPr>
        <sz val="11"/>
        <color indexed="8"/>
        <rFont val="Calibri"/>
        <family val="2"/>
      </rPr>
      <t>•</t>
    </r>
    <r>
      <rPr>
        <sz val="11"/>
        <color indexed="8"/>
        <rFont val="Arial"/>
        <family val="2"/>
      </rPr>
      <t xml:space="preserve"> La semaine à laquelle commencer la préparation de votre production (semis / mise en motte ou terrine) en fonction de la semaine de récolte souhaitée.</t>
    </r>
  </si>
  <si>
    <t>• Les quantités hebdomadaires de graines à semer ou de plants à préparer</t>
  </si>
  <si>
    <t>• Le nombre de planches par culture et la surface occupée* pour chacune d'elle</t>
  </si>
  <si>
    <t>• Le coût de production total, le chiffre d'affaire total, les bénéfices ou les pertes pour chaque culture, à l'année</t>
  </si>
  <si>
    <t>• Le taux de marge annuel et par panier</t>
  </si>
  <si>
    <t>• Le coût moyen par panier, le prix de vente moyen par panier et les bénéfices / pertes par panier</t>
  </si>
  <si>
    <t>• La liste hebdomadaire des légumes et/ou fruits  constituant les paniers</t>
  </si>
  <si>
    <t>* le calcul de la surface occupée par une culture n'est pas dynamique. Cela signifie que chaque m² utilisé une fois ne sera plus utilisé le reste de l'année.</t>
  </si>
  <si>
    <t>Les prévisions varieront en fonction :</t>
  </si>
  <si>
    <t>• des distances entre rangs et des distances sur le rang</t>
  </si>
  <si>
    <t>• de la longueur et de la largeur des planches</t>
  </si>
  <si>
    <t>• de la largeur des passe-pieds</t>
  </si>
  <si>
    <t>• du nombre de paniers hebdomadaires</t>
  </si>
  <si>
    <t>• du taux de germination de chaque culture</t>
  </si>
  <si>
    <t>• du rendement en bio (à renseigner pour 10m²)</t>
  </si>
  <si>
    <t>• de la quantité de légumes par panier</t>
  </si>
  <si>
    <t>• du taux de perte par culture (pertes induites par différents aléats tels que les ravageurs, le climat, une erreur sur une culture, etc…)</t>
  </si>
  <si>
    <t>• du délais entre les semis (en pleine terre ou en terrine) et les récoltes</t>
  </si>
  <si>
    <t>• du coût de production (à calculer à partir d'un autre classeur)</t>
  </si>
  <si>
    <t>• du prix de vente</t>
  </si>
  <si>
    <t>FONCTIONNEMENT</t>
  </si>
  <si>
    <t>Les feuilles "Calendrier" et "Tableau de bord" sont les deux feuilles qui vous intéressent. Ce sont les deux feuilles que vous devez renseigner</t>
  </si>
  <si>
    <t>Vous n'avez aucun calcul à faire et avez juste à renseigner les cellules vertes. Pour se faire, les informations de la feuille "base de données" vous sera bien utile !</t>
  </si>
  <si>
    <t>La feuille "Calendrier"</t>
  </si>
  <si>
    <t>La feuille "Calendrier" est la liste des légumes/fruits que vous souhaitez produire.</t>
  </si>
  <si>
    <t>Pour vous facilitez la vie, le calendrier est déjà remplit. Mais libre à vous de l’adapter à votre production. Pour ce faire, il vous suffit simplement d’effacer les lignes (légumes) qui ne vous intéressent pas.</t>
  </si>
  <si>
    <t>Les colonnes "C" jusqu'à "BB" correspondent aux 52 semaines de l'année. Ainsi, pour signaler que souhaitez vendre une culture une certaine semaine,il vous suffit d'écrire un "R" majuscule dans la colonne correpondante. Par exemple, si vous souhaitez vendre une production la troisième semaine de l'année, il vous suffira d'écrire "R" dans la colonne nommée "S3" sur la ligne intitulée "semaine de récolte". S'afficheront autonmatiquement les quantités à récolter et à semer. Notez que les quantités à semer sont décalées par rapport à la semaine de récolte souhaitée. C'est le nombre de semaine indiquées dans la colonne "Délais entre semis et récolte" qui influe sur ce décalage. Vous saurez donc rapidement quand planter quelle quantité (si tout se passe  bien !). les quantités à semer ou à repiquer tiennent compte du taux de germination des graines et du taux de perte sur vos cultures (pertes dues au climat, au manque d'expérience, à un ravageur, etc...)</t>
  </si>
  <si>
    <t>Conseil : pour visualiser rapidement les périodes de récolte, vous pouvez colorer les cellules de la ligne "semaine de récolte" comme illustré dans la feuille intitulée "Base de données". (bleu = période de semis, vert = période de récolte)</t>
  </si>
  <si>
    <t>ATTENTION : pour le bon fonctionnement de cet outil de planification fonctionne correctement, il est impératif que toutes les cellules colorées soient remplies.</t>
  </si>
  <si>
    <t>La feuille "tableau de bord"</t>
  </si>
  <si>
    <t>Dans cette feuille, vous n'avez que quatre informations à renseigner :</t>
  </si>
  <si>
    <t>• le nombre de panier livrés chaque semaine</t>
  </si>
  <si>
    <t>• la longueur de vos planches</t>
  </si>
  <si>
    <t>• la largeur de vos planches</t>
  </si>
  <si>
    <t>• la largeur de vos passe-pieds</t>
  </si>
  <si>
    <t>Le reste de la feuille synthétise des informations sur vos cultures et présente aussi la liste des légumes dans vos paniers, semaine après semaine.</t>
  </si>
  <si>
    <t>La feuille "Base de données"</t>
  </si>
  <si>
    <t>Cette base de données synthétise différentes fiches de culture fournit par les chambres d'agriculture et les groupes d'agriculteurs bio.</t>
  </si>
  <si>
    <t xml:space="preserve">Les coûts de revient sont issus d'une exploitation bio d'Ile de France ayant un coût horaire de main d'œuvre à 18,60€ et un coût de mécanisation à 45€/h  </t>
  </si>
  <si>
    <t>Les prix de vente correspondent aux prix de la halle bio de Rungis multipliés par deux.</t>
  </si>
  <si>
    <t>Cette feuille est présente à titre informatif et n'a aucune action sur les autres feuilles.</t>
  </si>
  <si>
    <t>Nom</t>
  </si>
  <si>
    <t>S1</t>
  </si>
  <si>
    <t>S2</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</si>
  <si>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</si>
  <si>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</si>
  <si>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</si>
  <si>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</si>
  <si>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</si>
  <si>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</si>
  <si>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</si>
  <si>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</si>
  <si>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</si>
  <si>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</si>
  <si>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</si>
  <si>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</si>
  <si>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</si>
  <si>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</si>
  <si>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</si>
  <si>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</si>
  <si>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</si>
  <si>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</si>
  <si>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</si>
  <si>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</si>
  <si>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</si>
  <si>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</si>
  <si>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</si>
  <si>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</si>
  <si>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</si>
  <si>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</si>
  <si>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</si>
  <si>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</si>
  <si>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</si>
  <si>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</si>
  <si>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</si>
  <si>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</si>
  <si>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</si>
  <si>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</si>
  <si>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</si>
  <si>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</si>
  <si>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</si>
  <si>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</si>
  <si>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</si>
  <si>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</si>
  <si>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</si>
  <si>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</si>
  <si>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</si>
  <si>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</si>
  <si>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</si>
  <si>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</si>
  <si>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</si>
  <si>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</si>
  <si>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S51</t>
  </si>
  <si>
    <t>S52</t>
  </si>
  <si>
    <t>Nbre fois mis dans panier</t>
  </si>
  <si>
    <t>Distance entre rang (cm)</t>
  </si>
  <si>
    <t>Distance sur le rang (cm)</t>
  </si>
  <si>
    <t>Taux de germination (%)</t>
  </si>
  <si>
    <t>Rendement en Bio en kg/10m²</t>
  </si>
  <si>
    <t>Qté par panier</t>
  </si>
  <si>
    <t>Unité (kg, pc, botte)</t>
  </si>
  <si>
    <t>Rendement/pied ou rendement/mètre (en kg ou unité) (même unité que les "quantité par panier"</t>
  </si>
  <si>
    <t>Prix pour 100 graines (en )</t>
  </si>
  <si>
    <t>Repiqué (P) ou Semé (S)</t>
  </si>
  <si>
    <t>Taux de perte sur culture (%)</t>
  </si>
  <si>
    <t>Délais entre semis et récolte (en semaine)</t>
  </si>
  <si>
    <t>Coût de production</t>
  </si>
  <si>
    <t>unité (€/u ou €/botte ou €/kg)</t>
  </si>
  <si>
    <t>Prix de vente</t>
  </si>
  <si>
    <t>unité</t>
  </si>
  <si>
    <t>poivron</t>
  </si>
  <si>
    <t>semaine de semis</t>
  </si>
  <si>
    <t>50</t>
  </si>
  <si>
    <t>65</t>
  </si>
  <si>
    <t>kg</t>
  </si>
  <si>
    <t>P</t>
  </si>
  <si>
    <t>€/kg</t>
  </si>
  <si>
    <t>semaine de récolte</t>
  </si>
  <si>
    <t>R</t>
  </si>
  <si>
    <t>quatité à récolter</t>
  </si>
  <si>
    <t>betterave rouge</t>
  </si>
  <si>
    <t>S</t>
  </si>
  <si>
    <t>laitue</t>
  </si>
  <si>
    <t>30</t>
  </si>
  <si>
    <t>u</t>
  </si>
  <si>
    <t>€/u</t>
  </si>
  <si>
    <t>radis</t>
  </si>
  <si>
    <t>20</t>
  </si>
  <si>
    <t>2</t>
  </si>
  <si>
    <t>botte</t>
  </si>
  <si>
    <t>€/botte</t>
  </si>
  <si>
    <t>blette</t>
  </si>
  <si>
    <t>haricot</t>
  </si>
  <si>
    <t>60</t>
  </si>
  <si>
    <t>10</t>
  </si>
  <si>
    <t>aubergine</t>
  </si>
  <si>
    <t>120</t>
  </si>
  <si>
    <t>70</t>
  </si>
  <si>
    <t>tomate</t>
  </si>
  <si>
    <t>pois mangetout</t>
  </si>
  <si>
    <t>7</t>
  </si>
  <si>
    <t>courgette</t>
  </si>
  <si>
    <t>140</t>
  </si>
  <si>
    <t>75</t>
  </si>
  <si>
    <t>poireaux</t>
  </si>
  <si>
    <t>carotte</t>
  </si>
  <si>
    <t>8</t>
  </si>
  <si>
    <t>pomme de terre</t>
  </si>
  <si>
    <t>épinard</t>
  </si>
  <si>
    <t>25</t>
  </si>
  <si>
    <t>potimarron</t>
  </si>
  <si>
    <t>250</t>
  </si>
  <si>
    <t>35</t>
  </si>
  <si>
    <t>butternut</t>
  </si>
  <si>
    <t>panais</t>
  </si>
  <si>
    <t>6</t>
  </si>
  <si>
    <t>pois sucré</t>
  </si>
  <si>
    <t>85</t>
  </si>
  <si>
    <t>chou rave</t>
  </si>
  <si>
    <t>arroche</t>
  </si>
  <si>
    <t>40</t>
  </si>
  <si>
    <t>90</t>
  </si>
  <si>
    <t>crosnes</t>
  </si>
  <si>
    <t>rutabaga</t>
  </si>
  <si>
    <t>scorzonère</t>
  </si>
  <si>
    <t>salsifis</t>
  </si>
  <si>
    <t>souchet comestible</t>
  </si>
  <si>
    <t>radis noir</t>
  </si>
  <si>
    <t>5</t>
  </si>
  <si>
    <t>poire de terre</t>
  </si>
  <si>
    <t>100</t>
  </si>
  <si>
    <t>fenouil</t>
  </si>
  <si>
    <t>oignons</t>
  </si>
  <si>
    <t>racine de pissenlit</t>
  </si>
  <si>
    <t>choux rouge</t>
  </si>
  <si>
    <t>concombre</t>
  </si>
  <si>
    <t>80</t>
  </si>
  <si>
    <t>Nombre de paniers</t>
  </si>
  <si>
    <t>paniers</t>
  </si>
  <si>
    <t>Longueur de planche</t>
  </si>
  <si>
    <t>mètres</t>
  </si>
  <si>
    <t>Largeur de planche</t>
  </si>
  <si>
    <t>centimètres</t>
  </si>
  <si>
    <t>Passe pieds</t>
  </si>
  <si>
    <t>Largeur totale d'une planche</t>
  </si>
  <si>
    <t>Nombre de semaines livrées</t>
  </si>
  <si>
    <t>semaines</t>
  </si>
  <si>
    <t>Prix moyen d'un panier</t>
  </si>
  <si>
    <t>€</t>
  </si>
  <si>
    <t>Coût moyen d'un panier</t>
  </si>
  <si>
    <t>Marge ou perte par panier</t>
  </si>
  <si>
    <t>Chiffre d'affaire total</t>
  </si>
  <si>
    <t>Coût total de production</t>
  </si>
  <si>
    <t>Bénéfices / Pertes</t>
  </si>
  <si>
    <t>Taux de marge</t>
  </si>
  <si>
    <t>%</t>
  </si>
  <si>
    <t>SYNTHESE SURFACES</t>
  </si>
  <si>
    <t>Superficie pour les transplants</t>
  </si>
  <si>
    <t>m²</t>
  </si>
  <si>
    <t>Superficie pour les semis</t>
  </si>
  <si>
    <t>Surface totale cumulée des cultures</t>
  </si>
  <si>
    <t>Surface totale cumulée des passe-pieds</t>
  </si>
  <si>
    <t>Surface totale (cultures + passe-pieds)</t>
  </si>
  <si>
    <t>Taux d'utilisation (culture/passe-pied)</t>
  </si>
  <si>
    <t>Nombre de planche pour les transplants</t>
  </si>
  <si>
    <t>planches</t>
  </si>
  <si>
    <t>Nombre de planche pour les semis</t>
  </si>
  <si>
    <t>Nombre total de planches</t>
  </si>
  <si>
    <t>DETAIL PAR CULTURE</t>
  </si>
  <si>
    <t>DETAILS DES PANIERS PAR SEMAINE</t>
  </si>
  <si>
    <t>NOM</t>
  </si>
  <si>
    <t>Surface</t>
  </si>
  <si>
    <t>Quantité</t>
  </si>
  <si>
    <t>Unité</t>
  </si>
  <si>
    <t>Nbre de planches</t>
  </si>
  <si>
    <t>Nbre graines à commander</t>
  </si>
  <si>
    <t>Semis-repiquage / semaines</t>
  </si>
  <si>
    <t>Chiffre d'affaire</t>
  </si>
  <si>
    <t>Marge</t>
  </si>
  <si>
    <t>J2</t>
  </si>
  <si>
    <t>J3</t>
  </si>
  <si>
    <t>J4</t>
  </si>
  <si>
    <t>F1</t>
  </si>
  <si>
    <t>F2</t>
  </si>
  <si>
    <t>F3</t>
  </si>
  <si>
    <t>F4</t>
  </si>
  <si>
    <t>M1</t>
  </si>
  <si>
    <t>M2</t>
  </si>
  <si>
    <t>M3</t>
  </si>
  <si>
    <t>M4</t>
  </si>
  <si>
    <t>M5</t>
  </si>
  <si>
    <t>A1</t>
  </si>
  <si>
    <t>A2</t>
  </si>
  <si>
    <t>A3</t>
  </si>
  <si>
    <t>A4</t>
  </si>
  <si>
    <t>J1</t>
  </si>
  <si>
    <t>J5</t>
  </si>
  <si>
    <t>O1</t>
  </si>
  <si>
    <t>O2</t>
  </si>
  <si>
    <t>O3</t>
  </si>
  <si>
    <t>O4</t>
  </si>
  <si>
    <t>N1</t>
  </si>
  <si>
    <t>N2</t>
  </si>
  <si>
    <t>N3</t>
  </si>
  <si>
    <t>N4</t>
  </si>
  <si>
    <t>D1</t>
  </si>
  <si>
    <t>D2</t>
  </si>
  <si>
    <t>D3</t>
  </si>
  <si>
    <t>D4</t>
  </si>
  <si>
    <t>N (azote)</t>
  </si>
  <si>
    <t>P (phosphore)</t>
  </si>
  <si>
    <t>K (potassium)</t>
  </si>
  <si>
    <t>Distance entre rang</t>
  </si>
  <si>
    <t>Distance sur le rang</t>
  </si>
  <si>
    <t>Taux de germination</t>
  </si>
  <si>
    <t>Rendement/pied ou /mètre en kg ou unité</t>
  </si>
  <si>
    <t>Prix / 100 graines</t>
  </si>
  <si>
    <t>Planté ou Semé</t>
  </si>
  <si>
    <t>Temps avant récolte (semaine)</t>
  </si>
  <si>
    <t>bleu = semis, vert = récolte</t>
  </si>
  <si>
    <t>Kg, unité, botte</t>
  </si>
  <si>
    <t>Laitue</t>
  </si>
  <si>
    <t>Radis</t>
  </si>
  <si>
    <t>Blette</t>
  </si>
  <si>
    <t>Haricot</t>
  </si>
  <si>
    <t>Aubergine</t>
  </si>
  <si>
    <t>Tomate</t>
  </si>
  <si>
    <t>Pois mangetout</t>
  </si>
  <si>
    <t>Courgette</t>
  </si>
  <si>
    <t>Poireaux</t>
  </si>
  <si>
    <t>Carotte</t>
  </si>
  <si>
    <t>Pomme de terre</t>
  </si>
  <si>
    <t>Epinard</t>
  </si>
  <si>
    <t>Potimarron</t>
  </si>
  <si>
    <t>Butternut</t>
  </si>
  <si>
    <t>Panais</t>
  </si>
  <si>
    <t>Pois sucré (Pisum sativum)</t>
  </si>
  <si>
    <t>Choux rave</t>
  </si>
  <si>
    <t>Arroche</t>
  </si>
  <si>
    <t>Crosnes</t>
  </si>
  <si>
    <t>Rutabaga</t>
  </si>
  <si>
    <t>Scorzonère</t>
  </si>
  <si>
    <t>Salsifis</t>
  </si>
  <si>
    <t>Souchet comestible</t>
  </si>
  <si>
    <t>Radis noir</t>
  </si>
  <si>
    <t>Poire de terre</t>
  </si>
  <si>
    <t>Fenouil</t>
  </si>
  <si>
    <t>Betterave</t>
  </si>
  <si>
    <t>Amarante réfléchie</t>
  </si>
  <si>
    <t>Oignons</t>
  </si>
  <si>
    <t>Racine de pissenlit</t>
  </si>
  <si>
    <t>Choux rouge</t>
  </si>
  <si>
    <t>Concombre</t>
  </si>
  <si>
    <t>Poivron</t>
  </si>
  <si>
    <t>Céleri branche</t>
  </si>
  <si>
    <t>55</t>
  </si>
  <si>
    <t>Stevia rebaudiana</t>
  </si>
  <si>
    <t>ne pas effacer</t>
  </si>
  <si>
    <t>entre rang</t>
  </si>
  <si>
    <t>sur le rang</t>
  </si>
  <si>
    <t>Nbre de fois mis dans les paniers</t>
  </si>
  <si>
    <t>besoin total</t>
  </si>
  <si>
    <t>Nbre de transplant pour l'ensemble des paniers</t>
  </si>
  <si>
    <t>taux de perte sur culture</t>
  </si>
  <si>
    <t>Nombre de plants à repiquer</t>
  </si>
  <si>
    <t>taux de germination</t>
  </si>
  <si>
    <t>Nombre de graines à semer pour les transplants</t>
  </si>
  <si>
    <t>nbre de graines à semer en motte chaque semaine</t>
  </si>
  <si>
    <t>Qté à récolter chaque semaine</t>
  </si>
  <si>
    <t>longueur totale de la culture en un rang</t>
  </si>
  <si>
    <t>Nombre de rangs possibles par planches</t>
  </si>
  <si>
    <t>longueur de la culture en mètres sur une planche</t>
  </si>
  <si>
    <t>nbre de planche arrondi supérieur</t>
  </si>
  <si>
    <t>nbr de planche arrondi supérieur</t>
  </si>
  <si>
    <t>superficie totale de la culture (m²)</t>
  </si>
  <si>
    <t>superficie totale culture avec passe-pieds</t>
  </si>
  <si>
    <t>Qté de graines à semer</t>
  </si>
  <si>
    <t>longueur du rangs en mètres</t>
  </si>
  <si>
    <t>nbre de rangs semis par planche</t>
  </si>
  <si>
    <t>longueur de la planche</t>
  </si>
  <si>
    <t>nbre de planche</t>
  </si>
  <si>
    <t>nbre de planche arrondis</t>
  </si>
  <si>
    <t>superficie totale avec passe-pieds</t>
  </si>
  <si>
    <t>TOTAUX</t>
  </si>
  <si>
    <t>Développé par Louis-Jérôme THIBAUD</t>
  </si>
  <si>
    <t>r</t>
  </si>
  <si>
    <t>⌂</t>
  </si>
  <si>
    <t>Nbre de rangs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</si>
</sst>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40C];[Red]\-#,##0.00\ [$€-40C]"/>
    <numFmt numFmtId="165" formatCode="#,##0.00&quot; €&quot;"/>
    <numFmt numFmtId="166" formatCode="0.0"/>
  </numFmts>
  <fonts count="10" x14ac:knownFonts="1">
    <font>
      <sz val="11"/>
      <color indexed="8"/>
      <name val="Arial"/>
      <family val="2"/>
    </font>
    <font>
      <b/>
      <i/>
      <sz val="16"/>
      <color indexed="8"/>
      <name val="Arial"/>
      <family val="2"/>
    </font>
    <font>
      <b/>
      <i/>
      <u/>
      <sz val="11"/>
      <color indexed="8"/>
      <name val="Arial"/>
      <family val="2"/>
    </font>
    <font>
      <b/>
      <sz val="11"/>
      <color indexed="8"/>
      <name val="Arial"/>
      <family val="2"/>
    </font>
    <font>
      <sz val="11"/>
      <color indexed="8"/>
      <name val="Calibri"/>
      <family val="2"/>
    </font>
    <font>
      <sz val="9"/>
      <color indexed="8"/>
      <name val="Arial"/>
      <family val="2"/>
    </font>
    <font>
      <sz val="11"/>
      <color indexed="9"/>
      <name val="Arial"/>
      <family val="2"/>
    </font>
    <font>
      <b/>
      <sz val="11"/>
      <color indexed="8"/>
      <name val="Calibri"/>
      <family val="2"/>
    </font>
    <font>
      <sz val="14"/>
      <color indexed="8"/>
      <name val="Calibri"/>
      <family val="2"/>
    </font>
    <font>
      <sz val="11"/>
      <color theme="0"/>
      <name val="Arial"/>
      <family val="2"/>
    </font>
  </fonts>
  <fills count="10">
    <fill>
      <patternFill patternType="none"/>
    </fill>
    <fill>
      <patternFill patternType="gray125"/>
    </fill>
    <fill>
      <patternFill patternType="solid">
        <fgColor indexed="9"/>
        <bgColor indexed="26"/>
      </patternFill>
    </fill>
    <fill>
      <patternFill patternType="solid">
        <fgColor indexed="57"/>
        <bgColor indexed="21"/>
      </patternFill>
    </fill>
    <fill>
      <patternFill patternType="solid">
        <fgColor indexed="43"/>
        <bgColor indexed="26"/>
      </patternFill>
    </fill>
    <fill>
      <patternFill patternType="solid">
        <fgColor indexed="42"/>
        <bgColor indexed="27"/>
      </patternFill>
    </fill>
    <fill>
      <patternFill patternType="solid">
        <fgColor indexed="49"/>
        <bgColor indexed="40"/>
      </patternFill>
    </fill>
    <fill>
      <patternFill patternType="solid">
        <fgColor indexed="50"/>
        <bgColor indexed="51"/>
      </patternFill>
    </fill>
    <fill>
      <patternFill patternType="solid">
        <fgColor indexed="22"/>
        <bgColor indexed="31"/>
      </patternFill>
    </fill>
    <fill>
      <patternFill patternType="solid">
        <fgColor indexed="55"/>
        <bgColor indexed="23"/>
      </patternFill>
    </fill>
  </fills>
  <borders count="50">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diagonal/>
    </border>
    <border>
      <left style="medium">
        <color indexed="8"/>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thin">
        <color indexed="8"/>
      </left>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8"/>
      </top>
      <bottom style="medium">
        <color indexed="64"/>
      </bottom>
      <diagonal/>
    </border>
  </borders>
  <cellStyleXfs count="6">
    <xf numFmtId="0" fontId="0" fillId="0" borderId="0"/>
    <xf numFmtId="0" fontId="4" fillId="0" borderId="0"/>
    <xf numFmtId="0" fontId="1" fillId="0" borderId="0">
      <alignment horizontal="center"/>
    </xf>
    <xf numFmtId="0" fontId="1" fillId="0" borderId="0">
      <alignment horizontal="center" textRotation="90"/>
    </xf>
    <xf numFmtId="0" fontId="2" fillId="0" borderId="0"/>
    <xf numFmtId="164" fontId="2" fillId="0" borderId="0"/>
  </cellStyleXfs>
  <cellXfs count="195">
    <xf numFmtId="0" fontId="0" fillId="0" borderId="0" xfId="0"/>
    <xf numFmtId="0" fontId="0" fillId="2" borderId="0" xfId="0" applyFill="1"/>
    <xf numFmtId="0" fontId="3" fillId="2" borderId="0" xfId="0" applyFont="1" applyFill="1" applyAlignment="1">
      <alignment horizontal="center" vertical="center"/>
    </xf>
    <xf numFmtId="0" fontId="0" fillId="2" borderId="1" xfId="0" applyFill="1" applyBorder="1"/>
    <xf numFmtId="0" fontId="0" fillId="2" borderId="2" xfId="0" applyFill="1" applyBorder="1" applyAlignment="1">
      <alignment wrapText="1"/>
    </xf>
    <xf numFmtId="0" fontId="0" fillId="2" borderId="3" xfId="0" applyFill="1" applyBorder="1"/>
    <xf numFmtId="0" fontId="0" fillId="2" borderId="4" xfId="0" applyFill="1" applyBorder="1" applyAlignment="1">
      <alignment vertical="center"/>
    </xf>
    <xf numFmtId="0" fontId="0" fillId="2" borderId="0" xfId="0" applyFont="1" applyFill="1" applyBorder="1" applyAlignment="1">
      <alignment horizontal="left" vertical="center" wrapText="1"/>
    </xf>
    <xf numFmtId="0" fontId="0" fillId="2" borderId="5" xfId="0" applyFill="1" applyBorder="1" applyAlignment="1">
      <alignment vertical="center"/>
    </xf>
    <xf numFmtId="0" fontId="0" fillId="2" borderId="4" xfId="0" applyFill="1" applyBorder="1"/>
    <xf numFmtId="0" fontId="0" fillId="2" borderId="5" xfId="0" applyFill="1" applyBorder="1"/>
    <xf numFmtId="0" fontId="0" fillId="2" borderId="6" xfId="0" applyFill="1" applyBorder="1"/>
    <xf numFmtId="0" fontId="0" fillId="2" borderId="7" xfId="0" applyFill="1" applyBorder="1" applyAlignment="1">
      <alignment horizontal="left" vertical="center" wrapText="1"/>
    </xf>
    <xf numFmtId="0" fontId="0" fillId="2" borderId="8" xfId="0" applyFill="1" applyBorder="1"/>
    <xf numFmtId="0" fontId="0" fillId="2" borderId="0" xfId="0" applyFill="1" applyBorder="1"/>
    <xf numFmtId="0" fontId="0" fillId="2" borderId="0" xfId="0" applyFill="1" applyAlignment="1">
      <alignment horizontal="left" vertical="center" wrapText="1"/>
    </xf>
    <xf numFmtId="0" fontId="3" fillId="2" borderId="0" xfId="0" applyFont="1" applyFill="1" applyAlignment="1">
      <alignment horizontal="center" vertical="center" wrapText="1"/>
    </xf>
    <xf numFmtId="0" fontId="3" fillId="2" borderId="2" xfId="0" applyFont="1" applyFill="1" applyBorder="1" applyAlignment="1">
      <alignment horizontal="center" vertical="center" wrapText="1"/>
    </xf>
    <xf numFmtId="0" fontId="0" fillId="2" borderId="0" xfId="0" applyFont="1" applyFill="1" applyBorder="1" applyAlignment="1">
      <alignment wrapText="1"/>
    </xf>
    <xf numFmtId="0" fontId="4" fillId="2" borderId="0" xfId="0" applyFont="1" applyFill="1" applyBorder="1" applyAlignment="1">
      <alignment wrapText="1"/>
    </xf>
    <xf numFmtId="0" fontId="5" fillId="2" borderId="0" xfId="0" applyFont="1" applyFill="1" applyBorder="1" applyAlignment="1">
      <alignment wrapText="1"/>
    </xf>
    <xf numFmtId="0" fontId="0" fillId="2" borderId="7" xfId="0" applyFill="1" applyBorder="1" applyAlignment="1">
      <alignment wrapText="1"/>
    </xf>
    <xf numFmtId="0" fontId="0" fillId="2" borderId="0" xfId="0" applyFill="1" applyAlignment="1">
      <alignment wrapText="1"/>
    </xf>
    <xf numFmtId="0" fontId="3" fillId="2" borderId="0" xfId="0" applyFont="1" applyFill="1" applyBorder="1" applyAlignment="1">
      <alignment horizontal="center" vertical="center" wrapText="1"/>
    </xf>
    <xf numFmtId="0" fontId="0" fillId="2" borderId="0" xfId="0" applyFont="1" applyFill="1" applyBorder="1" applyAlignment="1">
      <alignment horizontal="left" wrapText="1"/>
    </xf>
    <xf numFmtId="0" fontId="3" fillId="2" borderId="0" xfId="0" applyFont="1" applyFill="1" applyBorder="1" applyAlignment="1">
      <alignment horizontal="left" wrapText="1"/>
    </xf>
    <xf numFmtId="0" fontId="0" fillId="2" borderId="7" xfId="0" applyFill="1" applyBorder="1" applyAlignment="1">
      <alignment horizontal="left" wrapText="1"/>
    </xf>
    <xf numFmtId="0" fontId="0" fillId="2" borderId="0" xfId="1" applyFont="1" applyFill="1" applyBorder="1" applyProtection="1">
      <protection hidden="1"/>
    </xf>
    <xf numFmtId="1" fontId="0" fillId="2" borderId="0" xfId="1" applyNumberFormat="1" applyFont="1" applyFill="1" applyBorder="1" applyProtection="1">
      <protection hidden="1"/>
    </xf>
    <xf numFmtId="165" fontId="0" fillId="2" borderId="0" xfId="1" applyNumberFormat="1" applyFont="1" applyFill="1" applyBorder="1" applyProtection="1">
      <protection hidden="1"/>
    </xf>
    <xf numFmtId="4" fontId="0" fillId="2" borderId="0" xfId="1" applyNumberFormat="1" applyFont="1" applyFill="1" applyBorder="1" applyProtection="1">
      <protection hidden="1"/>
    </xf>
    <xf numFmtId="49" fontId="0" fillId="2" borderId="0" xfId="1" applyNumberFormat="1" applyFont="1" applyFill="1" applyBorder="1" applyProtection="1">
      <protection hidden="1"/>
    </xf>
    <xf numFmtId="0" fontId="0" fillId="2" borderId="0" xfId="1" applyNumberFormat="1" applyFont="1" applyFill="1" applyBorder="1" applyProtection="1">
      <protection hidden="1"/>
    </xf>
    <xf numFmtId="0" fontId="0" fillId="2" borderId="9" xfId="1" applyFont="1" applyFill="1" applyBorder="1" applyAlignment="1" applyProtection="1">
      <alignment horizontal="center" vertical="center" wrapText="1"/>
      <protection hidden="1"/>
    </xf>
    <xf numFmtId="1" fontId="0" fillId="3" borderId="9" xfId="1" applyNumberFormat="1" applyFont="1" applyFill="1" applyBorder="1" applyAlignment="1" applyProtection="1">
      <alignment horizontal="center" vertical="center" wrapText="1"/>
      <protection hidden="1"/>
    </xf>
    <xf numFmtId="0" fontId="0" fillId="3" borderId="9" xfId="1" applyFont="1" applyFill="1" applyBorder="1" applyAlignment="1" applyProtection="1">
      <alignment horizontal="center" vertical="center" wrapText="1"/>
      <protection hidden="1"/>
    </xf>
    <xf numFmtId="165" fontId="0" fillId="3" borderId="9" xfId="1" applyNumberFormat="1" applyFont="1" applyFill="1" applyBorder="1" applyAlignment="1" applyProtection="1">
      <alignment horizontal="center" vertical="center" wrapText="1"/>
      <protection hidden="1"/>
    </xf>
    <xf numFmtId="4" fontId="0" fillId="3" borderId="9" xfId="1" applyNumberFormat="1" applyFont="1" applyFill="1" applyBorder="1" applyAlignment="1" applyProtection="1">
      <alignment horizontal="center" vertical="center" wrapText="1"/>
      <protection hidden="1"/>
    </xf>
    <xf numFmtId="49" fontId="0" fillId="3" borderId="9" xfId="1" applyNumberFormat="1" applyFont="1" applyFill="1" applyBorder="1" applyAlignment="1" applyProtection="1">
      <alignment horizontal="center" vertical="center" wrapText="1"/>
      <protection hidden="1"/>
    </xf>
    <xf numFmtId="0" fontId="0" fillId="2" borderId="9" xfId="1" applyNumberFormat="1" applyFont="1" applyFill="1" applyBorder="1" applyAlignment="1" applyProtection="1">
      <alignment horizontal="center" vertical="center" wrapText="1"/>
      <protection hidden="1"/>
    </xf>
    <xf numFmtId="0" fontId="0" fillId="2" borderId="0" xfId="0" applyFont="1" applyFill="1" applyBorder="1" applyAlignment="1" applyProtection="1">
      <alignment horizontal="center" vertical="center" wrapText="1"/>
      <protection hidden="1"/>
    </xf>
    <xf numFmtId="0" fontId="0" fillId="4" borderId="10" xfId="1" applyFont="1" applyFill="1" applyBorder="1" applyAlignment="1" applyProtection="1">
      <alignment vertical="center"/>
      <protection locked="0" hidden="1"/>
    </xf>
    <xf numFmtId="0" fontId="0" fillId="2" borderId="11" xfId="1" applyFont="1" applyFill="1" applyBorder="1" applyAlignment="1" applyProtection="1">
      <alignment vertical="center"/>
      <protection hidden="1"/>
    </xf>
    <xf numFmtId="1" fontId="0" fillId="2" borderId="11" xfId="1" applyNumberFormat="1" applyFont="1" applyFill="1" applyBorder="1" applyAlignment="1" applyProtection="1">
      <alignment horizontal="center" vertical="center"/>
      <protection hidden="1"/>
    </xf>
    <xf numFmtId="0" fontId="0" fillId="2" borderId="12" xfId="1" applyFont="1" applyFill="1" applyBorder="1" applyAlignment="1" applyProtection="1">
      <alignment horizontal="center" vertical="center"/>
      <protection hidden="1"/>
    </xf>
    <xf numFmtId="1" fontId="0" fillId="4" borderId="11" xfId="1" applyNumberFormat="1" applyFont="1" applyFill="1" applyBorder="1" applyAlignment="1" applyProtection="1">
      <alignment horizontal="center" vertical="center"/>
      <protection locked="0" hidden="1"/>
    </xf>
    <xf numFmtId="0" fontId="0" fillId="4" borderId="11" xfId="1" applyFont="1" applyFill="1" applyBorder="1" applyAlignment="1" applyProtection="1">
      <alignment horizontal="center" vertical="center"/>
      <protection locked="0" hidden="1"/>
    </xf>
    <xf numFmtId="165" fontId="0" fillId="4" borderId="11" xfId="1" applyNumberFormat="1" applyFont="1" applyFill="1" applyBorder="1" applyAlignment="1" applyProtection="1">
      <alignment horizontal="center" vertical="center"/>
      <protection locked="0" hidden="1"/>
    </xf>
    <xf numFmtId="4" fontId="0" fillId="4" borderId="11" xfId="1" applyNumberFormat="1" applyFont="1" applyFill="1" applyBorder="1" applyAlignment="1" applyProtection="1">
      <alignment horizontal="center" vertical="center"/>
      <protection locked="0" hidden="1"/>
    </xf>
    <xf numFmtId="49" fontId="0" fillId="4" borderId="11" xfId="1" applyNumberFormat="1" applyFont="1" applyFill="1" applyBorder="1" applyAlignment="1" applyProtection="1">
      <alignment horizontal="center" vertical="center"/>
      <protection locked="0" hidden="1"/>
    </xf>
    <xf numFmtId="0" fontId="0" fillId="2" borderId="13" xfId="1" applyNumberFormat="1" applyFont="1" applyFill="1" applyBorder="1" applyAlignment="1" applyProtection="1">
      <alignment horizontal="center" vertical="center"/>
      <protection hidden="1"/>
    </xf>
    <xf numFmtId="0" fontId="0" fillId="2" borderId="0" xfId="0" applyFont="1" applyFill="1" applyBorder="1" applyProtection="1">
      <protection hidden="1"/>
    </xf>
    <xf numFmtId="0" fontId="6" fillId="2" borderId="14" xfId="1" applyFont="1" applyFill="1" applyBorder="1" applyAlignment="1" applyProtection="1">
      <alignment vertical="center"/>
      <protection hidden="1"/>
    </xf>
    <xf numFmtId="0" fontId="0" fillId="4" borderId="15" xfId="1" applyFont="1" applyFill="1" applyBorder="1" applyAlignment="1" applyProtection="1">
      <alignment vertical="center"/>
      <protection hidden="1"/>
    </xf>
    <xf numFmtId="0" fontId="0" fillId="2" borderId="15" xfId="1" applyFont="1" applyFill="1" applyBorder="1" applyAlignment="1" applyProtection="1">
      <alignment horizontal="center" vertical="center"/>
      <protection locked="0" hidden="1"/>
    </xf>
    <xf numFmtId="0" fontId="0" fillId="0" borderId="15" xfId="1" applyFont="1" applyFill="1" applyBorder="1" applyAlignment="1" applyProtection="1">
      <alignment horizontal="center" vertical="center"/>
      <protection locked="0" hidden="1"/>
    </xf>
    <xf numFmtId="0" fontId="0" fillId="4" borderId="15" xfId="1" applyFont="1" applyFill="1" applyBorder="1" applyAlignment="1" applyProtection="1">
      <alignment horizontal="center" vertical="center"/>
      <protection locked="0" hidden="1"/>
    </xf>
    <xf numFmtId="0" fontId="0" fillId="2" borderId="1" xfId="1" applyFont="1" applyFill="1" applyBorder="1" applyAlignment="1" applyProtection="1">
      <alignment vertical="center"/>
      <protection hidden="1"/>
    </xf>
    <xf numFmtId="1" fontId="0" fillId="2" borderId="2" xfId="1" applyNumberFormat="1" applyFont="1" applyFill="1" applyBorder="1" applyAlignment="1" applyProtection="1">
      <alignment vertical="center"/>
      <protection hidden="1"/>
    </xf>
    <xf numFmtId="0" fontId="0" fillId="2" borderId="2" xfId="1" applyFont="1" applyFill="1" applyBorder="1" applyAlignment="1" applyProtection="1">
      <alignment vertical="center"/>
      <protection hidden="1"/>
    </xf>
    <xf numFmtId="165" fontId="0" fillId="2" borderId="2" xfId="1" applyNumberFormat="1" applyFont="1" applyFill="1" applyBorder="1" applyAlignment="1" applyProtection="1">
      <alignment vertical="center"/>
      <protection hidden="1"/>
    </xf>
    <xf numFmtId="4" fontId="0" fillId="2" borderId="2" xfId="1" applyNumberFormat="1" applyFont="1" applyFill="1" applyBorder="1" applyAlignment="1" applyProtection="1">
      <alignment vertical="center"/>
      <protection hidden="1"/>
    </xf>
    <xf numFmtId="49" fontId="0" fillId="2" borderId="2" xfId="1" applyNumberFormat="1" applyFont="1" applyFill="1" applyBorder="1" applyAlignment="1" applyProtection="1">
      <alignment vertical="center"/>
      <protection hidden="1"/>
    </xf>
    <xf numFmtId="0" fontId="0" fillId="2" borderId="16" xfId="1" applyNumberFormat="1" applyFont="1" applyFill="1" applyBorder="1" applyAlignment="1" applyProtection="1">
      <alignment vertical="center"/>
      <protection hidden="1"/>
    </xf>
    <xf numFmtId="0" fontId="6" fillId="2" borderId="17" xfId="1" applyFont="1" applyFill="1" applyBorder="1" applyAlignment="1" applyProtection="1">
      <alignment vertical="center"/>
      <protection hidden="1"/>
    </xf>
    <xf numFmtId="0" fontId="0" fillId="2" borderId="18" xfId="1" applyFont="1" applyFill="1" applyBorder="1" applyAlignment="1" applyProtection="1">
      <alignment vertical="center"/>
      <protection hidden="1"/>
    </xf>
    <xf numFmtId="0" fontId="0" fillId="2" borderId="18" xfId="1" applyFont="1" applyFill="1" applyBorder="1" applyAlignment="1" applyProtection="1">
      <alignment horizontal="center" vertical="center"/>
      <protection hidden="1"/>
    </xf>
    <xf numFmtId="0" fontId="0" fillId="2" borderId="19" xfId="1" applyFont="1" applyFill="1" applyBorder="1" applyAlignment="1" applyProtection="1">
      <alignment vertical="center"/>
      <protection hidden="1"/>
    </xf>
    <xf numFmtId="1" fontId="0" fillId="2" borderId="20" xfId="1" applyNumberFormat="1" applyFont="1" applyFill="1" applyBorder="1" applyAlignment="1" applyProtection="1">
      <alignment vertical="center"/>
      <protection hidden="1"/>
    </xf>
    <xf numFmtId="0" fontId="0" fillId="2" borderId="20" xfId="1" applyFont="1" applyFill="1" applyBorder="1" applyAlignment="1" applyProtection="1">
      <alignment vertical="center"/>
      <protection hidden="1"/>
    </xf>
    <xf numFmtId="165" fontId="0" fillId="2" borderId="20" xfId="1" applyNumberFormat="1" applyFont="1" applyFill="1" applyBorder="1" applyAlignment="1" applyProtection="1">
      <alignment vertical="center"/>
      <protection hidden="1"/>
    </xf>
    <xf numFmtId="4" fontId="0" fillId="2" borderId="20" xfId="1" applyNumberFormat="1" applyFont="1" applyFill="1" applyBorder="1" applyAlignment="1" applyProtection="1">
      <alignment vertical="center"/>
      <protection hidden="1"/>
    </xf>
    <xf numFmtId="49" fontId="0" fillId="2" borderId="20" xfId="1" applyNumberFormat="1" applyFont="1" applyFill="1" applyBorder="1" applyAlignment="1" applyProtection="1">
      <alignment vertical="center"/>
      <protection hidden="1"/>
    </xf>
    <xf numFmtId="0" fontId="0" fillId="2" borderId="21" xfId="1" applyNumberFormat="1" applyFont="1" applyFill="1" applyBorder="1" applyAlignment="1" applyProtection="1">
      <alignment vertical="center"/>
      <protection hidden="1"/>
    </xf>
    <xf numFmtId="0" fontId="6" fillId="2" borderId="0" xfId="1" applyFont="1" applyFill="1" applyBorder="1" applyProtection="1">
      <protection hidden="1"/>
    </xf>
    <xf numFmtId="0" fontId="0" fillId="2" borderId="0" xfId="0" applyFont="1" applyFill="1" applyProtection="1">
      <protection hidden="1"/>
    </xf>
    <xf numFmtId="0" fontId="0" fillId="2" borderId="22" xfId="1" applyFont="1" applyFill="1" applyBorder="1" applyProtection="1">
      <protection hidden="1"/>
    </xf>
    <xf numFmtId="0" fontId="0" fillId="3" borderId="11" xfId="1" applyFont="1" applyFill="1" applyBorder="1" applyProtection="1">
      <protection locked="0" hidden="1"/>
    </xf>
    <xf numFmtId="0" fontId="0" fillId="2" borderId="13" xfId="1" applyFont="1" applyFill="1" applyBorder="1" applyProtection="1">
      <protection hidden="1"/>
    </xf>
    <xf numFmtId="0" fontId="0" fillId="2" borderId="23" xfId="1" applyFont="1" applyFill="1" applyBorder="1" applyProtection="1">
      <protection hidden="1"/>
    </xf>
    <xf numFmtId="0" fontId="0" fillId="3" borderId="15" xfId="1" applyFont="1" applyFill="1" applyBorder="1" applyProtection="1">
      <protection locked="0" hidden="1"/>
    </xf>
    <xf numFmtId="0" fontId="0" fillId="2" borderId="24" xfId="1" applyFont="1" applyFill="1" applyBorder="1" applyProtection="1">
      <protection hidden="1"/>
    </xf>
    <xf numFmtId="0" fontId="0" fillId="2" borderId="25" xfId="1" applyFont="1" applyFill="1" applyBorder="1" applyProtection="1">
      <protection hidden="1"/>
    </xf>
    <xf numFmtId="0" fontId="0" fillId="2" borderId="18" xfId="1" applyFont="1" applyFill="1" applyBorder="1" applyProtection="1">
      <protection hidden="1"/>
    </xf>
    <xf numFmtId="0" fontId="0" fillId="2" borderId="26" xfId="1" applyFont="1" applyFill="1" applyBorder="1" applyProtection="1">
      <protection hidden="1"/>
    </xf>
    <xf numFmtId="0" fontId="0" fillId="2" borderId="0" xfId="1" applyFont="1" applyFill="1" applyProtection="1">
      <protection hidden="1"/>
    </xf>
    <xf numFmtId="0" fontId="0" fillId="2" borderId="11" xfId="0" applyFont="1" applyFill="1" applyBorder="1" applyProtection="1">
      <protection hidden="1"/>
    </xf>
    <xf numFmtId="2" fontId="0" fillId="2" borderId="15" xfId="1" applyNumberFormat="1" applyFont="1" applyFill="1" applyBorder="1" applyProtection="1">
      <protection hidden="1"/>
    </xf>
    <xf numFmtId="0" fontId="0" fillId="2" borderId="15" xfId="1" applyFont="1" applyFill="1" applyBorder="1" applyProtection="1">
      <protection hidden="1"/>
    </xf>
    <xf numFmtId="4" fontId="0" fillId="2" borderId="15" xfId="1" applyNumberFormat="1" applyFont="1" applyFill="1" applyBorder="1" applyProtection="1">
      <protection hidden="1"/>
    </xf>
    <xf numFmtId="0" fontId="0" fillId="2" borderId="17" xfId="1" applyFont="1" applyFill="1" applyBorder="1" applyProtection="1">
      <protection hidden="1"/>
    </xf>
    <xf numFmtId="4" fontId="0" fillId="2" borderId="27" xfId="1" applyNumberFormat="1" applyFont="1" applyFill="1" applyBorder="1" applyProtection="1">
      <protection hidden="1"/>
    </xf>
    <xf numFmtId="0" fontId="0" fillId="2" borderId="28" xfId="1" applyFont="1" applyFill="1" applyBorder="1" applyProtection="1">
      <protection hidden="1"/>
    </xf>
    <xf numFmtId="4" fontId="0" fillId="2" borderId="0" xfId="0" applyNumberFormat="1" applyFont="1" applyFill="1" applyProtection="1">
      <protection hidden="1"/>
    </xf>
    <xf numFmtId="4" fontId="0" fillId="2" borderId="0" xfId="1" applyNumberFormat="1" applyFont="1" applyFill="1" applyProtection="1">
      <protection hidden="1"/>
    </xf>
    <xf numFmtId="0" fontId="3" fillId="2" borderId="22" xfId="0" applyFont="1" applyFill="1" applyBorder="1" applyProtection="1">
      <protection hidden="1"/>
    </xf>
    <xf numFmtId="4" fontId="0" fillId="2" borderId="11" xfId="0" applyNumberFormat="1" applyFont="1" applyFill="1" applyBorder="1" applyProtection="1">
      <protection hidden="1"/>
    </xf>
    <xf numFmtId="0" fontId="0" fillId="2" borderId="13" xfId="0" applyFont="1" applyFill="1" applyBorder="1" applyProtection="1">
      <protection hidden="1"/>
    </xf>
    <xf numFmtId="0" fontId="0" fillId="2" borderId="23" xfId="0" applyFont="1" applyFill="1" applyBorder="1" applyProtection="1">
      <protection hidden="1"/>
    </xf>
    <xf numFmtId="4" fontId="0" fillId="2" borderId="15" xfId="0" applyNumberFormat="1" applyFont="1" applyFill="1" applyBorder="1" applyProtection="1">
      <protection hidden="1"/>
    </xf>
    <xf numFmtId="0" fontId="0" fillId="2" borderId="24" xfId="0" applyFont="1" applyFill="1" applyBorder="1" applyProtection="1">
      <protection hidden="1"/>
    </xf>
    <xf numFmtId="0" fontId="0" fillId="2" borderId="24" xfId="1" applyFont="1" applyFill="1" applyBorder="1" applyAlignment="1" applyProtection="1">
      <alignment wrapText="1"/>
      <protection hidden="1"/>
    </xf>
    <xf numFmtId="4" fontId="0" fillId="2" borderId="18" xfId="0" applyNumberFormat="1" applyFont="1" applyFill="1" applyBorder="1" applyProtection="1">
      <protection hidden="1"/>
    </xf>
    <xf numFmtId="0" fontId="0" fillId="2" borderId="26" xfId="0" applyFont="1" applyFill="1" applyBorder="1" applyProtection="1">
      <protection hidden="1"/>
    </xf>
    <xf numFmtId="0" fontId="3" fillId="2" borderId="29" xfId="0" applyFont="1" applyFill="1" applyBorder="1" applyProtection="1">
      <protection hidden="1"/>
    </xf>
    <xf numFmtId="0" fontId="0" fillId="2" borderId="30" xfId="0" applyFont="1" applyFill="1" applyBorder="1" applyProtection="1">
      <protection hidden="1"/>
    </xf>
    <xf numFmtId="0" fontId="0" fillId="2" borderId="31" xfId="0" applyFont="1" applyFill="1" applyBorder="1" applyProtection="1">
      <protection hidden="1"/>
    </xf>
    <xf numFmtId="0" fontId="3" fillId="2" borderId="0" xfId="0" applyFont="1" applyFill="1" applyAlignment="1" applyProtection="1">
      <alignment horizontal="center" vertical="center"/>
      <protection hidden="1"/>
    </xf>
    <xf numFmtId="0" fontId="3" fillId="2" borderId="15" xfId="0" applyFont="1" applyFill="1" applyBorder="1" applyAlignment="1" applyProtection="1">
      <alignment horizontal="center" vertical="center" wrapText="1"/>
      <protection hidden="1"/>
    </xf>
    <xf numFmtId="0" fontId="0" fillId="2" borderId="15" xfId="0" applyFont="1" applyFill="1" applyBorder="1" applyProtection="1">
      <protection hidden="1"/>
    </xf>
    <xf numFmtId="2" fontId="0" fillId="2" borderId="15" xfId="0" applyNumberFormat="1" applyFont="1" applyFill="1" applyBorder="1" applyAlignment="1" applyProtection="1">
      <alignment horizontal="center" vertical="center"/>
      <protection hidden="1"/>
    </xf>
    <xf numFmtId="1" fontId="0" fillId="2" borderId="15" xfId="0" applyNumberFormat="1" applyFont="1" applyFill="1" applyBorder="1" applyAlignment="1" applyProtection="1">
      <alignment horizontal="center" vertical="center"/>
      <protection hidden="1"/>
    </xf>
    <xf numFmtId="0" fontId="4" fillId="0" borderId="0" xfId="1"/>
    <xf numFmtId="0" fontId="4" fillId="5" borderId="0" xfId="1" applyFill="1"/>
    <xf numFmtId="0" fontId="4" fillId="0" borderId="0" xfId="1" applyFill="1"/>
    <xf numFmtId="49" fontId="4" fillId="0" borderId="0" xfId="1" applyNumberFormat="1" applyFill="1"/>
    <xf numFmtId="0" fontId="4" fillId="0" borderId="1" xfId="1" applyFont="1" applyBorder="1"/>
    <xf numFmtId="0" fontId="4" fillId="5" borderId="2"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2" xfId="1" applyFont="1" applyBorder="1" applyAlignment="1">
      <alignment horizontal="center" vertical="center" wrapText="1"/>
    </xf>
    <xf numFmtId="49" fontId="4" fillId="0" borderId="2" xfId="1" applyNumberFormat="1" applyFont="1" applyFill="1" applyBorder="1" applyAlignment="1">
      <alignment wrapText="1"/>
    </xf>
    <xf numFmtId="0" fontId="4" fillId="0" borderId="2" xfId="1" applyFont="1" applyFill="1" applyBorder="1" applyAlignment="1">
      <alignment wrapText="1"/>
    </xf>
    <xf numFmtId="0" fontId="4" fillId="0" borderId="3" xfId="1" applyFont="1" applyFill="1" applyBorder="1" applyAlignment="1">
      <alignment wrapText="1"/>
    </xf>
    <xf numFmtId="0" fontId="4" fillId="0" borderId="4" xfId="1" applyFont="1" applyBorder="1"/>
    <xf numFmtId="0" fontId="4" fillId="5" borderId="0"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Border="1" applyAlignment="1">
      <alignment horizontal="center" vertical="center"/>
    </xf>
    <xf numFmtId="49" fontId="4" fillId="0" borderId="0" xfId="1" applyNumberFormat="1" applyFill="1" applyBorder="1" applyAlignment="1">
      <alignment horizontal="center" vertical="center"/>
    </xf>
    <xf numFmtId="0" fontId="4" fillId="0" borderId="5" xfId="1" applyFill="1" applyBorder="1" applyAlignment="1">
      <alignment horizontal="center" vertical="center"/>
    </xf>
    <xf numFmtId="0" fontId="4" fillId="6" borderId="2" xfId="1" applyFont="1" applyFill="1" applyBorder="1" applyAlignment="1">
      <alignment horizontal="center" vertical="center"/>
    </xf>
    <xf numFmtId="0" fontId="4" fillId="0" borderId="2" xfId="1" applyBorder="1" applyAlignment="1">
      <alignment horizontal="center" vertical="center"/>
    </xf>
    <xf numFmtId="49" fontId="4" fillId="0" borderId="2" xfId="1" applyNumberFormat="1" applyFont="1" applyFill="1" applyBorder="1" applyAlignment="1">
      <alignment horizontal="center" vertical="center"/>
    </xf>
    <xf numFmtId="0" fontId="7"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6" xfId="1" applyFont="1" applyBorder="1"/>
    <xf numFmtId="0" fontId="4" fillId="5" borderId="7" xfId="1" applyFill="1" applyBorder="1" applyAlignment="1">
      <alignment horizontal="center" vertical="center"/>
    </xf>
    <xf numFmtId="0" fontId="4" fillId="0" borderId="7" xfId="1" applyFill="1" applyBorder="1" applyAlignment="1">
      <alignment horizontal="center" vertical="center"/>
    </xf>
    <xf numFmtId="1" fontId="4" fillId="7" borderId="7" xfId="1" applyNumberFormat="1" applyFont="1" applyFill="1" applyBorder="1" applyAlignment="1">
      <alignment horizontal="center" vertical="center"/>
    </xf>
    <xf numFmtId="0" fontId="4" fillId="7" borderId="7" xfId="1" applyFont="1" applyFill="1" applyBorder="1" applyAlignment="1">
      <alignment horizontal="center" vertical="center"/>
    </xf>
    <xf numFmtId="0" fontId="4" fillId="0" borderId="7" xfId="1" applyBorder="1" applyAlignment="1">
      <alignment horizontal="center" vertical="center"/>
    </xf>
    <xf numFmtId="49" fontId="4" fillId="0" borderId="7" xfId="1" applyNumberFormat="1" applyFill="1" applyBorder="1" applyAlignment="1">
      <alignment horizontal="center" vertical="center"/>
    </xf>
    <xf numFmtId="0" fontId="7" fillId="0" borderId="7" xfId="1" applyFont="1" applyFill="1" applyBorder="1" applyAlignment="1">
      <alignment horizontal="center" vertical="center"/>
    </xf>
    <xf numFmtId="0" fontId="4" fillId="0" borderId="8" xfId="1" applyFill="1" applyBorder="1" applyAlignment="1">
      <alignment horizontal="center" vertical="center"/>
    </xf>
    <xf numFmtId="0" fontId="4" fillId="6" borderId="0" xfId="1" applyFill="1" applyBorder="1" applyAlignment="1">
      <alignment horizontal="center" vertical="center"/>
    </xf>
    <xf numFmtId="0" fontId="7" fillId="0" borderId="0" xfId="1" applyFont="1" applyFill="1" applyBorder="1" applyAlignment="1">
      <alignment horizontal="center" vertical="center"/>
    </xf>
    <xf numFmtId="0" fontId="4" fillId="7" borderId="0" xfId="1" applyFill="1" applyBorder="1" applyAlignment="1">
      <alignment horizontal="center" vertical="center"/>
    </xf>
    <xf numFmtId="0" fontId="0" fillId="0" borderId="2" xfId="0" applyBorder="1"/>
    <xf numFmtId="0" fontId="0" fillId="0" borderId="7" xfId="0" applyBorder="1" applyAlignment="1">
      <alignment horizontal="center" vertical="center"/>
    </xf>
    <xf numFmtId="0" fontId="0" fillId="0" borderId="0" xfId="1" applyFont="1"/>
    <xf numFmtId="0" fontId="0" fillId="0" borderId="0" xfId="1" applyNumberFormat="1" applyFont="1" applyAlignment="1">
      <alignment wrapText="1"/>
    </xf>
    <xf numFmtId="0" fontId="0" fillId="0" borderId="0" xfId="1" applyNumberFormat="1" applyFont="1" applyFill="1" applyAlignment="1">
      <alignment wrapText="1"/>
    </xf>
    <xf numFmtId="0" fontId="0" fillId="0" borderId="15" xfId="1" applyFont="1" applyBorder="1" applyAlignment="1">
      <alignment wrapText="1"/>
    </xf>
    <xf numFmtId="0" fontId="0" fillId="0" borderId="15" xfId="1" applyNumberFormat="1" applyFont="1" applyBorder="1" applyAlignment="1">
      <alignment wrapText="1"/>
    </xf>
    <xf numFmtId="0" fontId="0" fillId="8" borderId="15" xfId="1" applyNumberFormat="1" applyFont="1" applyFill="1" applyBorder="1" applyAlignment="1">
      <alignment wrapText="1"/>
    </xf>
    <xf numFmtId="0" fontId="0" fillId="3" borderId="15" xfId="1" applyNumberFormat="1" applyFont="1" applyFill="1" applyBorder="1" applyAlignment="1">
      <alignment wrapText="1"/>
    </xf>
    <xf numFmtId="0" fontId="0" fillId="3" borderId="0" xfId="1" applyNumberFormat="1" applyFont="1" applyFill="1" applyAlignment="1">
      <alignment wrapText="1"/>
    </xf>
    <xf numFmtId="0" fontId="0" fillId="0" borderId="0" xfId="1" applyFont="1" applyAlignment="1">
      <alignment wrapText="1"/>
    </xf>
    <xf numFmtId="166" fontId="0" fillId="0" borderId="15" xfId="1" applyNumberFormat="1" applyFont="1" applyFill="1" applyBorder="1"/>
    <xf numFmtId="0" fontId="0" fillId="0" borderId="15" xfId="1" applyNumberFormat="1" applyFont="1" applyFill="1" applyBorder="1" applyAlignment="1">
      <alignment wrapText="1"/>
    </xf>
    <xf numFmtId="3" fontId="0" fillId="8" borderId="15" xfId="1" applyNumberFormat="1" applyFont="1" applyFill="1" applyBorder="1" applyAlignment="1">
      <alignment wrapText="1"/>
    </xf>
    <xf numFmtId="166" fontId="0" fillId="8" borderId="15" xfId="1" applyNumberFormat="1" applyFont="1" applyFill="1" applyBorder="1" applyAlignment="1">
      <alignment wrapText="1"/>
    </xf>
    <xf numFmtId="0" fontId="0" fillId="3" borderId="15" xfId="0" applyNumberFormat="1" applyFont="1" applyFill="1" applyBorder="1" applyAlignment="1">
      <alignment wrapText="1"/>
    </xf>
    <xf numFmtId="3" fontId="0" fillId="3" borderId="15" xfId="1" applyNumberFormat="1" applyFont="1" applyFill="1" applyBorder="1" applyAlignment="1">
      <alignment wrapText="1"/>
    </xf>
    <xf numFmtId="0" fontId="0" fillId="3" borderId="32" xfId="1" applyNumberFormat="1" applyFont="1" applyFill="1" applyBorder="1" applyAlignment="1">
      <alignment wrapText="1"/>
    </xf>
    <xf numFmtId="2" fontId="0" fillId="3" borderId="15" xfId="1" applyNumberFormat="1" applyFont="1" applyFill="1" applyBorder="1" applyAlignment="1">
      <alignment wrapText="1"/>
    </xf>
    <xf numFmtId="166" fontId="0" fillId="8" borderId="9" xfId="1" applyNumberFormat="1" applyFont="1" applyFill="1" applyBorder="1" applyAlignment="1">
      <alignment wrapText="1"/>
    </xf>
    <xf numFmtId="0" fontId="0" fillId="8" borderId="9" xfId="1" applyNumberFormat="1" applyFont="1" applyFill="1" applyBorder="1" applyAlignment="1">
      <alignment wrapText="1"/>
    </xf>
    <xf numFmtId="0" fontId="0" fillId="9" borderId="33" xfId="1" applyNumberFormat="1" applyFont="1" applyFill="1" applyBorder="1" applyAlignment="1">
      <alignment wrapText="1"/>
    </xf>
    <xf numFmtId="0" fontId="0" fillId="9" borderId="34" xfId="1" applyNumberFormat="1" applyFont="1" applyFill="1" applyBorder="1" applyAlignment="1">
      <alignment wrapText="1"/>
    </xf>
    <xf numFmtId="0" fontId="0" fillId="9" borderId="35" xfId="1" applyNumberFormat="1" applyFont="1" applyFill="1" applyBorder="1" applyAlignment="1">
      <alignment wrapText="1"/>
    </xf>
    <xf numFmtId="0" fontId="0" fillId="3" borderId="34" xfId="1" applyNumberFormat="1" applyFont="1" applyFill="1" applyBorder="1" applyAlignment="1">
      <alignment wrapText="1"/>
    </xf>
    <xf numFmtId="0" fontId="0" fillId="3" borderId="35" xfId="1" applyNumberFormat="1" applyFont="1" applyFill="1" applyBorder="1" applyAlignment="1">
      <alignment wrapText="1"/>
    </xf>
    <xf numFmtId="0" fontId="0" fillId="0" borderId="0" xfId="0" applyFont="1"/>
    <xf numFmtId="0" fontId="0" fillId="0" borderId="15" xfId="0" applyFont="1" applyBorder="1"/>
    <xf numFmtId="0" fontId="8" fillId="6" borderId="0" xfId="1" applyFont="1" applyFill="1" applyBorder="1" applyAlignment="1">
      <alignment horizontal="center" vertical="center"/>
    </xf>
    <xf numFmtId="2" fontId="0" fillId="2" borderId="9" xfId="0" applyNumberFormat="1" applyFont="1" applyFill="1" applyBorder="1" applyAlignment="1" applyProtection="1">
      <alignment horizontal="center" vertical="center"/>
      <protection hidden="1"/>
    </xf>
    <xf numFmtId="1" fontId="0" fillId="2" borderId="9" xfId="0" applyNumberFormat="1" applyFont="1" applyFill="1" applyBorder="1" applyAlignment="1" applyProtection="1">
      <alignment horizontal="center" vertical="center"/>
      <protection hidden="1"/>
    </xf>
    <xf numFmtId="0" fontId="0" fillId="2" borderId="36" xfId="0" applyFont="1" applyFill="1" applyBorder="1" applyProtection="1">
      <protection hidden="1"/>
    </xf>
    <xf numFmtId="0" fontId="3" fillId="2" borderId="37" xfId="1" applyFont="1" applyFill="1" applyBorder="1" applyProtection="1">
      <protection hidden="1"/>
    </xf>
    <xf numFmtId="0" fontId="0" fillId="2" borderId="38" xfId="0" applyFont="1" applyFill="1" applyBorder="1" applyProtection="1">
      <protection hidden="1"/>
    </xf>
    <xf numFmtId="0" fontId="0" fillId="2" borderId="39" xfId="0" applyFont="1" applyFill="1" applyBorder="1" applyProtection="1">
      <protection hidden="1"/>
    </xf>
    <xf numFmtId="0" fontId="3" fillId="2" borderId="40" xfId="0" applyFont="1" applyFill="1" applyBorder="1" applyAlignment="1" applyProtection="1">
      <alignment horizontal="center" vertical="center" wrapText="1"/>
      <protection hidden="1"/>
    </xf>
    <xf numFmtId="0" fontId="3" fillId="2" borderId="41" xfId="0" applyFont="1" applyFill="1" applyBorder="1" applyAlignment="1" applyProtection="1">
      <alignment horizontal="center" vertical="center" wrapText="1"/>
      <protection hidden="1"/>
    </xf>
    <xf numFmtId="0" fontId="0" fillId="2" borderId="40" xfId="0" applyFont="1" applyFill="1" applyBorder="1" applyProtection="1">
      <protection hidden="1"/>
    </xf>
    <xf numFmtId="2" fontId="0" fillId="2" borderId="41" xfId="0" applyNumberFormat="1" applyFont="1" applyFill="1" applyBorder="1" applyAlignment="1" applyProtection="1">
      <alignment horizontal="center" vertical="center"/>
      <protection hidden="1"/>
    </xf>
    <xf numFmtId="0" fontId="0" fillId="2" borderId="42" xfId="0" applyFont="1" applyFill="1" applyBorder="1" applyProtection="1">
      <protection hidden="1"/>
    </xf>
    <xf numFmtId="2" fontId="0" fillId="2" borderId="43" xfId="0" applyNumberFormat="1" applyFont="1" applyFill="1" applyBorder="1" applyAlignment="1" applyProtection="1">
      <alignment horizontal="center" vertical="center"/>
      <protection hidden="1"/>
    </xf>
    <xf numFmtId="0" fontId="0" fillId="2" borderId="44" xfId="0" applyFont="1" applyFill="1" applyBorder="1" applyProtection="1">
      <protection hidden="1"/>
    </xf>
    <xf numFmtId="0" fontId="0" fillId="2" borderId="45" xfId="0" applyFont="1" applyFill="1" applyBorder="1" applyProtection="1">
      <protection hidden="1"/>
    </xf>
    <xf numFmtId="0" fontId="0" fillId="2" borderId="46" xfId="0" applyFont="1" applyFill="1" applyBorder="1" applyProtection="1">
      <protection hidden="1"/>
    </xf>
    <xf numFmtId="0" fontId="0" fillId="2" borderId="47" xfId="0" applyFont="1" applyFill="1" applyBorder="1" applyProtection="1">
      <protection hidden="1"/>
    </xf>
    <xf numFmtId="0" fontId="0" fillId="2" borderId="48" xfId="0" applyFont="1" applyFill="1" applyBorder="1" applyProtection="1">
      <protection hidden="1"/>
    </xf>
    <xf numFmtId="2" fontId="9" fillId="2" borderId="0" xfId="0" applyNumberFormat="1" applyFont="1" applyFill="1" applyBorder="1" applyAlignment="1" applyProtection="1">
      <alignment horizontal="center" vertical="center"/>
      <protection hidden="1"/>
    </xf>
    <xf numFmtId="1" fontId="9" fillId="2" borderId="0" xfId="0" applyNumberFormat="1" applyFont="1" applyFill="1" applyBorder="1" applyAlignment="1" applyProtection="1">
      <alignment horizontal="center" vertical="center"/>
      <protection hidden="1"/>
    </xf>
    <xf numFmtId="2" fontId="0" fillId="2" borderId="49" xfId="0" applyNumberFormat="1" applyFont="1" applyFill="1" applyBorder="1" applyAlignment="1" applyProtection="1">
      <alignment horizontal="center" vertical="center"/>
      <protection hidden="1"/>
    </xf>
  </cellXfs>
  <cellStyles count="6">
    <cellStyle name="Excel Built-in Normal" xfId="1"/>
    <cellStyle name="Heading" xfId="2"/>
    <cellStyle name="Heading1" xfId="3"/>
    <cellStyle name="Normal" xfId="0" builtinId="0"/>
    <cellStyle name="Result" xfId="4"/>
    <cellStyle name="Result2" xfId="5"/>
  </cellStyles>
  <dxfs count="8">
    <dxf>
      <font>
        <b val="0"/>
        <condense val="0"/>
        <extend val="0"/>
        <sz val="11"/>
        <color indexed="9"/>
      </font>
      <fill>
        <patternFill patternType="solid">
          <fgColor indexed="60"/>
          <bgColor indexed="10"/>
        </patternFill>
      </fill>
    </dxf>
    <dxf>
      <font>
        <b val="0"/>
        <condense val="0"/>
        <extend val="0"/>
        <sz val="11"/>
        <color indexed="9"/>
      </font>
      <fill>
        <patternFill patternType="solid">
          <fgColor indexed="60"/>
          <bgColor indexed="10"/>
        </patternFill>
      </fill>
    </dxf>
    <dxf>
      <font>
        <b val="0"/>
        <condense val="0"/>
        <extend val="0"/>
        <sz val="11"/>
        <color indexed="9"/>
      </font>
      <fill>
        <patternFill patternType="solid">
          <fgColor indexed="60"/>
          <bgColor indexed="10"/>
        </patternFill>
      </fill>
    </dxf>
    <dxf>
      <font>
        <b val="0"/>
        <condense val="0"/>
        <extend val="0"/>
        <sz val="11"/>
        <color indexed="9"/>
      </font>
      <fill>
        <patternFill patternType="solid">
          <fgColor indexed="60"/>
          <bgColor indexed="10"/>
        </patternFill>
      </fill>
    </dxf>
    <dxf>
      <font>
        <b val="0"/>
        <condense val="0"/>
        <extend val="0"/>
        <sz val="11"/>
        <color indexed="8"/>
      </font>
      <fill>
        <patternFill patternType="solid">
          <fgColor indexed="26"/>
          <bgColor indexed="43"/>
        </patternFill>
      </fill>
    </dxf>
    <dxf>
      <font>
        <b val="0"/>
        <condense val="0"/>
        <extend val="0"/>
        <sz val="11"/>
        <color indexed="8"/>
      </font>
      <fill>
        <patternFill patternType="solid">
          <fgColor indexed="31"/>
          <bgColor indexed="44"/>
        </patternFill>
      </fill>
    </dxf>
    <dxf>
      <font>
        <b val="0"/>
        <condense val="0"/>
        <extend val="0"/>
        <sz val="11"/>
        <color indexed="8"/>
      </font>
      <fill>
        <patternFill patternType="solid">
          <fgColor indexed="26"/>
          <bgColor indexed="43"/>
        </patternFill>
      </fill>
    </dxf>
    <dxf>
      <font>
        <b val="0"/>
        <condense val="0"/>
        <extend val="0"/>
        <sz val="11"/>
        <color indexed="8"/>
      </font>
      <fill>
        <patternFill patternType="solid">
          <fgColor indexed="31"/>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74"/>
  <sheetViews>
    <sheetView zoomScale="65" zoomScaleNormal="65" workbookViewId="0">
      <selection activeCell="C3" sqref="C3"/>
    </sheetView>
  </sheetViews>
  <sheetFormatPr baseColWidth="10" defaultRowHeight="14.25" x14ac:dyDescent="0.2"/>
  <cols>
    <col min="1" max="2" width="3.75" style="1" customWidth="1"/>
    <col min="3" max="3" width="125.25" style="1" customWidth="1"/>
    <col min="4" max="5" width="3.75" style="1" customWidth="1"/>
    <col min="6" max="16384" width="11" style="1"/>
  </cols>
  <sheetData>
    <row r="2" spans="2:4" ht="15" x14ac:dyDescent="0.2">
      <c r="C2" s="2" t="s">
        <v>328</v>
      </c>
    </row>
    <row r="4" spans="2:4" x14ac:dyDescent="0.2">
      <c r="B4" s="3"/>
      <c r="C4" s="4"/>
      <c r="D4" s="5"/>
    </row>
    <row r="5" spans="2:4" ht="85.5" x14ac:dyDescent="0.2">
      <c r="B5" s="6"/>
      <c r="C5" s="7" t="s">
        <v>0</v>
      </c>
      <c r="D5" s="8"/>
    </row>
    <row r="6" spans="2:4" x14ac:dyDescent="0.2">
      <c r="B6" s="6"/>
      <c r="C6" s="7"/>
      <c r="D6" s="8"/>
    </row>
    <row r="7" spans="2:4" ht="42.75" x14ac:dyDescent="0.2">
      <c r="B7" s="9"/>
      <c r="C7" s="7" t="s">
        <v>1</v>
      </c>
      <c r="D7" s="10"/>
    </row>
    <row r="8" spans="2:4" x14ac:dyDescent="0.2">
      <c r="B8" s="11"/>
      <c r="C8" s="12"/>
      <c r="D8" s="13"/>
    </row>
    <row r="9" spans="2:4" x14ac:dyDescent="0.2">
      <c r="B9" s="14"/>
      <c r="C9" s="7"/>
      <c r="D9" s="14"/>
    </row>
    <row r="10" spans="2:4" x14ac:dyDescent="0.2">
      <c r="C10" s="15"/>
    </row>
    <row r="11" spans="2:4" ht="15" x14ac:dyDescent="0.2">
      <c r="C11" s="16" t="s">
        <v>2</v>
      </c>
    </row>
    <row r="12" spans="2:4" ht="15" x14ac:dyDescent="0.2">
      <c r="C12" s="16"/>
    </row>
    <row r="13" spans="2:4" ht="15" x14ac:dyDescent="0.2">
      <c r="B13" s="3"/>
      <c r="C13" s="17"/>
      <c r="D13" s="5"/>
    </row>
    <row r="14" spans="2:4" x14ac:dyDescent="0.2">
      <c r="B14" s="9"/>
      <c r="C14" s="18" t="s">
        <v>3</v>
      </c>
      <c r="D14" s="10"/>
    </row>
    <row r="15" spans="2:4" x14ac:dyDescent="0.2">
      <c r="B15" s="9"/>
      <c r="C15" s="18"/>
      <c r="D15" s="10"/>
    </row>
    <row r="16" spans="2:4" ht="29.25" x14ac:dyDescent="0.2">
      <c r="B16" s="9"/>
      <c r="C16" s="19" t="s">
        <v>4</v>
      </c>
      <c r="D16" s="10"/>
    </row>
    <row r="17" spans="2:4" x14ac:dyDescent="0.2">
      <c r="B17" s="9"/>
      <c r="C17" s="18" t="s">
        <v>5</v>
      </c>
      <c r="D17" s="10"/>
    </row>
    <row r="18" spans="2:4" x14ac:dyDescent="0.2">
      <c r="B18" s="9"/>
      <c r="C18" s="18" t="s">
        <v>6</v>
      </c>
      <c r="D18" s="10"/>
    </row>
    <row r="19" spans="2:4" x14ac:dyDescent="0.2">
      <c r="B19" s="9"/>
      <c r="C19" s="18" t="s">
        <v>7</v>
      </c>
      <c r="D19" s="10"/>
    </row>
    <row r="20" spans="2:4" x14ac:dyDescent="0.2">
      <c r="B20" s="9"/>
      <c r="C20" s="18" t="s">
        <v>8</v>
      </c>
      <c r="D20" s="10"/>
    </row>
    <row r="21" spans="2:4" x14ac:dyDescent="0.2">
      <c r="B21" s="9"/>
      <c r="C21" s="18" t="s">
        <v>9</v>
      </c>
      <c r="D21" s="10"/>
    </row>
    <row r="22" spans="2:4" x14ac:dyDescent="0.2">
      <c r="B22" s="9"/>
      <c r="C22" s="18" t="s">
        <v>10</v>
      </c>
      <c r="D22" s="10"/>
    </row>
    <row r="23" spans="2:4" x14ac:dyDescent="0.2">
      <c r="B23" s="9"/>
      <c r="C23" s="18"/>
      <c r="D23" s="10"/>
    </row>
    <row r="24" spans="2:4" x14ac:dyDescent="0.2">
      <c r="B24" s="9"/>
      <c r="C24" s="20" t="s">
        <v>11</v>
      </c>
      <c r="D24" s="10"/>
    </row>
    <row r="25" spans="2:4" x14ac:dyDescent="0.2">
      <c r="B25" s="9"/>
      <c r="C25" s="18"/>
      <c r="D25" s="10"/>
    </row>
    <row r="26" spans="2:4" x14ac:dyDescent="0.2">
      <c r="B26" s="9"/>
      <c r="C26" s="18" t="s">
        <v>12</v>
      </c>
      <c r="D26" s="10"/>
    </row>
    <row r="27" spans="2:4" x14ac:dyDescent="0.2">
      <c r="B27" s="9"/>
      <c r="C27" s="18"/>
      <c r="D27" s="10"/>
    </row>
    <row r="28" spans="2:4" x14ac:dyDescent="0.2">
      <c r="B28" s="9"/>
      <c r="C28" s="18" t="s">
        <v>13</v>
      </c>
      <c r="D28" s="10"/>
    </row>
    <row r="29" spans="2:4" x14ac:dyDescent="0.2">
      <c r="B29" s="9"/>
      <c r="C29" s="18" t="s">
        <v>14</v>
      </c>
      <c r="D29" s="10"/>
    </row>
    <row r="30" spans="2:4" x14ac:dyDescent="0.2">
      <c r="B30" s="9"/>
      <c r="C30" s="18" t="s">
        <v>15</v>
      </c>
      <c r="D30" s="10"/>
    </row>
    <row r="31" spans="2:4" x14ac:dyDescent="0.2">
      <c r="B31" s="9"/>
      <c r="C31" s="18" t="s">
        <v>16</v>
      </c>
      <c r="D31" s="10"/>
    </row>
    <row r="32" spans="2:4" x14ac:dyDescent="0.2">
      <c r="B32" s="9"/>
      <c r="C32" s="18" t="s">
        <v>17</v>
      </c>
      <c r="D32" s="10"/>
    </row>
    <row r="33" spans="2:4" x14ac:dyDescent="0.2">
      <c r="B33" s="9"/>
      <c r="C33" s="18" t="s">
        <v>18</v>
      </c>
      <c r="D33" s="10"/>
    </row>
    <row r="34" spans="2:4" x14ac:dyDescent="0.2">
      <c r="B34" s="9"/>
      <c r="C34" s="18" t="s">
        <v>19</v>
      </c>
      <c r="D34" s="10"/>
    </row>
    <row r="35" spans="2:4" x14ac:dyDescent="0.2">
      <c r="B35" s="9"/>
      <c r="C35" s="18" t="s">
        <v>20</v>
      </c>
      <c r="D35" s="10"/>
    </row>
    <row r="36" spans="2:4" x14ac:dyDescent="0.2">
      <c r="B36" s="9"/>
      <c r="C36" s="18" t="s">
        <v>21</v>
      </c>
      <c r="D36" s="10"/>
    </row>
    <row r="37" spans="2:4" x14ac:dyDescent="0.2">
      <c r="B37" s="9"/>
      <c r="C37" s="18" t="s">
        <v>22</v>
      </c>
      <c r="D37" s="10"/>
    </row>
    <row r="38" spans="2:4" x14ac:dyDescent="0.2">
      <c r="B38" s="9"/>
      <c r="C38" s="18" t="s">
        <v>23</v>
      </c>
      <c r="D38" s="10"/>
    </row>
    <row r="39" spans="2:4" x14ac:dyDescent="0.2">
      <c r="B39" s="11"/>
      <c r="C39" s="21"/>
      <c r="D39" s="13"/>
    </row>
    <row r="40" spans="2:4" x14ac:dyDescent="0.2">
      <c r="C40" s="22"/>
    </row>
    <row r="41" spans="2:4" x14ac:dyDescent="0.2">
      <c r="B41" s="14"/>
      <c r="C41" s="18"/>
      <c r="D41" s="14"/>
    </row>
    <row r="42" spans="2:4" ht="15" x14ac:dyDescent="0.2">
      <c r="B42" s="14"/>
      <c r="C42" s="23" t="s">
        <v>24</v>
      </c>
      <c r="D42" s="14"/>
    </row>
    <row r="43" spans="2:4" ht="15" x14ac:dyDescent="0.2">
      <c r="B43" s="14"/>
      <c r="C43" s="23"/>
      <c r="D43" s="14"/>
    </row>
    <row r="44" spans="2:4" x14ac:dyDescent="0.2">
      <c r="B44" s="3"/>
      <c r="C44" s="4"/>
      <c r="D44" s="5"/>
    </row>
    <row r="45" spans="2:4" x14ac:dyDescent="0.2">
      <c r="B45" s="9"/>
      <c r="C45" s="24" t="s">
        <v>25</v>
      </c>
      <c r="D45" s="10"/>
    </row>
    <row r="46" spans="2:4" ht="28.5" x14ac:dyDescent="0.2">
      <c r="B46" s="9"/>
      <c r="C46" s="24" t="s">
        <v>26</v>
      </c>
      <c r="D46" s="10"/>
    </row>
    <row r="47" spans="2:4" x14ac:dyDescent="0.2">
      <c r="B47" s="9"/>
      <c r="C47" s="24"/>
      <c r="D47" s="10"/>
    </row>
    <row r="48" spans="2:4" ht="15" x14ac:dyDescent="0.25">
      <c r="B48" s="9"/>
      <c r="C48" s="25" t="s">
        <v>27</v>
      </c>
      <c r="D48" s="10"/>
    </row>
    <row r="49" spans="2:4" ht="15" x14ac:dyDescent="0.25">
      <c r="B49" s="9"/>
      <c r="C49" s="25"/>
      <c r="D49" s="10"/>
    </row>
    <row r="50" spans="2:4" x14ac:dyDescent="0.2">
      <c r="B50" s="9"/>
      <c r="C50" s="24" t="s">
        <v>28</v>
      </c>
      <c r="D50" s="10"/>
    </row>
    <row r="51" spans="2:4" ht="28.5" x14ac:dyDescent="0.2">
      <c r="B51" s="9"/>
      <c r="C51" s="24" t="s">
        <v>29</v>
      </c>
      <c r="D51" s="10"/>
    </row>
    <row r="52" spans="2:4" ht="99.75" x14ac:dyDescent="0.2">
      <c r="B52" s="9"/>
      <c r="C52" s="24" t="s">
        <v>30</v>
      </c>
      <c r="D52" s="10"/>
    </row>
    <row r="53" spans="2:4" ht="28.5" x14ac:dyDescent="0.2">
      <c r="B53" s="9"/>
      <c r="C53" s="24" t="s">
        <v>31</v>
      </c>
      <c r="D53" s="10"/>
    </row>
    <row r="54" spans="2:4" x14ac:dyDescent="0.2">
      <c r="B54" s="9"/>
      <c r="C54" s="24"/>
      <c r="D54" s="10"/>
    </row>
    <row r="55" spans="2:4" ht="30" x14ac:dyDescent="0.25">
      <c r="B55" s="9"/>
      <c r="C55" s="25" t="s">
        <v>32</v>
      </c>
      <c r="D55" s="10"/>
    </row>
    <row r="56" spans="2:4" x14ac:dyDescent="0.2">
      <c r="B56" s="9"/>
      <c r="C56" s="24"/>
      <c r="D56" s="10"/>
    </row>
    <row r="57" spans="2:4" ht="15" x14ac:dyDescent="0.25">
      <c r="B57" s="9"/>
      <c r="C57" s="25" t="s">
        <v>33</v>
      </c>
      <c r="D57" s="10"/>
    </row>
    <row r="58" spans="2:4" x14ac:dyDescent="0.2">
      <c r="B58" s="9"/>
      <c r="C58" s="24"/>
      <c r="D58" s="10"/>
    </row>
    <row r="59" spans="2:4" x14ac:dyDescent="0.2">
      <c r="B59" s="9"/>
      <c r="C59" s="24" t="s">
        <v>34</v>
      </c>
      <c r="D59" s="10"/>
    </row>
    <row r="60" spans="2:4" x14ac:dyDescent="0.2">
      <c r="B60" s="9"/>
      <c r="C60" s="24"/>
      <c r="D60" s="10"/>
    </row>
    <row r="61" spans="2:4" x14ac:dyDescent="0.2">
      <c r="B61" s="9"/>
      <c r="C61" s="24" t="s">
        <v>35</v>
      </c>
      <c r="D61" s="10"/>
    </row>
    <row r="62" spans="2:4" x14ac:dyDescent="0.2">
      <c r="B62" s="9"/>
      <c r="C62" s="24" t="s">
        <v>36</v>
      </c>
      <c r="D62" s="10"/>
    </row>
    <row r="63" spans="2:4" x14ac:dyDescent="0.2">
      <c r="B63" s="9"/>
      <c r="C63" s="24" t="s">
        <v>37</v>
      </c>
      <c r="D63" s="10"/>
    </row>
    <row r="64" spans="2:4" x14ac:dyDescent="0.2">
      <c r="B64" s="9"/>
      <c r="C64" s="24" t="s">
        <v>38</v>
      </c>
      <c r="D64" s="10"/>
    </row>
    <row r="65" spans="2:4" x14ac:dyDescent="0.2">
      <c r="B65" s="9"/>
      <c r="C65" s="24"/>
      <c r="D65" s="10"/>
    </row>
    <row r="66" spans="2:4" x14ac:dyDescent="0.2">
      <c r="B66" s="9"/>
      <c r="C66" s="24" t="s">
        <v>39</v>
      </c>
      <c r="D66" s="10"/>
    </row>
    <row r="67" spans="2:4" x14ac:dyDescent="0.2">
      <c r="B67" s="9"/>
      <c r="C67" s="24"/>
      <c r="D67" s="10"/>
    </row>
    <row r="68" spans="2:4" ht="15" x14ac:dyDescent="0.25">
      <c r="B68" s="9"/>
      <c r="C68" s="25" t="s">
        <v>40</v>
      </c>
      <c r="D68" s="10"/>
    </row>
    <row r="69" spans="2:4" x14ac:dyDescent="0.2">
      <c r="B69" s="9"/>
      <c r="C69" s="24"/>
      <c r="D69" s="10"/>
    </row>
    <row r="70" spans="2:4" x14ac:dyDescent="0.2">
      <c r="B70" s="9"/>
      <c r="C70" s="24" t="s">
        <v>41</v>
      </c>
      <c r="D70" s="10"/>
    </row>
    <row r="71" spans="2:4" ht="28.5" x14ac:dyDescent="0.2">
      <c r="B71" s="9"/>
      <c r="C71" s="24" t="s">
        <v>42</v>
      </c>
      <c r="D71" s="10"/>
    </row>
    <row r="72" spans="2:4" x14ac:dyDescent="0.2">
      <c r="B72" s="9"/>
      <c r="C72" s="24" t="s">
        <v>43</v>
      </c>
      <c r="D72" s="10"/>
    </row>
    <row r="73" spans="2:4" x14ac:dyDescent="0.2">
      <c r="B73" s="9"/>
      <c r="C73" s="24" t="s">
        <v>44</v>
      </c>
      <c r="D73" s="10"/>
    </row>
    <row r="74" spans="2:4" x14ac:dyDescent="0.2">
      <c r="B74" s="11"/>
      <c r="C74" s="26"/>
      <c r="D74" s="13"/>
    </row>
  </sheetData>
  <sheetProtection password="C31D" sheet="1"/>
  <pageMargins left="0.7" right="0.7" top="0.75" bottom="0.75" header="0.51180555555555551" footer="0.51180555555555551"/>
  <pageSetup paperSize="9"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82"/>
  <sheetViews>
    <sheetView tabSelected="1" zoomScale="70" zoomScaleNormal="70" workbookViewId="0">
      <pane xSplit="1" ySplit="1" topLeftCell="B2" activePane="bottomRight" state="frozen"/>
      <selection pane="topRight" activeCell="B1" sqref="B1"/>
      <selection pane="bottomLeft" activeCell="A2" sqref="A2"/>
      <selection pane="bottomRight" activeCell="N8" sqref="N8"/>
    </sheetView>
  </sheetViews>
  <sheetFormatPr baseColWidth="10" defaultColWidth="8" defaultRowHeight="14.25" x14ac:dyDescent="0.2"/>
  <cols>
    <col min="1" max="1" width="38.75" style="27" customWidth="1"/>
    <col min="2" max="2" width="17.875" style="27" customWidth="1"/>
    <col min="3" max="54" width="6.375" style="27" customWidth="1"/>
    <col min="55" max="55" width="11.5" style="27" customWidth="1"/>
    <col min="56" max="56" width="11.25" style="28" customWidth="1"/>
    <col min="57" max="57" width="9.625" style="28" customWidth="1"/>
    <col min="58" max="59" width="14.375" style="27" customWidth="1"/>
    <col min="60" max="60" width="6.625" style="27" customWidth="1"/>
    <col min="61" max="61" width="8.375" style="27" customWidth="1"/>
    <col min="62" max="62" width="17.125" style="27" customWidth="1"/>
    <col min="63" max="63" width="10.375" style="29" hidden="1" customWidth="1"/>
    <col min="64" max="64" width="11.375" style="27" customWidth="1"/>
    <col min="65" max="65" width="13" style="27" customWidth="1"/>
    <col min="66" max="66" width="18.375" style="27" customWidth="1"/>
    <col min="67" max="67" width="10.875" style="30" customWidth="1"/>
    <col min="68" max="68" width="13.25" style="31" customWidth="1"/>
    <col min="69" max="69" width="17.125" style="30" customWidth="1"/>
    <col min="70" max="70" width="6.75" style="32" customWidth="1"/>
    <col min="71" max="16384" width="8" style="27"/>
  </cols>
  <sheetData>
    <row r="1" spans="1:70" s="40" customFormat="1" ht="85.5" x14ac:dyDescent="0.2">
      <c r="A1" s="33" t="s">
        <v>45</v>
      </c>
      <c r="B1" s="33"/>
      <c r="C1" s="33" t="s">
        <v>46</v>
      </c>
      <c r="D1" s="33" t="s">
        <v>47</v>
      </c>
      <c r="E1" s="33" t="s">
        <v>48</v>
      </c>
      <c r="F1" s="33" t="s">
        <v>49</v>
      </c>
      <c r="G1" s="33" t="s">
        <v>50</v>
      </c>
      <c r="H1" s="33" t="s">
        <v>51</v>
      </c>
      <c r="I1" s="33" t="s">
        <v>52</v>
      </c>
      <c r="J1" s="33" t="s">
        <v>53</v>
      </c>
      <c r="K1" s="33" t="s">
        <v>54</v>
      </c>
      <c r="L1" s="33" t="s">
        <v>55</v>
      </c>
      <c r="M1" s="33" t="s">
        <v>56</v>
      </c>
      <c r="N1" s="33" t="s">
        <v>57</v>
      </c>
      <c r="O1" s="33" t="s">
        <v>58</v>
      </c>
      <c r="P1" s="33" t="s">
        <v>59</v>
      </c>
      <c r="Q1" s="33" t="s">
        <v>60</v>
      </c>
      <c r="R1" s="33" t="s">
        <v>61</v>
      </c>
      <c r="S1" s="33" t="s">
        <v>62</v>
      </c>
      <c r="T1" s="33" t="s">
        <v>63</v>
      </c>
      <c r="U1" s="33" t="s">
        <v>64</v>
      </c>
      <c r="V1" s="33" t="s">
        <v>65</v>
      </c>
      <c r="W1" s="33" t="s">
        <v>66</v>
      </c>
      <c r="X1" s="33" t="s">
        <v>67</v>
      </c>
      <c r="Y1" s="33" t="s">
        <v>68</v>
      </c>
      <c r="Z1" s="33" t="s">
        <v>69</v>
      </c>
      <c r="AA1" s="33" t="s">
        <v>70</v>
      </c>
      <c r="AB1" s="33" t="s">
        <v>71</v>
      </c>
      <c r="AC1" s="33" t="s">
        <v>72</v>
      </c>
      <c r="AD1" s="33" t="s">
        <v>73</v>
      </c>
      <c r="AE1" s="33" t="s">
        <v>74</v>
      </c>
      <c r="AF1" s="33" t="s">
        <v>75</v>
      </c>
      <c r="AG1" s="33" t="s">
        <v>76</v>
      </c>
      <c r="AH1" s="33" t="s">
        <v>77</v>
      </c>
      <c r="AI1" s="33" t="s">
        <v>78</v>
      </c>
      <c r="AJ1" s="33" t="s">
        <v>79</v>
      </c>
      <c r="AK1" s="33" t="s">
        <v>80</v>
      </c>
      <c r="AL1" s="33" t="s">
        <v>81</v>
      </c>
      <c r="AM1" s="33" t="s">
        <v>82</v>
      </c>
      <c r="AN1" s="33" t="s">
        <v>83</v>
      </c>
      <c r="AO1" s="33" t="s">
        <v>84</v>
      </c>
      <c r="AP1" s="33" t="s">
        <v>85</v>
      </c>
      <c r="AQ1" s="33" t="s">
        <v>86</v>
      </c>
      <c r="AR1" s="33" t="s">
        <v>87</v>
      </c>
      <c r="AS1" s="33" t="s">
        <v>88</v>
      </c>
      <c r="AT1" s="33" t="s">
        <v>89</v>
      </c>
      <c r="AU1" s="33" t="s">
        <v>90</v>
      </c>
      <c r="AV1" s="33" t="s">
        <v>91</v>
      </c>
      <c r="AW1" s="33" t="s">
        <v>92</v>
      </c>
      <c r="AX1" s="33" t="s">
        <v>93</v>
      </c>
      <c r="AY1" s="33" t="s">
        <v>94</v>
      </c>
      <c r="AZ1" s="33" t="s">
        <v>95</v>
      </c>
      <c r="BA1" s="33" t="s">
        <v>96</v>
      </c>
      <c r="BB1" s="33" t="s">
        <v>97</v>
      </c>
      <c r="BC1" s="33" t="s">
        <v>98</v>
      </c>
      <c r="BD1" s="34" t="s">
        <v>99</v>
      </c>
      <c r="BE1" s="34" t="s">
        <v>100</v>
      </c>
      <c r="BF1" s="35" t="s">
        <v>101</v>
      </c>
      <c r="BG1" s="35" t="s">
        <v>102</v>
      </c>
      <c r="BH1" s="35" t="s">
        <v>103</v>
      </c>
      <c r="BI1" s="35" t="s">
        <v>104</v>
      </c>
      <c r="BJ1" s="35" t="s">
        <v>105</v>
      </c>
      <c r="BK1" s="36" t="s">
        <v>106</v>
      </c>
      <c r="BL1" s="35" t="s">
        <v>107</v>
      </c>
      <c r="BM1" s="35" t="s">
        <v>108</v>
      </c>
      <c r="BN1" s="35" t="s">
        <v>109</v>
      </c>
      <c r="BO1" s="37" t="s">
        <v>110</v>
      </c>
      <c r="BP1" s="38" t="s">
        <v>111</v>
      </c>
      <c r="BQ1" s="37" t="s">
        <v>112</v>
      </c>
      <c r="BR1" s="39" t="s">
        <v>113</v>
      </c>
    </row>
    <row r="2" spans="1:70" s="51" customFormat="1" x14ac:dyDescent="0.2">
      <c r="A2" s="41" t="s">
        <v>114</v>
      </c>
      <c r="B2" s="42" t="s">
        <v>115</v>
      </c>
      <c r="C2" s="43" t="str">
        <f>IF((C$182+$BN2)&gt;=52,IF(ISBLANK(INDEX($C3:$BB3,1,(C$182+$BN2+1-52))),"",IF($BL2="P",VLOOKUP($A2,Surfaces!$B$2:$AL$62,15,0),(VLOOKUP($A2,Surfaces!$B$2:$AL$62,28,0))/$BC2)),IF(ISBLANK(INDEX(C3:$BB3,1,$BN2+1)),"",IF($BL2="P",VLOOKUP($A2,Surfaces!$B$2:$AL$62,15,0),(VLOOKUP($A2,Surfaces!$B$2:$AL$62,28,0))/$BC2)))</f>
        <v/>
      </c>
      <c r="D2" s="43" t="str">
        <f>IF((D$182+$BN2)&gt;=52,IF(ISBLANK(INDEX($C3:$BB3,1,(D$182+$BN2+1-52))),"",IF($BL2="P",VLOOKUP($A2,Surfaces!$B$2:$AL$62,15,0),(VLOOKUP($A2,Surfaces!$B$2:$AL$62,28,0))/$BC2)),IF(ISBLANK(INDEX(D3:$BB3,1,$BN2+1)),"",IF($BL2="P",VLOOKUP($A2,Surfaces!$B$2:$AL$62,15,0),(VLOOKUP($A2,Surfaces!$B$2:$AL$62,28,0))/$BC2)))</f>
        <v/>
      </c>
      <c r="E2" s="43" t="str">
        <f>IF((E$182+$BN2)&gt;=52,IF(ISBLANK(INDEX($C3:$BB3,1,(E$182+$BN2+1-52))),"",IF($BL2="P",VLOOKUP($A2,Surfaces!$B$2:$AL$62,15,0),(VLOOKUP($A2,Surfaces!$B$2:$AL$62,28,0))/$BC2)),IF(ISBLANK(INDEX(E3:$BB3,1,$BN2+1)),"",IF($BL2="P",VLOOKUP($A2,Surfaces!$B$2:$AL$62,15,0),(VLOOKUP($A2,Surfaces!$B$2:$AL$62,28,0))/$BC2)))</f>
        <v/>
      </c>
      <c r="F2" s="43" t="str">
        <f>IF((F$182+$BN2)&gt;=52,IF(ISBLANK(INDEX($C3:$BB3,1,(F$182+$BN2+1-52))),"",IF($BL2="P",VLOOKUP($A2,Surfaces!$B$2:$AL$62,15,0),(VLOOKUP($A2,Surfaces!$B$2:$AL$62,28,0))/$BC2)),IF(ISBLANK(INDEX(F3:$BB3,1,$BN2+1)),"",IF($BL2="P",VLOOKUP($A2,Surfaces!$B$2:$AL$62,15,0),(VLOOKUP($A2,Surfaces!$B$2:$AL$62,28,0))/$BC2)))</f>
        <v/>
      </c>
      <c r="G2" s="43" t="str">
        <f>IF((G$182+$BN2)&gt;=52,IF(ISBLANK(INDEX($C3:$BB3,1,(G$182+$BN2+1-52))),"",IF($BL2="P",VLOOKUP($A2,Surfaces!$B$2:$AL$62,15,0),(VLOOKUP($A2,Surfaces!$B$2:$AL$62,28,0))/$BC2)),IF(ISBLANK(INDEX(G3:$BB3,1,$BN2+1)),"",IF($BL2="P",VLOOKUP($A2,Surfaces!$B$2:$AL$62,15,0),(VLOOKUP($A2,Surfaces!$B$2:$AL$62,28,0))/$BC2)))</f>
        <v/>
      </c>
      <c r="H2" s="43" t="str">
        <f>IF((H$182+$BN2)&gt;=52,IF(ISBLANK(INDEX($C3:$BB3,1,(H$182+$BN2+1-52))),"",IF($BL2="P",VLOOKUP($A2,Surfaces!$B$2:$AL$62,15,0),(VLOOKUP($A2,Surfaces!$B$2:$AL$62,28,0))/$BC2)),IF(ISBLANK(INDEX(H3:$BB3,1,$BN2+1)),"",IF($BL2="P",VLOOKUP($A2,Surfaces!$B$2:$AL$62,15,0),(VLOOKUP($A2,Surfaces!$B$2:$AL$62,28,0))/$BC2)))</f>
        <v/>
      </c>
      <c r="I2" s="43" t="str">
        <f>IF((I$182+$BN2)&gt;=52,IF(ISBLANK(INDEX($C3:$BB3,1,(I$182+$BN2+1-52))),"",IF($BL2="P",VLOOKUP($A2,Surfaces!$B$2:$AL$62,15,0),(VLOOKUP($A2,Surfaces!$B$2:$AL$62,28,0))/$BC2)),IF(ISBLANK(INDEX(I3:$BB3,1,$BN2+1)),"",IF($BL2="P",VLOOKUP($A2,Surfaces!$B$2:$AL$62,15,0),(VLOOKUP($A2,Surfaces!$B$2:$AL$62,28,0))/$BC2)))</f>
        <v/>
      </c>
      <c r="J2" s="43" t="str">
        <f>IF((J$182+$BN2)&gt;=52,IF(ISBLANK(INDEX($C3:$BB3,1,(J$182+$BN2+1-52))),"",IF($BL2="P",VLOOKUP($A2,Surfaces!$B$2:$AL$62,15,0),(VLOOKUP($A2,Surfaces!$B$2:$AL$62,28,0))/$BC2)),IF(ISBLANK(INDEX(J3:$BB3,1,$BN2+1)),"",IF($BL2="P",VLOOKUP($A2,Surfaces!$B$2:$AL$62,15,0),(VLOOKUP($A2,Surfaces!$B$2:$AL$62,28,0))/$BC2)))</f>
        <v/>
      </c>
      <c r="K2" s="43" t="str">
        <f>IF((K$182+$BN2)&gt;=52,IF(ISBLANK(INDEX($C3:$BB3,1,(K$182+$BN2+1-52))),"",IF($BL2="P",VLOOKUP($A2,Surfaces!$B$2:$AL$62,15,0),(VLOOKUP($A2,Surfaces!$B$2:$AL$62,28,0))/$BC2)),IF(ISBLANK(INDEX(K3:$BB3,1,$BN2+1)),"",IF($BL2="P",VLOOKUP($A2,Surfaces!$B$2:$AL$62,15,0),(VLOOKUP($A2,Surfaces!$B$2:$AL$62,28,0))/$BC2)))</f>
        <v/>
      </c>
      <c r="L2" s="43" t="str">
        <f>IF((L$182+$BN2)&gt;=52,IF(ISBLANK(INDEX($C3:$BB3,1,(L$182+$BN2+1-52))),"",IF($BL2="P",VLOOKUP($A2,Surfaces!$B$2:$AL$62,15,0),(VLOOKUP($A2,Surfaces!$B$2:$AL$62,28,0))/$BC2)),IF(ISBLANK(INDEX(L3:$BB3,1,$BN2+1)),"",IF($BL2="P",VLOOKUP($A2,Surfaces!$B$2:$AL$62,15,0),(VLOOKUP($A2,Surfaces!$B$2:$AL$62,28,0))/$BC2)))</f>
        <v/>
      </c>
      <c r="M2" s="43" t="str">
        <f>IF((M$182+$BN2)&gt;=52,IF(ISBLANK(INDEX($C3:$BB3,1,(M$182+$BN2+1-52))),"",IF($BL2="P",VLOOKUP($A2,Surfaces!$B$2:$AL$62,15,0),(VLOOKUP($A2,Surfaces!$B$2:$AL$62,28,0))/$BC2)),IF(ISBLANK(INDEX(M3:$BB3,1,$BN2+1)),"",IF($BL2="P",VLOOKUP($A2,Surfaces!$B$2:$AL$62,15,0),(VLOOKUP($A2,Surfaces!$B$2:$AL$62,28,0))/$BC2)))</f>
        <v/>
      </c>
      <c r="N2" s="43" t="str">
        <f>IF((N$182+$BN2)&gt;=52,IF(ISBLANK(INDEX($C3:$BB3,1,(N$182+$BN2+1-52))),"",IF($BL2="P",VLOOKUP($A2,Surfaces!$B$2:$AL$62,15,0),(VLOOKUP($A2,Surfaces!$B$2:$AL$62,28,0))/$BC2)),IF(ISBLANK(INDEX(N3:$BB3,1,$BN2+1)),"",IF($BL2="P",VLOOKUP($A2,Surfaces!$B$2:$AL$62,15,0),(VLOOKUP($A2,Surfaces!$B$2:$AL$62,28,0))/$BC2)))</f>
        <v/>
      </c>
      <c r="O2" s="43" t="str">
        <f>IF((O$182+$BN2)&gt;=52,IF(ISBLANK(INDEX($C3:$BB3,1,(O$182+$BN2+1-52))),"",IF($BL2="P",VLOOKUP($A2,Surfaces!$B$2:$AL$62,15,0),(VLOOKUP($A2,Surfaces!$B$2:$AL$62,28,0))/$BC2)),IF(ISBLANK(INDEX(O3:$BB3,1,$BN2+1)),"",IF($BL2="P",VLOOKUP($A2,Surfaces!$B$2:$AL$62,15,0),(VLOOKUP($A2,Surfaces!$B$2:$AL$62,28,0))/$BC2)))</f>
        <v/>
      </c>
      <c r="P2" s="43" t="str">
        <f>IF((P$182+$BN2)&gt;=52,IF(ISBLANK(INDEX($C3:$BB3,1,(P$182+$BN2+1-52))),"",IF($BL2="P",VLOOKUP($A2,Surfaces!$B$2:$AL$62,15,0),(VLOOKUP($A2,Surfaces!$B$2:$AL$62,28,0))/$BC2)),IF(ISBLANK(INDEX(P3:$BB3,1,$BN2+1)),"",IF($BL2="P",VLOOKUP($A2,Surfaces!$B$2:$AL$62,15,0),(VLOOKUP($A2,Surfaces!$B$2:$AL$62,28,0))/$BC2)))</f>
        <v/>
      </c>
      <c r="Q2" s="43" t="str">
        <f>IF((Q$182+$BN2)&gt;=52,IF(ISBLANK(INDEX($C3:$BB3,1,(Q$182+$BN2+1-52))),"",IF($BL2="P",VLOOKUP($A2,Surfaces!$B$2:$AL$62,15,0),(VLOOKUP($A2,Surfaces!$B$2:$AL$62,28,0))/$BC2)),IF(ISBLANK(INDEX(Q3:$BB3,1,$BN2+1)),"",IF($BL2="P",VLOOKUP($A2,Surfaces!$B$2:$AL$62,15,0),(VLOOKUP($A2,Surfaces!$B$2:$AL$62,28,0))/$BC2)))</f>
        <v/>
      </c>
      <c r="R2" s="43" t="str">
        <f>IF((R$182+$BN2)&gt;=52,IF(ISBLANK(INDEX($C3:$BB3,1,(R$182+$BN2+1-52))),"",IF($BL2="P",VLOOKUP($A2,Surfaces!$B$2:$AL$62,15,0),(VLOOKUP($A2,Surfaces!$B$2:$AL$62,28,0))/$BC2)),IF(ISBLANK(INDEX(R3:$BB3,1,$BN2+1)),"",IF($BL2="P",VLOOKUP($A2,Surfaces!$B$2:$AL$62,15,0),(VLOOKUP($A2,Surfaces!$B$2:$AL$62,28,0))/$BC2)))</f>
        <v/>
      </c>
      <c r="S2" s="43" t="str">
        <f>IF((S$182+$BN2)&gt;=52,IF(ISBLANK(INDEX($C3:$BB3,1,(S$182+$BN2+1-52))),"",IF($BL2="P",VLOOKUP($A2,Surfaces!$B$2:$AL$62,15,0),(VLOOKUP($A2,Surfaces!$B$2:$AL$62,28,0))/$BC2)),IF(ISBLANK(INDEX(S3:$BB3,1,$BN2+1)),"",IF($BL2="P",VLOOKUP($A2,Surfaces!$B$2:$AL$62,15,0),(VLOOKUP($A2,Surfaces!$B$2:$AL$62,28,0))/$BC2)))</f>
        <v/>
      </c>
      <c r="T2" s="43" t="str">
        <f>IF((T$182+$BN2)&gt;=52,IF(ISBLANK(INDEX($C3:$BB3,1,(T$182+$BN2+1-52))),"",IF($BL2="P",VLOOKUP($A2,Surfaces!$B$2:$AL$62,15,0),(VLOOKUP($A2,Surfaces!$B$2:$AL$62,28,0))/$BC2)),IF(ISBLANK(INDEX(T3:$BB3,1,$BN2+1)),"",IF($BL2="P",VLOOKUP($A2,Surfaces!$B$2:$AL$62,15,0),(VLOOKUP($A2,Surfaces!$B$2:$AL$62,28,0))/$BC2)))</f>
        <v/>
      </c>
      <c r="U2" s="43" t="str">
        <f>IF((U$182+$BN2)&gt;=52,IF(ISBLANK(INDEX($C3:$BB3,1,(U$182+$BN2+1-52))),"",IF($BL2="P",VLOOKUP($A2,Surfaces!$B$2:$AL$62,15,0),(VLOOKUP($A2,Surfaces!$B$2:$AL$62,28,0))/$BC2)),IF(ISBLANK(INDEX(U3:$BB3,1,$BN2+1)),"",IF($BL2="P",VLOOKUP($A2,Surfaces!$B$2:$AL$62,15,0),(VLOOKUP($A2,Surfaces!$B$2:$AL$62,28,0))/$BC2)))</f>
        <v/>
      </c>
      <c r="V2" s="43" t="str">
        <f>IF((V$182+$BN2)&gt;=52,IF(ISBLANK(INDEX($C3:$BB3,1,(V$182+$BN2+1-52))),"",IF($BL2="P",VLOOKUP($A2,Surfaces!$B$2:$AL$62,15,0),(VLOOKUP($A2,Surfaces!$B$2:$AL$62,28,0))/$BC2)),IF(ISBLANK(INDEX(V3:$BB3,1,$BN2+1)),"",IF($BL2="P",VLOOKUP($A2,Surfaces!$B$2:$AL$62,15,0),(VLOOKUP($A2,Surfaces!$B$2:$AL$62,28,0))/$BC2)))</f>
        <v/>
      </c>
      <c r="W2" s="43" t="str">
        <f>IF((W$182+$BN2)&gt;=52,IF(ISBLANK(INDEX($C3:$BB3,1,(W$182+$BN2+1-52))),"",IF($BL2="P",VLOOKUP($A2,Surfaces!$B$2:$AL$62,15,0),(VLOOKUP($A2,Surfaces!$B$2:$AL$62,28,0))/$BC2)),IF(ISBLANK(INDEX(W3:$BB3,1,$BN2+1)),"",IF($BL2="P",VLOOKUP($A2,Surfaces!$B$2:$AL$62,15,0),(VLOOKUP($A2,Surfaces!$B$2:$AL$62,28,0))/$BC2)))</f>
        <v/>
      </c>
      <c r="X2" s="43" t="str">
        <f>IF((X$182+$BN2)&gt;=52,IF(ISBLANK(INDEX($C3:$BB3,1,(X$182+$BN2+1-52))),"",IF($BL2="P",VLOOKUP($A2,Surfaces!$B$2:$AL$62,15,0),(VLOOKUP($A2,Surfaces!$B$2:$AL$62,28,0))/$BC2)),IF(ISBLANK(INDEX(X3:$BB3,1,$BN2+1)),"",IF($BL2="P",VLOOKUP($A2,Surfaces!$B$2:$AL$62,15,0),(VLOOKUP($A2,Surfaces!$B$2:$AL$62,28,0))/$BC2)))</f>
        <v/>
      </c>
      <c r="Y2" s="43">
        <f ca="1">IF((Y$182+$BN2)&gt;=52,IF(ISBLANK(INDEX($C3:$BB3,1,(Y$182+$BN2+1-52))),"",IF($BL2="P",VLOOKUP($A2,Surfaces!$B$2:$AL$62,15,0),(VLOOKUP($A2,Surfaces!$B$2:$AL$62,28,0))/$BC2)),IF(ISBLANK(INDEX(Y3:$BB3,1,$BN2+1)),"",IF($BL2="P",VLOOKUP($A2,Surfaces!$B$2:$AL$62,15,0),(VLOOKUP($A2,Surfaces!$B$2:$AL$62,28,0))/$BC2)))</f>
        <v>150.42857142857142</v>
      </c>
      <c r="Z2" s="43">
        <f ca="1">IF((Z$182+$BN2)&gt;=52,IF(ISBLANK(INDEX($C3:$BB3,1,(Z$182+$BN2+1-52))),"",IF($BL2="P",VLOOKUP($A2,Surfaces!$B$2:$AL$62,15,0),(VLOOKUP($A2,Surfaces!$B$2:$AL$62,28,0))/$BC2)),IF(ISBLANK(INDEX(Z3:$BB3,1,$BN2+1)),"",IF($BL2="P",VLOOKUP($A2,Surfaces!$B$2:$AL$62,15,0),(VLOOKUP($A2,Surfaces!$B$2:$AL$62,28,0))/$BC2)))</f>
        <v>150.42857142857142</v>
      </c>
      <c r="AA2" s="43">
        <f ca="1">IF((AA$182+$BN2)&gt;=52,IF(ISBLANK(INDEX($C3:$BB3,1,(AA$182+$BN2+1-52))),"",IF($BL2="P",VLOOKUP($A2,Surfaces!$B$2:$AL$62,15,0),(VLOOKUP($A2,Surfaces!$B$2:$AL$62,28,0))/$BC2)),IF(ISBLANK(INDEX(AA3:$BB3,1,$BN2+1)),"",IF($BL2="P",VLOOKUP($A2,Surfaces!$B$2:$AL$62,15,0),(VLOOKUP($A2,Surfaces!$B$2:$AL$62,28,0))/$BC2)))</f>
        <v>150.42857142857142</v>
      </c>
      <c r="AB2" s="43">
        <f ca="1">IF((AB$182+$BN2)&gt;=52,IF(ISBLANK(INDEX($C3:$BB3,1,(AB$182+$BN2+1-52))),"",IF($BL2="P",VLOOKUP($A2,Surfaces!$B$2:$AL$62,15,0),(VLOOKUP($A2,Surfaces!$B$2:$AL$62,28,0))/$BC2)),IF(ISBLANK(INDEX(AB3:$BB3,1,$BN2+1)),"",IF($BL2="P",VLOOKUP($A2,Surfaces!$B$2:$AL$62,15,0),(VLOOKUP($A2,Surfaces!$B$2:$AL$62,28,0))/$BC2)))</f>
        <v>150.42857142857142</v>
      </c>
      <c r="AC2" s="43">
        <f ca="1">IF((AC$182+$BN2)&gt;=52,IF(ISBLANK(INDEX($C3:$BB3,1,(AC$182+$BN2+1-52))),"",IF($BL2="P",VLOOKUP($A2,Surfaces!$B$2:$AL$62,15,0),(VLOOKUP($A2,Surfaces!$B$2:$AL$62,28,0))/$BC2)),IF(ISBLANK(INDEX(AC3:$BB3,1,$BN2+1)),"",IF($BL2="P",VLOOKUP($A2,Surfaces!$B$2:$AL$62,15,0),(VLOOKUP($A2,Surfaces!$B$2:$AL$62,28,0))/$BC2)))</f>
        <v>150.42857142857142</v>
      </c>
      <c r="AD2" s="43" t="str">
        <f>IF((AD$182+$BN2)&gt;=52,IF(ISBLANK(INDEX($C3:$BB3,1,(AD$182+$BN2+1-52))),"",IF($BL2="P",VLOOKUP($A2,Surfaces!$B$2:$AL$62,15,0),(VLOOKUP($A2,Surfaces!$B$2:$AL$62,28,0))/$BC2)),IF(ISBLANK(INDEX(AD3:$BB3,1,$BN2+1)),"",IF($BL2="P",VLOOKUP($A2,Surfaces!$B$2:$AL$62,15,0),(VLOOKUP($A2,Surfaces!$B$2:$AL$62,28,0))/$BC2)))</f>
        <v/>
      </c>
      <c r="AE2" s="43" t="str">
        <f>IF((AE$182+$BN2)&gt;=52,IF(ISBLANK(INDEX($C3:$BB3,1,(AE$182+$BN2+1-52))),"",IF($BL2="P",VLOOKUP($A2,Surfaces!$B$2:$AL$62,15,0),(VLOOKUP($A2,Surfaces!$B$2:$AL$62,28,0))/$BC2)),IF(ISBLANK(INDEX(AE3:$BB3,1,$BN2+1)),"",IF($BL2="P",VLOOKUP($A2,Surfaces!$B$2:$AL$62,15,0),(VLOOKUP($A2,Surfaces!$B$2:$AL$62,28,0))/$BC2)))</f>
        <v/>
      </c>
      <c r="AF2" s="43" t="str">
        <f>IF((AF$182+$BN2)&gt;=52,IF(ISBLANK(INDEX($C3:$BB3,1,(AF$182+$BN2+1-52))),"",IF($BL2="P",VLOOKUP($A2,Surfaces!$B$2:$AL$62,15,0),(VLOOKUP($A2,Surfaces!$B$2:$AL$62,28,0))/$BC2)),IF(ISBLANK(INDEX(AF3:$BB3,1,$BN2+1)),"",IF($BL2="P",VLOOKUP($A2,Surfaces!$B$2:$AL$62,15,0),(VLOOKUP($A2,Surfaces!$B$2:$AL$62,28,0))/$BC2)))</f>
        <v/>
      </c>
      <c r="AG2" s="43" t="str">
        <f>IF((AG$182+$BN2)&gt;=52,IF(ISBLANK(INDEX($C3:$BB3,1,(AG$182+$BN2+1-52))),"",IF($BL2="P",VLOOKUP($A2,Surfaces!$B$2:$AL$62,15,0),(VLOOKUP($A2,Surfaces!$B$2:$AL$62,28,0))/$BC2)),IF(ISBLANK(INDEX(AG3:$BB3,1,$BN2+1)),"",IF($BL2="P",VLOOKUP($A2,Surfaces!$B$2:$AL$62,15,0),(VLOOKUP($A2,Surfaces!$B$2:$AL$62,28,0))/$BC2)))</f>
        <v/>
      </c>
      <c r="AH2" s="43" t="str">
        <f>IF((AH$182+$BN2)&gt;=52,IF(ISBLANK(INDEX($C3:$BB3,1,(AH$182+$BN2+1-52))),"",IF($BL2="P",VLOOKUP($A2,Surfaces!$B$2:$AL$62,15,0),(VLOOKUP($A2,Surfaces!$B$2:$AL$62,28,0))/$BC2)),IF(ISBLANK(INDEX(AH3:$BB3,1,$BN2+1)),"",IF($BL2="P",VLOOKUP($A2,Surfaces!$B$2:$AL$62,15,0),(VLOOKUP($A2,Surfaces!$B$2:$AL$62,28,0))/$BC2)))</f>
        <v/>
      </c>
      <c r="AI2" s="43" t="str">
        <f>IF((AI$182+$BN2)&gt;=52,IF(ISBLANK(INDEX($C3:$BB3,1,(AI$182+$BN2+1-52))),"",IF($BL2="P",VLOOKUP($A2,Surfaces!$B$2:$AL$62,15,0),(VLOOKUP($A2,Surfaces!$B$2:$AL$62,28,0))/$BC2)),IF(ISBLANK(INDEX(AI3:$BB3,1,$BN2+1)),"",IF($BL2="P",VLOOKUP($A2,Surfaces!$B$2:$AL$62,15,0),(VLOOKUP($A2,Surfaces!$B$2:$AL$62,28,0))/$BC2)))</f>
        <v/>
      </c>
      <c r="AJ2" s="43" t="str">
        <f>IF((AJ$182+$BN2)&gt;=52,IF(ISBLANK(INDEX($C3:$BB3,1,(AJ$182+$BN2+1-52))),"",IF($BL2="P",VLOOKUP($A2,Surfaces!$B$2:$AL$62,15,0),(VLOOKUP($A2,Surfaces!$B$2:$AL$62,28,0))/$BC2)),IF(ISBLANK(INDEX(AJ3:$BB3,1,$BN2+1)),"",IF($BL2="P",VLOOKUP($A2,Surfaces!$B$2:$AL$62,15,0),(VLOOKUP($A2,Surfaces!$B$2:$AL$62,28,0))/$BC2)))</f>
        <v/>
      </c>
      <c r="AK2" s="43">
        <f ca="1">IF((AK$182+$BN2)&gt;=52,IF(ISBLANK(INDEX($C3:$BB3,1,(AK$182+$BN2+1-52))),"",IF($BL2="P",VLOOKUP($A2,Surfaces!$B$2:$AL$62,15,0),(VLOOKUP($A2,Surfaces!$B$2:$AL$62,28,0))/$BC2)),IF(ISBLANK(INDEX(AK3:$BB3,1,$BN2+1)),"",IF($BL2="P",VLOOKUP($A2,Surfaces!$B$2:$AL$62,15,0),(VLOOKUP($A2,Surfaces!$B$2:$AL$62,28,0))/$BC2)))</f>
        <v>150.42857142857142</v>
      </c>
      <c r="AL2" s="43">
        <f ca="1">IF((AL$182+$BN2)&gt;=52,IF(ISBLANK(INDEX($C3:$BB3,1,(AL$182+$BN2+1-52))),"",IF($BL2="P",VLOOKUP($A2,Surfaces!$B$2:$AL$62,15,0),(VLOOKUP($A2,Surfaces!$B$2:$AL$62,28,0))/$BC2)),IF(ISBLANK(INDEX(AL3:$BB3,1,$BN2+1)),"",IF($BL2="P",VLOOKUP($A2,Surfaces!$B$2:$AL$62,15,0),(VLOOKUP($A2,Surfaces!$B$2:$AL$62,28,0))/$BC2)))</f>
        <v>150.42857142857142</v>
      </c>
      <c r="AM2" s="43" t="str">
        <f>IF((AM$182+$BN2)&gt;=52,IF(ISBLANK(INDEX($C3:$BB3,1,(AM$182+$BN2+1-52))),"",IF($BL2="P",VLOOKUP($A2,Surfaces!$B$2:$AL$62,15,0),(VLOOKUP($A2,Surfaces!$B$2:$AL$62,28,0))/$BC2)),IF(ISBLANK(INDEX(AM3:$BB3,1,$BN2+1)),"",IF($BL2="P",VLOOKUP($A2,Surfaces!$B$2:$AL$62,15,0),(VLOOKUP($A2,Surfaces!$B$2:$AL$62,28,0))/$BC2)))</f>
        <v/>
      </c>
      <c r="AN2" s="43" t="str">
        <f>IF((AN$182+$BN2)&gt;=52,IF(ISBLANK(INDEX($C3:$BB3,1,(AN$182+$BN2+1-52))),"",IF($BL2="P",VLOOKUP($A2,Surfaces!$B$2:$AL$62,15,0),(VLOOKUP($A2,Surfaces!$B$2:$AL$62,28,0))/$BC2)),IF(ISBLANK(INDEX(AN3:$BB3,1,$BN2+1)),"",IF($BL2="P",VLOOKUP($A2,Surfaces!$B$2:$AL$62,15,0),(VLOOKUP($A2,Surfaces!$B$2:$AL$62,28,0))/$BC2)))</f>
        <v/>
      </c>
      <c r="AO2" s="43" t="str">
        <f>IF((AO$182+$BN2)&gt;=52,IF(ISBLANK(INDEX($C3:$BB3,1,(AO$182+$BN2+1-52))),"",IF($BL2="P",VLOOKUP($A2,Surfaces!$B$2:$AL$62,15,0),(VLOOKUP($A2,Surfaces!$B$2:$AL$62,28,0))/$BC2)),IF(ISBLANK(INDEX(AO3:$BB3,1,$BN2+1)),"",IF($BL2="P",VLOOKUP($A2,Surfaces!$B$2:$AL$62,15,0),(VLOOKUP($A2,Surfaces!$B$2:$AL$62,28,0))/$BC2)))</f>
        <v/>
      </c>
      <c r="AP2" s="43" t="str">
        <f>IF((AP$182+$BN2)&gt;=52,IF(ISBLANK(INDEX($C3:$BB3,1,(AP$182+$BN2+1-52))),"",IF($BL2="P",VLOOKUP($A2,Surfaces!$B$2:$AL$62,15,0),(VLOOKUP($A2,Surfaces!$B$2:$AL$62,28,0))/$BC2)),IF(ISBLANK(INDEX(AP3:$BB3,1,$BN2+1)),"",IF($BL2="P",VLOOKUP($A2,Surfaces!$B$2:$AL$62,15,0),(VLOOKUP($A2,Surfaces!$B$2:$AL$62,28,0))/$BC2)))</f>
        <v/>
      </c>
      <c r="AQ2" s="43" t="str">
        <f>IF((AQ$182+$BN2)&gt;=52,IF(ISBLANK(INDEX($C3:$BB3,1,(AQ$182+$BN2+1-52))),"",IF($BL2="P",VLOOKUP($A2,Surfaces!$B$2:$AL$62,15,0),(VLOOKUP($A2,Surfaces!$B$2:$AL$62,28,0))/$BC2)),IF(ISBLANK(INDEX(AQ3:$BB3,1,$BN2+1)),"",IF($BL2="P",VLOOKUP($A2,Surfaces!$B$2:$AL$62,15,0),(VLOOKUP($A2,Surfaces!$B$2:$AL$62,28,0))/$BC2)))</f>
        <v/>
      </c>
      <c r="AR2" s="43" t="str">
        <f>IF((AR$182+$BN2)&gt;=52,IF(ISBLANK(INDEX($C3:$BB3,1,(AR$182+$BN2+1-52))),"",IF($BL2="P",VLOOKUP($A2,Surfaces!$B$2:$AL$62,15,0),(VLOOKUP($A2,Surfaces!$B$2:$AL$62,28,0))/$BC2)),IF(ISBLANK(INDEX(AR3:$BB3,1,$BN2+1)),"",IF($BL2="P",VLOOKUP($A2,Surfaces!$B$2:$AL$62,15,0),(VLOOKUP($A2,Surfaces!$B$2:$AL$62,28,0))/$BC2)))</f>
        <v/>
      </c>
      <c r="AS2" s="43" t="str">
        <f>IF((AS$182+$BN2)&gt;=52,IF(ISBLANK(INDEX($C3:$BB3,1,(AS$182+$BN2+1-52))),"",IF($BL2="P",VLOOKUP($A2,Surfaces!$B$2:$AL$62,15,0),(VLOOKUP($A2,Surfaces!$B$2:$AL$62,28,0))/$BC2)),IF(ISBLANK(INDEX(AS3:$BB3,1,$BN2+1)),"",IF($BL2="P",VLOOKUP($A2,Surfaces!$B$2:$AL$62,15,0),(VLOOKUP($A2,Surfaces!$B$2:$AL$62,28,0))/$BC2)))</f>
        <v/>
      </c>
      <c r="AT2" s="43" t="str">
        <f>IF((AT$182+$BN2)&gt;=52,IF(ISBLANK(INDEX($C3:$BB3,1,(AT$182+$BN2+1-52))),"",IF($BL2="P",VLOOKUP($A2,Surfaces!$B$2:$AL$62,15,0),(VLOOKUP($A2,Surfaces!$B$2:$AL$62,28,0))/$BC2)),IF(ISBLANK(INDEX(AT3:$BB3,1,$BN2+1)),"",IF($BL2="P",VLOOKUP($A2,Surfaces!$B$2:$AL$62,15,0),(VLOOKUP($A2,Surfaces!$B$2:$AL$62,28,0))/$BC2)))</f>
        <v/>
      </c>
      <c r="AU2" s="43" t="str">
        <f>IF((AU$182+$BN2)&gt;=52,IF(ISBLANK(INDEX($C3:$BB3,1,(AU$182+$BN2+1-52))),"",IF($BL2="P",VLOOKUP($A2,Surfaces!$B$2:$AL$62,15,0),(VLOOKUP($A2,Surfaces!$B$2:$AL$62,28,0))/$BC2)),IF(ISBLANK(INDEX(AU3:$BB3,1,$BN2+1)),"",IF($BL2="P",VLOOKUP($A2,Surfaces!$B$2:$AL$62,15,0),(VLOOKUP($A2,Surfaces!$B$2:$AL$62,28,0))/$BC2)))</f>
        <v/>
      </c>
      <c r="AV2" s="43" t="str">
        <f>IF((AV$182+$BN2)&gt;=52,IF(ISBLANK(INDEX($C3:$BB3,1,(AV$182+$BN2+1-52))),"",IF($BL2="P",VLOOKUP($A2,Surfaces!$B$2:$AL$62,15,0),(VLOOKUP($A2,Surfaces!$B$2:$AL$62,28,0))/$BC2)),IF(ISBLANK(INDEX(AV3:$BB3,1,$BN2+1)),"",IF($BL2="P",VLOOKUP($A2,Surfaces!$B$2:$AL$62,15,0),(VLOOKUP($A2,Surfaces!$B$2:$AL$62,28,0))/$BC2)))</f>
        <v/>
      </c>
      <c r="AW2" s="43" t="str">
        <f>IF((AW$182+$BN2)&gt;=52,IF(ISBLANK(INDEX($C3:$BB3,1,(AW$182+$BN2+1-52))),"",IF($BL2="P",VLOOKUP($A2,Surfaces!$B$2:$AL$62,15,0),(VLOOKUP($A2,Surfaces!$B$2:$AL$62,28,0))/$BC2)),IF(ISBLANK(INDEX(AW3:$BB3,1,$BN2+1)),"",IF($BL2="P",VLOOKUP($A2,Surfaces!$B$2:$AL$62,15,0),(VLOOKUP($A2,Surfaces!$B$2:$AL$62,28,0))/$BC2)))</f>
        <v/>
      </c>
      <c r="AX2" s="43" t="str">
        <f>IF((AX$182+$BN2)&gt;=52,IF(ISBLANK(INDEX($C3:$BB3,1,(AX$182+$BN2+1-52))),"",IF($BL2="P",VLOOKUP($A2,Surfaces!$B$2:$AL$62,15,0),(VLOOKUP($A2,Surfaces!$B$2:$AL$62,28,0))/$BC2)),IF(ISBLANK(INDEX(AX3:$BB3,1,$BN2+1)),"",IF($BL2="P",VLOOKUP($A2,Surfaces!$B$2:$AL$62,15,0),(VLOOKUP($A2,Surfaces!$B$2:$AL$62,28,0))/$BC2)))</f>
        <v/>
      </c>
      <c r="AY2" s="43" t="str">
        <f>IF((AY$182+$BN2)&gt;=52,IF(ISBLANK(INDEX($C3:$BB3,1,(AY$182+$BN2+1-52))),"",IF($BL2="P",VLOOKUP($A2,Surfaces!$B$2:$AL$62,15,0),(VLOOKUP($A2,Surfaces!$B$2:$AL$62,28,0))/$BC2)),IF(ISBLANK(INDEX(AY3:$BB3,1,$BN2+1)),"",IF($BL2="P",VLOOKUP($A2,Surfaces!$B$2:$AL$62,15,0),(VLOOKUP($A2,Surfaces!$B$2:$AL$62,28,0))/$BC2)))</f>
        <v/>
      </c>
      <c r="AZ2" s="43" t="str">
        <f>IF((AZ$182+$BN2)&gt;=52,IF(ISBLANK(INDEX($C3:$BB3,1,(AZ$182+$BN2+1-52))),"",IF($BL2="P",VLOOKUP($A2,Surfaces!$B$2:$AL$62,15,0),(VLOOKUP($A2,Surfaces!$B$2:$AL$62,28,0))/$BC2)),IF(ISBLANK(INDEX(AZ3:$BB3,1,$BN2+1)),"",IF($BL2="P",VLOOKUP($A2,Surfaces!$B$2:$AL$62,15,0),(VLOOKUP($A2,Surfaces!$B$2:$AL$62,28,0))/$BC2)))</f>
        <v/>
      </c>
      <c r="BA2" s="43" t="str">
        <f>IF((BA$182+$BN2)&gt;=52,IF(ISBLANK(INDEX($C3:$BB3,1,(BA$182+$BN2+1-52))),"",IF($BL2="P",VLOOKUP($A2,Surfaces!$B$2:$AL$62,15,0),(VLOOKUP($A2,Surfaces!$B$2:$AL$62,28,0))/$BC2)),IF(ISBLANK(INDEX(BA3:$BB3,1,$BN2+1)),"",IF($BL2="P",VLOOKUP($A2,Surfaces!$B$2:$AL$62,15,0),(VLOOKUP($A2,Surfaces!$B$2:$AL$62,28,0))/$BC2)))</f>
        <v/>
      </c>
      <c r="BB2" s="43" t="str">
        <f>IF((BB$182+$BN2)&gt;=52,IF(ISBLANK(INDEX($C3:$BB3,1,(BB$182+$BN2+1-52))),"",IF($BL2="P",VLOOKUP($A2,Surfaces!$B$2:$AL$62,15,0),(VLOOKUP($A2,Surfaces!$B$2:$AL$62,28,0))/$BC2)),IF(ISBLANK(INDEX(BB3:$BB3,1,$BN2+1)),"",IF($BL2="P",VLOOKUP($A2,Surfaces!$B$2:$AL$62,15,0),(VLOOKUP($A2,Surfaces!$B$2:$AL$62,28,0))/$BC2)))</f>
        <v/>
      </c>
      <c r="BC2" s="44">
        <f>IF(COUNTA(C3:BB3)=0,"",COUNTA(C3:BB3))</f>
        <v>7</v>
      </c>
      <c r="BD2" s="45" t="s">
        <v>116</v>
      </c>
      <c r="BE2" s="45" t="s">
        <v>116</v>
      </c>
      <c r="BF2" s="46" t="s">
        <v>117</v>
      </c>
      <c r="BG2" s="46">
        <v>15</v>
      </c>
      <c r="BH2" s="46">
        <v>1.2</v>
      </c>
      <c r="BI2" s="46" t="s">
        <v>118</v>
      </c>
      <c r="BJ2" s="46">
        <v>0.7</v>
      </c>
      <c r="BK2" s="47"/>
      <c r="BL2" s="46" t="s">
        <v>119</v>
      </c>
      <c r="BM2" s="46">
        <v>30</v>
      </c>
      <c r="BN2" s="46">
        <v>8</v>
      </c>
      <c r="BO2" s="48">
        <v>2.72</v>
      </c>
      <c r="BP2" s="49" t="s">
        <v>120</v>
      </c>
      <c r="BQ2" s="48">
        <v>2.8</v>
      </c>
      <c r="BR2" s="50" t="str">
        <f>IF(ISBLANK(BP2),"",BP2)</f>
        <v>€/kg</v>
      </c>
    </row>
    <row r="3" spans="1:70" x14ac:dyDescent="0.2">
      <c r="A3" s="52" t="str">
        <f>A2</f>
        <v>poivron</v>
      </c>
      <c r="B3" s="53" t="s">
        <v>121</v>
      </c>
      <c r="C3" s="54"/>
      <c r="D3" s="54"/>
      <c r="E3" s="54"/>
      <c r="F3" s="54"/>
      <c r="G3" s="54"/>
      <c r="H3" s="54"/>
      <c r="I3" s="54"/>
      <c r="J3" s="54"/>
      <c r="K3" s="54"/>
      <c r="L3" s="54"/>
      <c r="M3" s="54"/>
      <c r="N3" s="54"/>
      <c r="O3" s="54"/>
      <c r="P3" s="54"/>
      <c r="Q3" s="54"/>
      <c r="R3" s="54"/>
      <c r="S3" s="54"/>
      <c r="T3" s="55"/>
      <c r="U3" s="55"/>
      <c r="V3" s="55"/>
      <c r="W3" s="55"/>
      <c r="X3" s="55"/>
      <c r="Y3" s="55"/>
      <c r="Z3" s="55"/>
      <c r="AA3" s="55"/>
      <c r="AB3" s="55"/>
      <c r="AC3" s="55"/>
      <c r="AD3" s="55"/>
      <c r="AE3" s="55"/>
      <c r="AF3" s="55"/>
      <c r="AG3" s="56" t="s">
        <v>329</v>
      </c>
      <c r="AH3" s="56" t="s">
        <v>329</v>
      </c>
      <c r="AI3" s="56" t="s">
        <v>329</v>
      </c>
      <c r="AJ3" s="56" t="s">
        <v>329</v>
      </c>
      <c r="AK3" s="56" t="s">
        <v>329</v>
      </c>
      <c r="AL3" s="56"/>
      <c r="AM3" s="56"/>
      <c r="AN3" s="56"/>
      <c r="AO3" s="56"/>
      <c r="AP3" s="56"/>
      <c r="AQ3" s="56"/>
      <c r="AR3" s="56"/>
      <c r="AS3" s="56" t="s">
        <v>329</v>
      </c>
      <c r="AT3" s="56" t="s">
        <v>329</v>
      </c>
      <c r="AU3" s="56"/>
      <c r="AV3" s="56"/>
      <c r="AW3" s="56"/>
      <c r="AX3" s="54"/>
      <c r="AY3" s="54"/>
      <c r="AZ3" s="54"/>
      <c r="BA3" s="54"/>
      <c r="BB3" s="54"/>
      <c r="BC3" s="57"/>
      <c r="BD3" s="58"/>
      <c r="BE3" s="58"/>
      <c r="BF3" s="59"/>
      <c r="BG3" s="59"/>
      <c r="BH3" s="59"/>
      <c r="BI3" s="59"/>
      <c r="BJ3" s="59"/>
      <c r="BK3" s="60"/>
      <c r="BL3" s="59"/>
      <c r="BM3" s="59"/>
      <c r="BN3" s="59"/>
      <c r="BO3" s="61"/>
      <c r="BP3" s="62"/>
      <c r="BQ3" s="61"/>
      <c r="BR3" s="63"/>
    </row>
    <row r="4" spans="1:70" x14ac:dyDescent="0.2">
      <c r="A4" s="64" t="str">
        <f>A3</f>
        <v>poivron</v>
      </c>
      <c r="B4" s="65" t="s">
        <v>123</v>
      </c>
      <c r="C4" s="66" t="str">
        <f>IF(C3="","",IF(VLOOKUP($A4,Surfaces!$B$1:$AK$61,16,0)="",VLOOKUP($A4,Surfaces!$B$1:$AK$61,29,0),VLOOKUP($A4,Surfaces!$B$1:$AK$61,16,0)))</f>
        <v/>
      </c>
      <c r="D4" s="66" t="str">
        <f>IF(D3="","",IF(VLOOKUP($A4,Surfaces!$B$1:$AK$61,16,0)="",VLOOKUP($A4,Surfaces!$B$1:$AK$61,29,0),VLOOKUP($A4,Surfaces!$B$1:$AK$61,16,0)))</f>
        <v/>
      </c>
      <c r="E4" s="66" t="str">
        <f>IF(E3="","",IF(VLOOKUP($A4,Surfaces!$B$1:$AK$61,16,0)="",VLOOKUP($A4,Surfaces!$B$1:$AK$61,29,0),VLOOKUP($A4,Surfaces!$B$1:$AK$61,16,0)))</f>
        <v/>
      </c>
      <c r="F4" s="66" t="str">
        <f>IF(F3="","",IF(VLOOKUP($A4,Surfaces!$B$1:$AK$61,16,0)="",VLOOKUP($A4,Surfaces!$B$1:$AK$61,29,0),VLOOKUP($A4,Surfaces!$B$1:$AK$61,16,0)))</f>
        <v/>
      </c>
      <c r="G4" s="66" t="str">
        <f>IF(G3="","",IF(VLOOKUP($A4,Surfaces!$B$1:$AK$61,16,0)="",VLOOKUP($A4,Surfaces!$B$1:$AK$61,29,0),VLOOKUP($A4,Surfaces!$B$1:$AK$61,16,0)))</f>
        <v/>
      </c>
      <c r="H4" s="66" t="str">
        <f>IF(H3="","",IF(VLOOKUP($A4,Surfaces!$B$1:$AK$61,16,0)="",VLOOKUP($A4,Surfaces!$B$1:$AK$61,29,0),VLOOKUP($A4,Surfaces!$B$1:$AK$61,16,0)))</f>
        <v/>
      </c>
      <c r="I4" s="66" t="str">
        <f>IF(I3="","",IF(VLOOKUP($A4,Surfaces!$B$1:$AK$61,16,0)="",VLOOKUP($A4,Surfaces!$B$1:$AK$61,29,0),VLOOKUP($A4,Surfaces!$B$1:$AK$61,16,0)))</f>
        <v/>
      </c>
      <c r="J4" s="66" t="str">
        <f>IF(J3="","",IF(VLOOKUP($A4,Surfaces!$B$1:$AK$61,16,0)="",VLOOKUP($A4,Surfaces!$B$1:$AK$61,29,0),VLOOKUP($A4,Surfaces!$B$1:$AK$61,16,0)))</f>
        <v/>
      </c>
      <c r="K4" s="66" t="str">
        <f>IF(K3="","",IF(VLOOKUP($A4,Surfaces!$B$1:$AK$61,16,0)="",VLOOKUP($A4,Surfaces!$B$1:$AK$61,29,0),VLOOKUP($A4,Surfaces!$B$1:$AK$61,16,0)))</f>
        <v/>
      </c>
      <c r="L4" s="66" t="str">
        <f>IF(L3="","",IF(VLOOKUP($A4,Surfaces!$B$1:$AK$61,16,0)="",VLOOKUP($A4,Surfaces!$B$1:$AK$61,29,0),VLOOKUP($A4,Surfaces!$B$1:$AK$61,16,0)))</f>
        <v/>
      </c>
      <c r="M4" s="66" t="str">
        <f>IF(M3="","",IF(VLOOKUP($A4,Surfaces!$B$1:$AK$61,16,0)="",VLOOKUP($A4,Surfaces!$B$1:$AK$61,29,0),VLOOKUP($A4,Surfaces!$B$1:$AK$61,16,0)))</f>
        <v/>
      </c>
      <c r="N4" s="66" t="str">
        <f>IF(N3="","",IF(VLOOKUP($A4,Surfaces!$B$1:$AK$61,16,0)="",VLOOKUP($A4,Surfaces!$B$1:$AK$61,29,0),VLOOKUP($A4,Surfaces!$B$1:$AK$61,16,0)))</f>
        <v/>
      </c>
      <c r="O4" s="66" t="str">
        <f>IF(O3="","",IF(VLOOKUP($A4,Surfaces!$B$1:$AK$61,16,0)="",VLOOKUP($A4,Surfaces!$B$1:$AK$61,29,0),VLOOKUP($A4,Surfaces!$B$1:$AK$61,16,0)))</f>
        <v/>
      </c>
      <c r="P4" s="66" t="str">
        <f>IF(P3="","",IF(VLOOKUP($A4,Surfaces!$B$1:$AK$61,16,0)="",VLOOKUP($A4,Surfaces!$B$1:$AK$61,29,0),VLOOKUP($A4,Surfaces!$B$1:$AK$61,16,0)))</f>
        <v/>
      </c>
      <c r="Q4" s="66" t="str">
        <f>IF(Q3="","",IF(VLOOKUP($A4,Surfaces!$B$1:$AK$61,16,0)="",VLOOKUP($A4,Surfaces!$B$1:$AK$61,29,0),VLOOKUP($A4,Surfaces!$B$1:$AK$61,16,0)))</f>
        <v/>
      </c>
      <c r="R4" s="66" t="str">
        <f>IF(R3="","",IF(VLOOKUP($A4,Surfaces!$B$1:$AK$61,16,0)="",VLOOKUP($A4,Surfaces!$B$1:$AK$61,29,0),VLOOKUP($A4,Surfaces!$B$1:$AK$61,16,0)))</f>
        <v/>
      </c>
      <c r="S4" s="66" t="str">
        <f>IF(S3="","",IF(VLOOKUP($A4,Surfaces!$B$1:$AK$61,16,0)="",VLOOKUP($A4,Surfaces!$B$1:$AK$61,29,0),VLOOKUP($A4,Surfaces!$B$1:$AK$61,16,0)))</f>
        <v/>
      </c>
      <c r="T4" s="66" t="str">
        <f>IF(T3="","",IF(VLOOKUP($A4,Surfaces!$B$1:$AK$61,16,0)="",VLOOKUP($A4,Surfaces!$B$1:$AK$61,29,0),VLOOKUP($A4,Surfaces!$B$1:$AK$61,16,0)))</f>
        <v/>
      </c>
      <c r="U4" s="66" t="str">
        <f>IF(U3="","",IF(VLOOKUP($A4,Surfaces!$B$1:$AK$61,16,0)="",VLOOKUP($A4,Surfaces!$B$1:$AK$61,29,0),VLOOKUP($A4,Surfaces!$B$1:$AK$61,16,0)))</f>
        <v/>
      </c>
      <c r="V4" s="66" t="str">
        <f>IF(V3="","",IF(VLOOKUP($A4,Surfaces!$B$1:$AK$61,16,0)="",VLOOKUP($A4,Surfaces!$B$1:$AK$61,29,0),VLOOKUP($A4,Surfaces!$B$1:$AK$61,16,0)))</f>
        <v/>
      </c>
      <c r="W4" s="66" t="str">
        <f>IF(W3="","",IF(VLOOKUP($A4,Surfaces!$B$1:$AK$61,16,0)="",VLOOKUP($A4,Surfaces!$B$1:$AK$61,29,0),VLOOKUP($A4,Surfaces!$B$1:$AK$61,16,0)))</f>
        <v/>
      </c>
      <c r="X4" s="66" t="str">
        <f>IF(X3="","",IF(VLOOKUP($A4,Surfaces!$B$1:$AK$61,16,0)="",VLOOKUP($A4,Surfaces!$B$1:$AK$61,29,0),VLOOKUP($A4,Surfaces!$B$1:$AK$61,16,0)))</f>
        <v/>
      </c>
      <c r="Y4" s="66" t="str">
        <f>IF(Y3="","",IF(VLOOKUP($A4,Surfaces!$B$1:$AK$61,16,0)="",VLOOKUP($A4,Surfaces!$B$1:$AK$61,29,0),VLOOKUP($A4,Surfaces!$B$1:$AK$61,16,0)))</f>
        <v/>
      </c>
      <c r="Z4" s="66" t="str">
        <f>IF(Z3="","",IF(VLOOKUP($A4,Surfaces!$B$1:$AK$61,16,0)="",VLOOKUP($A4,Surfaces!$B$1:$AK$61,29,0),VLOOKUP($A4,Surfaces!$B$1:$AK$61,16,0)))</f>
        <v/>
      </c>
      <c r="AA4" s="66" t="str">
        <f>IF(AA3="","",IF(VLOOKUP($A4,Surfaces!$B$1:$AK$61,16,0)="",VLOOKUP($A4,Surfaces!$B$1:$AK$61,29,0),VLOOKUP($A4,Surfaces!$B$1:$AK$61,16,0)))</f>
        <v/>
      </c>
      <c r="AB4" s="66" t="str">
        <f>IF(AB3="","",IF(VLOOKUP($A4,Surfaces!$B$1:$AK$61,16,0)="",VLOOKUP($A4,Surfaces!$B$1:$AK$61,29,0),VLOOKUP($A4,Surfaces!$B$1:$AK$61,16,0)))</f>
        <v/>
      </c>
      <c r="AC4" s="66" t="str">
        <f>IF(AC3="","",IF(VLOOKUP($A4,Surfaces!$B$1:$AK$61,16,0)="",VLOOKUP($A4,Surfaces!$B$1:$AK$61,29,0),VLOOKUP($A4,Surfaces!$B$1:$AK$61,16,0)))</f>
        <v/>
      </c>
      <c r="AD4" s="66" t="str">
        <f>IF(AD3="","",IF(VLOOKUP($A4,Surfaces!$B$1:$AK$61,16,0)="",VLOOKUP($A4,Surfaces!$B$1:$AK$61,29,0),VLOOKUP($A4,Surfaces!$B$1:$AK$61,16,0)))</f>
        <v/>
      </c>
      <c r="AE4" s="66" t="str">
        <f>IF(AE3="","",IF(VLOOKUP($A4,Surfaces!$B$1:$AK$61,16,0)="",VLOOKUP($A4,Surfaces!$B$1:$AK$61,29,0),VLOOKUP($A4,Surfaces!$B$1:$AK$61,16,0)))</f>
        <v/>
      </c>
      <c r="AF4" s="66" t="str">
        <f>IF(AF3="","",IF(VLOOKUP($A4,Surfaces!$B$1:$AK$61,16,0)="",VLOOKUP($A4,Surfaces!$B$1:$AK$61,29,0),VLOOKUP($A4,Surfaces!$B$1:$AK$61,16,0)))</f>
        <v/>
      </c>
      <c r="AG4" s="66">
        <f ca="1">IF(AG3="","",IF(VLOOKUP($A4,Surfaces!$B$1:$AK$61,16,0)="",VLOOKUP($A4,Surfaces!$B$1:$AK$61,29,0),VLOOKUP($A4,Surfaces!$B$1:$AK$61,16,0)))</f>
        <v>60</v>
      </c>
      <c r="AH4" s="66">
        <f ca="1">IF(AH3="","",IF(VLOOKUP($A4,Surfaces!$B$1:$AK$61,16,0)="",VLOOKUP($A4,Surfaces!$B$1:$AK$61,29,0),VLOOKUP($A4,Surfaces!$B$1:$AK$61,16,0)))</f>
        <v>60</v>
      </c>
      <c r="AI4" s="66">
        <f ca="1">IF(AI3="","",IF(VLOOKUP($A4,Surfaces!$B$1:$AK$61,16,0)="",VLOOKUP($A4,Surfaces!$B$1:$AK$61,29,0),VLOOKUP($A4,Surfaces!$B$1:$AK$61,16,0)))</f>
        <v>60</v>
      </c>
      <c r="AJ4" s="66">
        <f ca="1">IF(AJ3="","",IF(VLOOKUP($A4,Surfaces!$B$1:$AK$61,16,0)="",VLOOKUP($A4,Surfaces!$B$1:$AK$61,29,0),VLOOKUP($A4,Surfaces!$B$1:$AK$61,16,0)))</f>
        <v>60</v>
      </c>
      <c r="AK4" s="66">
        <f ca="1">IF(AK3="","",IF(VLOOKUP($A4,Surfaces!$B$1:$AK$61,16,0)="",VLOOKUP($A4,Surfaces!$B$1:$AK$61,29,0),VLOOKUP($A4,Surfaces!$B$1:$AK$61,16,0)))</f>
        <v>60</v>
      </c>
      <c r="AL4" s="66" t="str">
        <f>IF(AL3="","",IF(VLOOKUP($A4,Surfaces!$B$1:$AK$61,16,0)="",VLOOKUP($A4,Surfaces!$B$1:$AK$61,29,0),VLOOKUP($A4,Surfaces!$B$1:$AK$61,16,0)))</f>
        <v/>
      </c>
      <c r="AM4" s="66" t="str">
        <f>IF(AM3="","",IF(VLOOKUP($A4,Surfaces!$B$1:$AK$61,16,0)="",VLOOKUP($A4,Surfaces!$B$1:$AK$61,29,0),VLOOKUP($A4,Surfaces!$B$1:$AK$61,16,0)))</f>
        <v/>
      </c>
      <c r="AN4" s="66" t="str">
        <f>IF(AN3="","",IF(VLOOKUP($A4,Surfaces!$B$1:$AK$61,16,0)="",VLOOKUP($A4,Surfaces!$B$1:$AK$61,29,0),VLOOKUP($A4,Surfaces!$B$1:$AK$61,16,0)))</f>
        <v/>
      </c>
      <c r="AO4" s="66" t="str">
        <f>IF(AO3="","",IF(VLOOKUP($A4,Surfaces!$B$1:$AK$61,16,0)="",VLOOKUP($A4,Surfaces!$B$1:$AK$61,29,0),VLOOKUP($A4,Surfaces!$B$1:$AK$61,16,0)))</f>
        <v/>
      </c>
      <c r="AP4" s="66" t="str">
        <f>IF(AP3="","",IF(VLOOKUP($A4,Surfaces!$B$1:$AK$61,16,0)="",VLOOKUP($A4,Surfaces!$B$1:$AK$61,29,0),VLOOKUP($A4,Surfaces!$B$1:$AK$61,16,0)))</f>
        <v/>
      </c>
      <c r="AQ4" s="66" t="str">
        <f>IF(AQ3="","",IF(VLOOKUP($A4,Surfaces!$B$1:$AK$61,16,0)="",VLOOKUP($A4,Surfaces!$B$1:$AK$61,29,0),VLOOKUP($A4,Surfaces!$B$1:$AK$61,16,0)))</f>
        <v/>
      </c>
      <c r="AR4" s="66" t="str">
        <f>IF(AR3="","",IF(VLOOKUP($A4,Surfaces!$B$1:$AK$61,16,0)="",VLOOKUP($A4,Surfaces!$B$1:$AK$61,29,0),VLOOKUP($A4,Surfaces!$B$1:$AK$61,16,0)))</f>
        <v/>
      </c>
      <c r="AS4" s="66">
        <f ca="1">IF(AS3="","",IF(VLOOKUP($A4,Surfaces!$B$1:$AK$61,16,0)="",VLOOKUP($A4,Surfaces!$B$1:$AK$61,29,0),VLOOKUP($A4,Surfaces!$B$1:$AK$61,16,0)))</f>
        <v>60</v>
      </c>
      <c r="AT4" s="66">
        <f ca="1">IF(AT3="","",IF(VLOOKUP($A4,Surfaces!$B$1:$AK$61,16,0)="",VLOOKUP($A4,Surfaces!$B$1:$AK$61,29,0),VLOOKUP($A4,Surfaces!$B$1:$AK$61,16,0)))</f>
        <v>60</v>
      </c>
      <c r="AU4" s="66" t="str">
        <f>IF(AU3="","",IF(VLOOKUP($A4,Surfaces!$B$1:$AK$61,16,0)="",VLOOKUP($A4,Surfaces!$B$1:$AK$61,29,0),VLOOKUP($A4,Surfaces!$B$1:$AK$61,16,0)))</f>
        <v/>
      </c>
      <c r="AV4" s="66" t="str">
        <f>IF(AV3="","",IF(VLOOKUP($A4,Surfaces!$B$1:$AK$61,16,0)="",VLOOKUP($A4,Surfaces!$B$1:$AK$61,29,0),VLOOKUP($A4,Surfaces!$B$1:$AK$61,16,0)))</f>
        <v/>
      </c>
      <c r="AW4" s="66" t="str">
        <f>IF(AW3="","",IF(VLOOKUP($A4,Surfaces!$B$1:$AK$61,16,0)="",VLOOKUP($A4,Surfaces!$B$1:$AK$61,29,0),VLOOKUP($A4,Surfaces!$B$1:$AK$61,16,0)))</f>
        <v/>
      </c>
      <c r="AX4" s="66" t="str">
        <f>IF(AX3="","",IF(VLOOKUP($A4,Surfaces!$B$1:$AK$61,16,0)="",VLOOKUP($A4,Surfaces!$B$1:$AK$61,29,0),VLOOKUP($A4,Surfaces!$B$1:$AK$61,16,0)))</f>
        <v/>
      </c>
      <c r="AY4" s="66" t="str">
        <f>IF(AY3="","",IF(VLOOKUP($A4,Surfaces!$B$1:$AK$61,16,0)="",VLOOKUP($A4,Surfaces!$B$1:$AK$61,29,0),VLOOKUP($A4,Surfaces!$B$1:$AK$61,16,0)))</f>
        <v/>
      </c>
      <c r="AZ4" s="66" t="str">
        <f>IF(AZ3="","",IF(VLOOKUP($A4,Surfaces!$B$1:$AK$61,16,0)="",VLOOKUP($A4,Surfaces!$B$1:$AK$61,29,0),VLOOKUP($A4,Surfaces!$B$1:$AK$61,16,0)))</f>
        <v/>
      </c>
      <c r="BA4" s="66" t="str">
        <f>IF(BA3="","",IF(VLOOKUP($A4,Surfaces!$B$1:$AK$61,16,0)="",VLOOKUP($A4,Surfaces!$B$1:$AK$61,29,0),VLOOKUP($A4,Surfaces!$B$1:$AK$61,16,0)))</f>
        <v/>
      </c>
      <c r="BB4" s="66" t="str">
        <f>IF(BB3="","",IF(VLOOKUP($A4,Surfaces!$B$1:$AK$61,16,0)="",VLOOKUP($A4,Surfaces!$B$1:$AK$61,29,0),VLOOKUP($A4,Surfaces!$B$1:$AK$61,16,0)))</f>
        <v/>
      </c>
      <c r="BC4" s="67"/>
      <c r="BD4" s="68"/>
      <c r="BE4" s="68"/>
      <c r="BF4" s="69"/>
      <c r="BG4" s="69"/>
      <c r="BH4" s="69"/>
      <c r="BI4" s="69"/>
      <c r="BJ4" s="69"/>
      <c r="BK4" s="70"/>
      <c r="BL4" s="69"/>
      <c r="BM4" s="69"/>
      <c r="BN4" s="69"/>
      <c r="BO4" s="71"/>
      <c r="BP4" s="72"/>
      <c r="BQ4" s="71"/>
      <c r="BR4" s="73"/>
    </row>
    <row r="5" spans="1:70" s="51" customFormat="1" x14ac:dyDescent="0.2">
      <c r="A5" s="41" t="s">
        <v>124</v>
      </c>
      <c r="B5" s="42" t="s">
        <v>115</v>
      </c>
      <c r="C5" s="43" t="str">
        <f>IF((C$182+$BN5)&gt;=52,IF(ISBLANK(INDEX($C6:$BB6,1,(C$182+$BN5+1-52))),"",IF($BL5="P",VLOOKUP($A5,Surfaces!$B$2:$AL$62,15,0),(VLOOKUP($A5,Surfaces!$B$2:$AL$62,28,0))/$BC5)),IF(ISBLANK(INDEX(C6:$BB6,1,$BN5+1)),"",IF($BL5="P",VLOOKUP($A5,Surfaces!$B$2:$AL$62,15,0),(VLOOKUP($A5,Surfaces!$B$2:$AL$62,28,0))/$BC5)))</f>
        <v/>
      </c>
      <c r="D5" s="43" t="str">
        <f>IF((D$182+$BN5)&gt;=52,IF(ISBLANK(INDEX($C6:$BB6,1,(D$182+$BN5+1-52))),"",IF($BL5="P",VLOOKUP($A5,Surfaces!$B$2:$AL$62,15,0),(VLOOKUP($A5,Surfaces!$B$2:$AL$62,28,0))/$BC5)),IF(ISBLANK(INDEX(D6:$BB6,1,$BN5+1)),"",IF($BL5="P",VLOOKUP($A5,Surfaces!$B$2:$AL$62,15,0),(VLOOKUP($A5,Surfaces!$B$2:$AL$62,28,0))/$BC5)))</f>
        <v/>
      </c>
      <c r="E5" s="43" t="str">
        <f>IF((E$182+$BN5)&gt;=52,IF(ISBLANK(INDEX($C6:$BB6,1,(E$182+$BN5+1-52))),"",IF($BL5="P",VLOOKUP($A5,Surfaces!$B$2:$AL$62,15,0),(VLOOKUP($A5,Surfaces!$B$2:$AL$62,28,0))/$BC5)),IF(ISBLANK(INDEX(E6:$BB6,1,$BN5+1)),"",IF($BL5="P",VLOOKUP($A5,Surfaces!$B$2:$AL$62,15,0),(VLOOKUP($A5,Surfaces!$B$2:$AL$62,28,0))/$BC5)))</f>
        <v/>
      </c>
      <c r="F5" s="43" t="str">
        <f>IF((F$182+$BN5)&gt;=52,IF(ISBLANK(INDEX($C6:$BB6,1,(F$182+$BN5+1-52))),"",IF($BL5="P",VLOOKUP($A5,Surfaces!$B$2:$AL$62,15,0),(VLOOKUP($A5,Surfaces!$B$2:$AL$62,28,0))/$BC5)),IF(ISBLANK(INDEX(F6:$BB6,1,$BN5+1)),"",IF($BL5="P",VLOOKUP($A5,Surfaces!$B$2:$AL$62,15,0),(VLOOKUP($A5,Surfaces!$B$2:$AL$62,28,0))/$BC5)))</f>
        <v/>
      </c>
      <c r="G5" s="43" t="str">
        <f>IF((G$182+$BN5)&gt;=52,IF(ISBLANK(INDEX($C6:$BB6,1,(G$182+$BN5+1-52))),"",IF($BL5="P",VLOOKUP($A5,Surfaces!$B$2:$AL$62,15,0),(VLOOKUP($A5,Surfaces!$B$2:$AL$62,28,0))/$BC5)),IF(ISBLANK(INDEX(G6:$BB6,1,$BN5+1)),"",IF($BL5="P",VLOOKUP($A5,Surfaces!$B$2:$AL$62,15,0),(VLOOKUP($A5,Surfaces!$B$2:$AL$62,28,0))/$BC5)))</f>
        <v/>
      </c>
      <c r="H5" s="43" t="str">
        <f>IF((H$182+$BN5)&gt;=52,IF(ISBLANK(INDEX($C6:$BB6,1,(H$182+$BN5+1-52))),"",IF($BL5="P",VLOOKUP($A5,Surfaces!$B$2:$AL$62,15,0),(VLOOKUP($A5,Surfaces!$B$2:$AL$62,28,0))/$BC5)),IF(ISBLANK(INDEX(H6:$BB6,1,$BN5+1)),"",IF($BL5="P",VLOOKUP($A5,Surfaces!$B$2:$AL$62,15,0),(VLOOKUP($A5,Surfaces!$B$2:$AL$62,28,0))/$BC5)))</f>
        <v/>
      </c>
      <c r="I5" s="43" t="str">
        <f>IF((I$182+$BN5)&gt;=52,IF(ISBLANK(INDEX($C6:$BB6,1,(I$182+$BN5+1-52))),"",IF($BL5="P",VLOOKUP($A5,Surfaces!$B$2:$AL$62,15,0),(VLOOKUP($A5,Surfaces!$B$2:$AL$62,28,0))/$BC5)),IF(ISBLANK(INDEX(I6:$BB6,1,$BN5+1)),"",IF($BL5="P",VLOOKUP($A5,Surfaces!$B$2:$AL$62,15,0),(VLOOKUP($A5,Surfaces!$B$2:$AL$62,28,0))/$BC5)))</f>
        <v/>
      </c>
      <c r="J5" s="43" t="str">
        <f>IF((J$182+$BN5)&gt;=52,IF(ISBLANK(INDEX($C6:$BB6,1,(J$182+$BN5+1-52))),"",IF($BL5="P",VLOOKUP($A5,Surfaces!$B$2:$AL$62,15,0),(VLOOKUP($A5,Surfaces!$B$2:$AL$62,28,0))/$BC5)),IF(ISBLANK(INDEX(J6:$BB6,1,$BN5+1)),"",IF($BL5="P",VLOOKUP($A5,Surfaces!$B$2:$AL$62,15,0),(VLOOKUP($A5,Surfaces!$B$2:$AL$62,28,0))/$BC5)))</f>
        <v/>
      </c>
      <c r="K5" s="43" t="str">
        <f>IF((K$182+$BN5)&gt;=52,IF(ISBLANK(INDEX($C6:$BB6,1,(K$182+$BN5+1-52))),"",IF($BL5="P",VLOOKUP($A5,Surfaces!$B$2:$AL$62,15,0),(VLOOKUP($A5,Surfaces!$B$2:$AL$62,28,0))/$BC5)),IF(ISBLANK(INDEX(K6:$BB6,1,$BN5+1)),"",IF($BL5="P",VLOOKUP($A5,Surfaces!$B$2:$AL$62,15,0),(VLOOKUP($A5,Surfaces!$B$2:$AL$62,28,0))/$BC5)))</f>
        <v/>
      </c>
      <c r="L5" s="43" t="str">
        <f>IF((L$182+$BN5)&gt;=52,IF(ISBLANK(INDEX($C6:$BB6,1,(L$182+$BN5+1-52))),"",IF($BL5="P",VLOOKUP($A5,Surfaces!$B$2:$AL$62,15,0),(VLOOKUP($A5,Surfaces!$B$2:$AL$62,28,0))/$BC5)),IF(ISBLANK(INDEX(L6:$BB6,1,$BN5+1)),"",IF($BL5="P",VLOOKUP($A5,Surfaces!$B$2:$AL$62,15,0),(VLOOKUP($A5,Surfaces!$B$2:$AL$62,28,0))/$BC5)))</f>
        <v/>
      </c>
      <c r="M5" s="43" t="str">
        <f>IF((M$182+$BN5)&gt;=52,IF(ISBLANK(INDEX($C6:$BB6,1,(M$182+$BN5+1-52))),"",IF($BL5="P",VLOOKUP($A5,Surfaces!$B$2:$AL$62,15,0),(VLOOKUP($A5,Surfaces!$B$2:$AL$62,28,0))/$BC5)),IF(ISBLANK(INDEX(M6:$BB6,1,$BN5+1)),"",IF($BL5="P",VLOOKUP($A5,Surfaces!$B$2:$AL$62,15,0),(VLOOKUP($A5,Surfaces!$B$2:$AL$62,28,0))/$BC5)))</f>
        <v/>
      </c>
      <c r="N5" s="43" t="str">
        <f>IF((N$182+$BN5)&gt;=52,IF(ISBLANK(INDEX($C6:$BB6,1,(N$182+$BN5+1-52))),"",IF($BL5="P",VLOOKUP($A5,Surfaces!$B$2:$AL$62,15,0),(VLOOKUP($A5,Surfaces!$B$2:$AL$62,28,0))/$BC5)),IF(ISBLANK(INDEX(N6:$BB6,1,$BN5+1)),"",IF($BL5="P",VLOOKUP($A5,Surfaces!$B$2:$AL$62,15,0),(VLOOKUP($A5,Surfaces!$B$2:$AL$62,28,0))/$BC5)))</f>
        <v/>
      </c>
      <c r="O5" s="43" t="str">
        <f>IF((O$182+$BN5)&gt;=52,IF(ISBLANK(INDEX($C6:$BB6,1,(O$182+$BN5+1-52))),"",IF($BL5="P",VLOOKUP($A5,Surfaces!$B$2:$AL$62,15,0),(VLOOKUP($A5,Surfaces!$B$2:$AL$62,28,0))/$BC5)),IF(ISBLANK(INDEX(O6:$BB6,1,$BN5+1)),"",IF($BL5="P",VLOOKUP($A5,Surfaces!$B$2:$AL$62,15,0),(VLOOKUP($A5,Surfaces!$B$2:$AL$62,28,0))/$BC5)))</f>
        <v/>
      </c>
      <c r="P5" s="43" t="str">
        <f>IF((P$182+$BN5)&gt;=52,IF(ISBLANK(INDEX($C6:$BB6,1,(P$182+$BN5+1-52))),"",IF($BL5="P",VLOOKUP($A5,Surfaces!$B$2:$AL$62,15,0),(VLOOKUP($A5,Surfaces!$B$2:$AL$62,28,0))/$BC5)),IF(ISBLANK(INDEX(P6:$BB6,1,$BN5+1)),"",IF($BL5="P",VLOOKUP($A5,Surfaces!$B$2:$AL$62,15,0),(VLOOKUP($A5,Surfaces!$B$2:$AL$62,28,0))/$BC5)))</f>
        <v/>
      </c>
      <c r="Q5" s="43">
        <f ca="1">IF((Q$182+$BN5)&gt;=52,IF(ISBLANK(INDEX($C6:$BB6,1,(Q$182+$BN5+1-52))),"",IF($BL5="P",VLOOKUP($A5,Surfaces!$B$2:$AL$62,15,0),(VLOOKUP($A5,Surfaces!$B$2:$AL$62,28,0))/$BC5)),IF(ISBLANK(INDEX(Q6:$BB6,1,$BN5+1)),"",IF($BL5="P",VLOOKUP($A5,Surfaces!$B$2:$AL$62,15,0),(VLOOKUP($A5,Surfaces!$B$2:$AL$62,28,0))/$BC5)))</f>
        <v>41.785714285714292</v>
      </c>
      <c r="R5" s="43">
        <f ca="1">IF((R$182+$BN5)&gt;=52,IF(ISBLANK(INDEX($C6:$BB6,1,(R$182+$BN5+1-52))),"",IF($BL5="P",VLOOKUP($A5,Surfaces!$B$2:$AL$62,15,0),(VLOOKUP($A5,Surfaces!$B$2:$AL$62,28,0))/$BC5)),IF(ISBLANK(INDEX(R6:$BB6,1,$BN5+1)),"",IF($BL5="P",VLOOKUP($A5,Surfaces!$B$2:$AL$62,15,0),(VLOOKUP($A5,Surfaces!$B$2:$AL$62,28,0))/$BC5)))</f>
        <v>41.785714285714292</v>
      </c>
      <c r="S5" s="43">
        <f ca="1">IF((S$182+$BN5)&gt;=52,IF(ISBLANK(INDEX($C6:$BB6,1,(S$182+$BN5+1-52))),"",IF($BL5="P",VLOOKUP($A5,Surfaces!$B$2:$AL$62,15,0),(VLOOKUP($A5,Surfaces!$B$2:$AL$62,28,0))/$BC5)),IF(ISBLANK(INDEX(S6:$BB6,1,$BN5+1)),"",IF($BL5="P",VLOOKUP($A5,Surfaces!$B$2:$AL$62,15,0),(VLOOKUP($A5,Surfaces!$B$2:$AL$62,28,0))/$BC5)))</f>
        <v>41.785714285714292</v>
      </c>
      <c r="T5" s="43">
        <f ca="1">IF((T$182+$BN5)&gt;=52,IF(ISBLANK(INDEX($C6:$BB6,1,(T$182+$BN5+1-52))),"",IF($BL5="P",VLOOKUP($A5,Surfaces!$B$2:$AL$62,15,0),(VLOOKUP($A5,Surfaces!$B$2:$AL$62,28,0))/$BC5)),IF(ISBLANK(INDEX(T6:$BB6,1,$BN5+1)),"",IF($BL5="P",VLOOKUP($A5,Surfaces!$B$2:$AL$62,15,0),(VLOOKUP($A5,Surfaces!$B$2:$AL$62,28,0))/$BC5)))</f>
        <v>41.785714285714292</v>
      </c>
      <c r="U5" s="43">
        <f ca="1">IF((U$182+$BN5)&gt;=52,IF(ISBLANK(INDEX($C6:$BB6,1,(U$182+$BN5+1-52))),"",IF($BL5="P",VLOOKUP($A5,Surfaces!$B$2:$AL$62,15,0),(VLOOKUP($A5,Surfaces!$B$2:$AL$62,28,0))/$BC5)),IF(ISBLANK(INDEX(U6:$BB6,1,$BN5+1)),"",IF($BL5="P",VLOOKUP($A5,Surfaces!$B$2:$AL$62,15,0),(VLOOKUP($A5,Surfaces!$B$2:$AL$62,28,0))/$BC5)))</f>
        <v>41.785714285714292</v>
      </c>
      <c r="V5" s="43">
        <f ca="1">IF((V$182+$BN5)&gt;=52,IF(ISBLANK(INDEX($C6:$BB6,1,(V$182+$BN5+1-52))),"",IF($BL5="P",VLOOKUP($A5,Surfaces!$B$2:$AL$62,15,0),(VLOOKUP($A5,Surfaces!$B$2:$AL$62,28,0))/$BC5)),IF(ISBLANK(INDEX(V6:$BB6,1,$BN5+1)),"",IF($BL5="P",VLOOKUP($A5,Surfaces!$B$2:$AL$62,15,0),(VLOOKUP($A5,Surfaces!$B$2:$AL$62,28,0))/$BC5)))</f>
        <v>41.785714285714292</v>
      </c>
      <c r="W5" s="43">
        <f ca="1">IF((W$182+$BN5)&gt;=52,IF(ISBLANK(INDEX($C6:$BB6,1,(W$182+$BN5+1-52))),"",IF($BL5="P",VLOOKUP($A5,Surfaces!$B$2:$AL$62,15,0),(VLOOKUP($A5,Surfaces!$B$2:$AL$62,28,0))/$BC5)),IF(ISBLANK(INDEX(W6:$BB6,1,$BN5+1)),"",IF($BL5="P",VLOOKUP($A5,Surfaces!$B$2:$AL$62,15,0),(VLOOKUP($A5,Surfaces!$B$2:$AL$62,28,0))/$BC5)))</f>
        <v>41.785714285714292</v>
      </c>
      <c r="X5" s="43">
        <f ca="1">IF((X$182+$BN5)&gt;=52,IF(ISBLANK(INDEX($C6:$BB6,1,(X$182+$BN5+1-52))),"",IF($BL5="P",VLOOKUP($A5,Surfaces!$B$2:$AL$62,15,0),(VLOOKUP($A5,Surfaces!$B$2:$AL$62,28,0))/$BC5)),IF(ISBLANK(INDEX(X6:$BB6,1,$BN5+1)),"",IF($BL5="P",VLOOKUP($A5,Surfaces!$B$2:$AL$62,15,0),(VLOOKUP($A5,Surfaces!$B$2:$AL$62,28,0))/$BC5)))</f>
        <v>41.785714285714292</v>
      </c>
      <c r="Y5" s="43" t="str">
        <f>IF((Y$182+$BN5)&gt;=52,IF(ISBLANK(INDEX($C6:$BB6,1,(Y$182+$BN5+1-52))),"",IF($BL5="P",VLOOKUP($A5,Surfaces!$B$2:$AL$62,15,0),(VLOOKUP($A5,Surfaces!$B$2:$AL$62,28,0))/$BC5)),IF(ISBLANK(INDEX(Y6:$BB6,1,$BN5+1)),"",IF($BL5="P",VLOOKUP($A5,Surfaces!$B$2:$AL$62,15,0),(VLOOKUP($A5,Surfaces!$B$2:$AL$62,28,0))/$BC5)))</f>
        <v/>
      </c>
      <c r="Z5" s="43" t="str">
        <f>IF((Z$182+$BN5)&gt;=52,IF(ISBLANK(INDEX($C6:$BB6,1,(Z$182+$BN5+1-52))),"",IF($BL5="P",VLOOKUP($A5,Surfaces!$B$2:$AL$62,15,0),(VLOOKUP($A5,Surfaces!$B$2:$AL$62,28,0))/$BC5)),IF(ISBLANK(INDEX(Z6:$BB6,1,$BN5+1)),"",IF($BL5="P",VLOOKUP($A5,Surfaces!$B$2:$AL$62,15,0),(VLOOKUP($A5,Surfaces!$B$2:$AL$62,28,0))/$BC5)))</f>
        <v/>
      </c>
      <c r="AA5" s="43" t="str">
        <f>IF((AA$182+$BN5)&gt;=52,IF(ISBLANK(INDEX($C6:$BB6,1,(AA$182+$BN5+1-52))),"",IF($BL5="P",VLOOKUP($A5,Surfaces!$B$2:$AL$62,15,0),(VLOOKUP($A5,Surfaces!$B$2:$AL$62,28,0))/$BC5)),IF(ISBLANK(INDEX(AA6:$BB6,1,$BN5+1)),"",IF($BL5="P",VLOOKUP($A5,Surfaces!$B$2:$AL$62,15,0),(VLOOKUP($A5,Surfaces!$B$2:$AL$62,28,0))/$BC5)))</f>
        <v/>
      </c>
      <c r="AB5" s="43" t="str">
        <f>IF((AB$182+$BN5)&gt;=52,IF(ISBLANK(INDEX($C6:$BB6,1,(AB$182+$BN5+1-52))),"",IF($BL5="P",VLOOKUP($A5,Surfaces!$B$2:$AL$62,15,0),(VLOOKUP($A5,Surfaces!$B$2:$AL$62,28,0))/$BC5)),IF(ISBLANK(INDEX(AB6:$BB6,1,$BN5+1)),"",IF($BL5="P",VLOOKUP($A5,Surfaces!$B$2:$AL$62,15,0),(VLOOKUP($A5,Surfaces!$B$2:$AL$62,28,0))/$BC5)))</f>
        <v/>
      </c>
      <c r="AC5" s="43" t="str">
        <f>IF((AC$182+$BN5)&gt;=52,IF(ISBLANK(INDEX($C6:$BB6,1,(AC$182+$BN5+1-52))),"",IF($BL5="P",VLOOKUP($A5,Surfaces!$B$2:$AL$62,15,0),(VLOOKUP($A5,Surfaces!$B$2:$AL$62,28,0))/$BC5)),IF(ISBLANK(INDEX(AC6:$BB6,1,$BN5+1)),"",IF($BL5="P",VLOOKUP($A5,Surfaces!$B$2:$AL$62,15,0),(VLOOKUP($A5,Surfaces!$B$2:$AL$62,28,0))/$BC5)))</f>
        <v/>
      </c>
      <c r="AD5" s="43" t="str">
        <f>IF((AD$182+$BN5)&gt;=52,IF(ISBLANK(INDEX($C6:$BB6,1,(AD$182+$BN5+1-52))),"",IF($BL5="P",VLOOKUP($A5,Surfaces!$B$2:$AL$62,15,0),(VLOOKUP($A5,Surfaces!$B$2:$AL$62,28,0))/$BC5)),IF(ISBLANK(INDEX(AD6:$BB6,1,$BN5+1)),"",IF($BL5="P",VLOOKUP($A5,Surfaces!$B$2:$AL$62,15,0),(VLOOKUP($A5,Surfaces!$B$2:$AL$62,28,0))/$BC5)))</f>
        <v/>
      </c>
      <c r="AE5" s="43" t="str">
        <f>IF((AE$182+$BN5)&gt;=52,IF(ISBLANK(INDEX($C6:$BB6,1,(AE$182+$BN5+1-52))),"",IF($BL5="P",VLOOKUP($A5,Surfaces!$B$2:$AL$62,15,0),(VLOOKUP($A5,Surfaces!$B$2:$AL$62,28,0))/$BC5)),IF(ISBLANK(INDEX(AE6:$BB6,1,$BN5+1)),"",IF($BL5="P",VLOOKUP($A5,Surfaces!$B$2:$AL$62,15,0),(VLOOKUP($A5,Surfaces!$B$2:$AL$62,28,0))/$BC5)))</f>
        <v/>
      </c>
      <c r="AF5" s="43">
        <f ca="1">IF((AF$182+$BN5)&gt;=52,IF(ISBLANK(INDEX($C6:$BB6,1,(AF$182+$BN5+1-52))),"",IF($BL5="P",VLOOKUP($A5,Surfaces!$B$2:$AL$62,15,0),(VLOOKUP($A5,Surfaces!$B$2:$AL$62,28,0))/$BC5)),IF(ISBLANK(INDEX(AF6:$BB6,1,$BN5+1)),"",IF($BL5="P",VLOOKUP($A5,Surfaces!$B$2:$AL$62,15,0),(VLOOKUP($A5,Surfaces!$B$2:$AL$62,28,0))/$BC5)))</f>
        <v>41.785714285714292</v>
      </c>
      <c r="AG5" s="43">
        <f ca="1">IF((AG$182+$BN5)&gt;=52,IF(ISBLANK(INDEX($C6:$BB6,1,(AG$182+$BN5+1-52))),"",IF($BL5="P",VLOOKUP($A5,Surfaces!$B$2:$AL$62,15,0),(VLOOKUP($A5,Surfaces!$B$2:$AL$62,28,0))/$BC5)),IF(ISBLANK(INDEX(AG6:$BB6,1,$BN5+1)),"",IF($BL5="P",VLOOKUP($A5,Surfaces!$B$2:$AL$62,15,0),(VLOOKUP($A5,Surfaces!$B$2:$AL$62,28,0))/$BC5)))</f>
        <v>41.785714285714292</v>
      </c>
      <c r="AH5" s="43" t="str">
        <f>IF((AH$182+$BN5)&gt;=52,IF(ISBLANK(INDEX($C6:$BB6,1,(AH$182+$BN5+1-52))),"",IF($BL5="P",VLOOKUP($A5,Surfaces!$B$2:$AL$62,15,0),(VLOOKUP($A5,Surfaces!$B$2:$AL$62,28,0))/$BC5)),IF(ISBLANK(INDEX(AH6:$BB6,1,$BN5+1)),"",IF($BL5="P",VLOOKUP($A5,Surfaces!$B$2:$AL$62,15,0),(VLOOKUP($A5,Surfaces!$B$2:$AL$62,28,0))/$BC5)))</f>
        <v/>
      </c>
      <c r="AI5" s="43" t="str">
        <f>IF((AI$182+$BN5)&gt;=52,IF(ISBLANK(INDEX($C6:$BB6,1,(AI$182+$BN5+1-52))),"",IF($BL5="P",VLOOKUP($A5,Surfaces!$B$2:$AL$62,15,0),(VLOOKUP($A5,Surfaces!$B$2:$AL$62,28,0))/$BC5)),IF(ISBLANK(INDEX(AI6:$BB6,1,$BN5+1)),"",IF($BL5="P",VLOOKUP($A5,Surfaces!$B$2:$AL$62,15,0),(VLOOKUP($A5,Surfaces!$B$2:$AL$62,28,0))/$BC5)))</f>
        <v/>
      </c>
      <c r="AJ5" s="43" t="str">
        <f>IF((AJ$182+$BN5)&gt;=52,IF(ISBLANK(INDEX($C6:$BB6,1,(AJ$182+$BN5+1-52))),"",IF($BL5="P",VLOOKUP($A5,Surfaces!$B$2:$AL$62,15,0),(VLOOKUP($A5,Surfaces!$B$2:$AL$62,28,0))/$BC5)),IF(ISBLANK(INDEX(AJ6:$BB6,1,$BN5+1)),"",IF($BL5="P",VLOOKUP($A5,Surfaces!$B$2:$AL$62,15,0),(VLOOKUP($A5,Surfaces!$B$2:$AL$62,28,0))/$BC5)))</f>
        <v/>
      </c>
      <c r="AK5" s="43" t="str">
        <f>IF((AK$182+$BN5)&gt;=52,IF(ISBLANK(INDEX($C6:$BB6,1,(AK$182+$BN5+1-52))),"",IF($BL5="P",VLOOKUP($A5,Surfaces!$B$2:$AL$62,15,0),(VLOOKUP($A5,Surfaces!$B$2:$AL$62,28,0))/$BC5)),IF(ISBLANK(INDEX(AK6:$BB6,1,$BN5+1)),"",IF($BL5="P",VLOOKUP($A5,Surfaces!$B$2:$AL$62,15,0),(VLOOKUP($A5,Surfaces!$B$2:$AL$62,28,0))/$BC5)))</f>
        <v/>
      </c>
      <c r="AL5" s="43" t="str">
        <f>IF((AL$182+$BN5)&gt;=52,IF(ISBLANK(INDEX($C6:$BB6,1,(AL$182+$BN5+1-52))),"",IF($BL5="P",VLOOKUP($A5,Surfaces!$B$2:$AL$62,15,0),(VLOOKUP($A5,Surfaces!$B$2:$AL$62,28,0))/$BC5)),IF(ISBLANK(INDEX(AL6:$BB6,1,$BN5+1)),"",IF($BL5="P",VLOOKUP($A5,Surfaces!$B$2:$AL$62,15,0),(VLOOKUP($A5,Surfaces!$B$2:$AL$62,28,0))/$BC5)))</f>
        <v/>
      </c>
      <c r="AM5" s="43" t="str">
        <f>IF((AM$182+$BN5)&gt;=52,IF(ISBLANK(INDEX($C6:$BB6,1,(AM$182+$BN5+1-52))),"",IF($BL5="P",VLOOKUP($A5,Surfaces!$B$2:$AL$62,15,0),(VLOOKUP($A5,Surfaces!$B$2:$AL$62,28,0))/$BC5)),IF(ISBLANK(INDEX(AM6:$BB6,1,$BN5+1)),"",IF($BL5="P",VLOOKUP($A5,Surfaces!$B$2:$AL$62,15,0),(VLOOKUP($A5,Surfaces!$B$2:$AL$62,28,0))/$BC5)))</f>
        <v/>
      </c>
      <c r="AN5" s="43" t="str">
        <f>IF((AN$182+$BN5)&gt;=52,IF(ISBLANK(INDEX($C6:$BB6,1,(AN$182+$BN5+1-52))),"",IF($BL5="P",VLOOKUP($A5,Surfaces!$B$2:$AL$62,15,0),(VLOOKUP($A5,Surfaces!$B$2:$AL$62,28,0))/$BC5)),IF(ISBLANK(INDEX(AN6:$BB6,1,$BN5+1)),"",IF($BL5="P",VLOOKUP($A5,Surfaces!$B$2:$AL$62,15,0),(VLOOKUP($A5,Surfaces!$B$2:$AL$62,28,0))/$BC5)))</f>
        <v/>
      </c>
      <c r="AO5" s="43" t="str">
        <f>IF((AO$182+$BN5)&gt;=52,IF(ISBLANK(INDEX($C6:$BB6,1,(AO$182+$BN5+1-52))),"",IF($BL5="P",VLOOKUP($A5,Surfaces!$B$2:$AL$62,15,0),(VLOOKUP($A5,Surfaces!$B$2:$AL$62,28,0))/$BC5)),IF(ISBLANK(INDEX(AO6:$BB6,1,$BN5+1)),"",IF($BL5="P",VLOOKUP($A5,Surfaces!$B$2:$AL$62,15,0),(VLOOKUP($A5,Surfaces!$B$2:$AL$62,28,0))/$BC5)))</f>
        <v/>
      </c>
      <c r="AP5" s="43" t="str">
        <f>IF((AP$182+$BN5)&gt;=52,IF(ISBLANK(INDEX($C6:$BB6,1,(AP$182+$BN5+1-52))),"",IF($BL5="P",VLOOKUP($A5,Surfaces!$B$2:$AL$62,15,0),(VLOOKUP($A5,Surfaces!$B$2:$AL$62,28,0))/$BC5)),IF(ISBLANK(INDEX(AP6:$BB6,1,$BN5+1)),"",IF($BL5="P",VLOOKUP($A5,Surfaces!$B$2:$AL$62,15,0),(VLOOKUP($A5,Surfaces!$B$2:$AL$62,28,0))/$BC5)))</f>
        <v/>
      </c>
      <c r="AQ5" s="43" t="str">
        <f>IF((AQ$182+$BN5)&gt;=52,IF(ISBLANK(INDEX($C6:$BB6,1,(AQ$182+$BN5+1-52))),"",IF($BL5="P",VLOOKUP($A5,Surfaces!$B$2:$AL$62,15,0),(VLOOKUP($A5,Surfaces!$B$2:$AL$62,28,0))/$BC5)),IF(ISBLANK(INDEX(AQ6:$BB6,1,$BN5+1)),"",IF($BL5="P",VLOOKUP($A5,Surfaces!$B$2:$AL$62,15,0),(VLOOKUP($A5,Surfaces!$B$2:$AL$62,28,0))/$BC5)))</f>
        <v/>
      </c>
      <c r="AR5" s="43" t="str">
        <f>IF((AR$182+$BN5)&gt;=52,IF(ISBLANK(INDEX($C6:$BB6,1,(AR$182+$BN5+1-52))),"",IF($BL5="P",VLOOKUP($A5,Surfaces!$B$2:$AL$62,15,0),(VLOOKUP($A5,Surfaces!$B$2:$AL$62,28,0))/$BC5)),IF(ISBLANK(INDEX(AR6:$BB6,1,$BN5+1)),"",IF($BL5="P",VLOOKUP($A5,Surfaces!$B$2:$AL$62,15,0),(VLOOKUP($A5,Surfaces!$B$2:$AL$62,28,0))/$BC5)))</f>
        <v/>
      </c>
      <c r="AS5" s="43" t="str">
        <f>IF((AS$182+$BN5)&gt;=52,IF(ISBLANK(INDEX($C6:$BB6,1,(AS$182+$BN5+1-52))),"",IF($BL5="P",VLOOKUP($A5,Surfaces!$B$2:$AL$62,15,0),(VLOOKUP($A5,Surfaces!$B$2:$AL$62,28,0))/$BC5)),IF(ISBLANK(INDEX(AS6:$BB6,1,$BN5+1)),"",IF($BL5="P",VLOOKUP($A5,Surfaces!$B$2:$AL$62,15,0),(VLOOKUP($A5,Surfaces!$B$2:$AL$62,28,0))/$BC5)))</f>
        <v/>
      </c>
      <c r="AT5" s="43" t="str">
        <f>IF((AT$182+$BN5)&gt;=52,IF(ISBLANK(INDEX($C6:$BB6,1,(AT$182+$BN5+1-52))),"",IF($BL5="P",VLOOKUP($A5,Surfaces!$B$2:$AL$62,15,0),(VLOOKUP($A5,Surfaces!$B$2:$AL$62,28,0))/$BC5)),IF(ISBLANK(INDEX(AT6:$BB6,1,$BN5+1)),"",IF($BL5="P",VLOOKUP($A5,Surfaces!$B$2:$AL$62,15,0),(VLOOKUP($A5,Surfaces!$B$2:$AL$62,28,0))/$BC5)))</f>
        <v/>
      </c>
      <c r="AU5" s="43" t="str">
        <f>IF((AU$182+$BN5)&gt;=52,IF(ISBLANK(INDEX($C6:$BB6,1,(AU$182+$BN5+1-52))),"",IF($BL5="P",VLOOKUP($A5,Surfaces!$B$2:$AL$62,15,0),(VLOOKUP($A5,Surfaces!$B$2:$AL$62,28,0))/$BC5)),IF(ISBLANK(INDEX(AU6:$BB6,1,$BN5+1)),"",IF($BL5="P",VLOOKUP($A5,Surfaces!$B$2:$AL$62,15,0),(VLOOKUP($A5,Surfaces!$B$2:$AL$62,28,0))/$BC5)))</f>
        <v/>
      </c>
      <c r="AV5" s="43" t="str">
        <f>IF((AV$182+$BN5)&gt;=52,IF(ISBLANK(INDEX($C6:$BB6,1,(AV$182+$BN5+1-52))),"",IF($BL5="P",VLOOKUP($A5,Surfaces!$B$2:$AL$62,15,0),(VLOOKUP($A5,Surfaces!$B$2:$AL$62,28,0))/$BC5)),IF(ISBLANK(INDEX(AV6:$BB6,1,$BN5+1)),"",IF($BL5="P",VLOOKUP($A5,Surfaces!$B$2:$AL$62,15,0),(VLOOKUP($A5,Surfaces!$B$2:$AL$62,28,0))/$BC5)))</f>
        <v/>
      </c>
      <c r="AW5" s="43" t="str">
        <f>IF((AW$182+$BN5)&gt;=52,IF(ISBLANK(INDEX($C6:$BB6,1,(AW$182+$BN5+1-52))),"",IF($BL5="P",VLOOKUP($A5,Surfaces!$B$2:$AL$62,15,0),(VLOOKUP($A5,Surfaces!$B$2:$AL$62,28,0))/$BC5)),IF(ISBLANK(INDEX(AW6:$BB6,1,$BN5+1)),"",IF($BL5="P",VLOOKUP($A5,Surfaces!$B$2:$AL$62,15,0),(VLOOKUP($A5,Surfaces!$B$2:$AL$62,28,0))/$BC5)))</f>
        <v/>
      </c>
      <c r="AX5" s="43" t="str">
        <f>IF((AX$182+$BN5)&gt;=52,IF(ISBLANK(INDEX($C6:$BB6,1,(AX$182+$BN5+1-52))),"",IF($BL5="P",VLOOKUP($A5,Surfaces!$B$2:$AL$62,15,0),(VLOOKUP($A5,Surfaces!$B$2:$AL$62,28,0))/$BC5)),IF(ISBLANK(INDEX(AX6:$BB6,1,$BN5+1)),"",IF($BL5="P",VLOOKUP($A5,Surfaces!$B$2:$AL$62,15,0),(VLOOKUP($A5,Surfaces!$B$2:$AL$62,28,0))/$BC5)))</f>
        <v/>
      </c>
      <c r="AY5" s="43" t="str">
        <f>IF((AY$182+$BN5)&gt;=52,IF(ISBLANK(INDEX($C6:$BB6,1,(AY$182+$BN5+1-52))),"",IF($BL5="P",VLOOKUP($A5,Surfaces!$B$2:$AL$62,15,0),(VLOOKUP($A5,Surfaces!$B$2:$AL$62,28,0))/$BC5)),IF(ISBLANK(INDEX(AY6:$BB6,1,$BN5+1)),"",IF($BL5="P",VLOOKUP($A5,Surfaces!$B$2:$AL$62,15,0),(VLOOKUP($A5,Surfaces!$B$2:$AL$62,28,0))/$BC5)))</f>
        <v/>
      </c>
      <c r="AZ5" s="43" t="str">
        <f>IF((AZ$182+$BN5)&gt;=52,IF(ISBLANK(INDEX($C6:$BB6,1,(AZ$182+$BN5+1-52))),"",IF($BL5="P",VLOOKUP($A5,Surfaces!$B$2:$AL$62,15,0),(VLOOKUP($A5,Surfaces!$B$2:$AL$62,28,0))/$BC5)),IF(ISBLANK(INDEX(AZ6:$BB6,1,$BN5+1)),"",IF($BL5="P",VLOOKUP($A5,Surfaces!$B$2:$AL$62,15,0),(VLOOKUP($A5,Surfaces!$B$2:$AL$62,28,0))/$BC5)))</f>
        <v/>
      </c>
      <c r="BA5" s="43" t="str">
        <f>IF((BA$182+$BN5)&gt;=52,IF(ISBLANK(INDEX($C6:$BB6,1,(BA$182+$BN5+1-52))),"",IF($BL5="P",VLOOKUP($A5,Surfaces!$B$2:$AL$62,15,0),(VLOOKUP($A5,Surfaces!$B$2:$AL$62,28,0))/$BC5)),IF(ISBLANK(INDEX(BA6:$BB6,1,$BN5+1)),"",IF($BL5="P",VLOOKUP($A5,Surfaces!$B$2:$AL$62,15,0),(VLOOKUP($A5,Surfaces!$B$2:$AL$62,28,0))/$BC5)))</f>
        <v/>
      </c>
      <c r="BB5" s="43" t="str">
        <f>IF((BB$182+$BN5)&gt;=52,IF(ISBLANK(INDEX($C6:$BB6,1,(BB$182+$BN5+1-52))),"",IF($BL5="P",VLOOKUP($A5,Surfaces!$B$2:$AL$62,15,0),(VLOOKUP($A5,Surfaces!$B$2:$AL$62,28,0))/$BC5)),IF(ISBLANK(INDEX(BB6:$BB6,1,$BN5+1)),"",IF($BL5="P",VLOOKUP($A5,Surfaces!$B$2:$AL$62,15,0),(VLOOKUP($A5,Surfaces!$B$2:$AL$62,28,0))/$BC5)))</f>
        <v/>
      </c>
      <c r="BC5" s="44">
        <f>IF(COUNTA(C6:BB6)=0,"",COUNTA(C6:BB6))</f>
        <v>10</v>
      </c>
      <c r="BD5" s="45">
        <v>30</v>
      </c>
      <c r="BE5" s="45">
        <v>30</v>
      </c>
      <c r="BF5" s="46">
        <v>70</v>
      </c>
      <c r="BG5" s="46">
        <v>20</v>
      </c>
      <c r="BH5" s="46">
        <v>0.5</v>
      </c>
      <c r="BI5" s="46" t="s">
        <v>118</v>
      </c>
      <c r="BJ5" s="46">
        <v>0.9</v>
      </c>
      <c r="BK5" s="47"/>
      <c r="BL5" s="46" t="s">
        <v>125</v>
      </c>
      <c r="BM5" s="46">
        <v>30</v>
      </c>
      <c r="BN5" s="46">
        <v>13</v>
      </c>
      <c r="BO5" s="48">
        <v>1.27</v>
      </c>
      <c r="BP5" s="49"/>
      <c r="BQ5" s="48">
        <v>1.8</v>
      </c>
      <c r="BR5" s="50" t="str">
        <f>IF(ISBLANK(BP5),"",BP5)</f>
        <v/>
      </c>
    </row>
    <row r="6" spans="1:70" x14ac:dyDescent="0.2">
      <c r="A6" s="52" t="str">
        <f>A5</f>
        <v>betterave rouge</v>
      </c>
      <c r="B6" s="53" t="s">
        <v>121</v>
      </c>
      <c r="C6" s="54"/>
      <c r="D6" s="54"/>
      <c r="E6" s="54"/>
      <c r="F6" s="54"/>
      <c r="G6" s="54"/>
      <c r="H6" s="54"/>
      <c r="I6" s="54"/>
      <c r="J6" s="54"/>
      <c r="K6" s="54"/>
      <c r="L6" s="54"/>
      <c r="M6" s="54"/>
      <c r="N6" s="54"/>
      <c r="O6" s="54"/>
      <c r="P6" s="54"/>
      <c r="Q6" s="54"/>
      <c r="R6" s="54"/>
      <c r="S6" s="54"/>
      <c r="T6" s="54"/>
      <c r="U6" s="54"/>
      <c r="V6" s="54"/>
      <c r="W6" s="54"/>
      <c r="X6" s="54"/>
      <c r="Y6" s="54"/>
      <c r="Z6" s="54"/>
      <c r="AA6" s="54"/>
      <c r="AB6" s="54"/>
      <c r="AC6" s="56"/>
      <c r="AD6" s="56" t="s">
        <v>329</v>
      </c>
      <c r="AE6" s="56" t="s">
        <v>329</v>
      </c>
      <c r="AF6" s="56" t="s">
        <v>329</v>
      </c>
      <c r="AG6" s="56" t="s">
        <v>329</v>
      </c>
      <c r="AH6" s="56" t="s">
        <v>329</v>
      </c>
      <c r="AI6" s="56" t="s">
        <v>329</v>
      </c>
      <c r="AJ6" s="56" t="s">
        <v>329</v>
      </c>
      <c r="AK6" s="56" t="s">
        <v>329</v>
      </c>
      <c r="AL6" s="56"/>
      <c r="AM6" s="56"/>
      <c r="AN6" s="56"/>
      <c r="AO6" s="56"/>
      <c r="AP6" s="56"/>
      <c r="AQ6" s="56"/>
      <c r="AR6" s="56"/>
      <c r="AS6" s="56" t="s">
        <v>329</v>
      </c>
      <c r="AT6" s="56" t="s">
        <v>329</v>
      </c>
      <c r="AU6" s="56"/>
      <c r="AV6" s="56"/>
      <c r="AW6" s="56"/>
      <c r="AX6" s="54"/>
      <c r="AY6" s="54"/>
      <c r="AZ6" s="54"/>
      <c r="BA6" s="54"/>
      <c r="BB6" s="54"/>
      <c r="BC6" s="57"/>
      <c r="BD6" s="58"/>
      <c r="BE6" s="58"/>
      <c r="BF6" s="59"/>
      <c r="BG6" s="59"/>
      <c r="BH6" s="59"/>
      <c r="BI6" s="59"/>
      <c r="BJ6" s="59"/>
      <c r="BK6" s="60"/>
      <c r="BL6" s="59"/>
      <c r="BM6" s="59"/>
      <c r="BN6" s="59"/>
      <c r="BO6" s="61"/>
      <c r="BP6" s="62"/>
      <c r="BQ6" s="61"/>
      <c r="BR6" s="63"/>
    </row>
    <row r="7" spans="1:70" x14ac:dyDescent="0.2">
      <c r="A7" s="64" t="str">
        <f>A6</f>
        <v>betterave rouge</v>
      </c>
      <c r="B7" s="65" t="s">
        <v>123</v>
      </c>
      <c r="C7" s="66" t="str">
        <f>IF(C6="","",IF(VLOOKUP($A7,Surfaces!$B$1:$AK$61,16,0)="",VLOOKUP($A7,Surfaces!$B$1:$AK$61,29,0),VLOOKUP($A7,Surfaces!$B$1:$AK$61,16,0)))</f>
        <v/>
      </c>
      <c r="D7" s="66" t="str">
        <f>IF(D6="","",IF(VLOOKUP($A7,Surfaces!$B$1:$AK$61,16,0)="",VLOOKUP($A7,Surfaces!$B$1:$AK$61,29,0),VLOOKUP($A7,Surfaces!$B$1:$AK$61,16,0)))</f>
        <v/>
      </c>
      <c r="E7" s="66" t="str">
        <f>IF(E6="","",IF(VLOOKUP($A7,Surfaces!$B$1:$AK$61,16,0)="",VLOOKUP($A7,Surfaces!$B$1:$AK$61,29,0),VLOOKUP($A7,Surfaces!$B$1:$AK$61,16,0)))</f>
        <v/>
      </c>
      <c r="F7" s="66" t="str">
        <f>IF(F6="","",IF(VLOOKUP($A7,Surfaces!$B$1:$AK$61,16,0)="",VLOOKUP($A7,Surfaces!$B$1:$AK$61,29,0),VLOOKUP($A7,Surfaces!$B$1:$AK$61,16,0)))</f>
        <v/>
      </c>
      <c r="G7" s="66" t="str">
        <f>IF(G6="","",IF(VLOOKUP($A7,Surfaces!$B$1:$AK$61,16,0)="",VLOOKUP($A7,Surfaces!$B$1:$AK$61,29,0),VLOOKUP($A7,Surfaces!$B$1:$AK$61,16,0)))</f>
        <v/>
      </c>
      <c r="H7" s="66" t="str">
        <f>IF(H6="","",IF(VLOOKUP($A7,Surfaces!$B$1:$AK$61,16,0)="",VLOOKUP($A7,Surfaces!$B$1:$AK$61,29,0),VLOOKUP($A7,Surfaces!$B$1:$AK$61,16,0)))</f>
        <v/>
      </c>
      <c r="I7" s="66" t="str">
        <f>IF(I6="","",IF(VLOOKUP($A7,Surfaces!$B$1:$AK$61,16,0)="",VLOOKUP($A7,Surfaces!$B$1:$AK$61,29,0),VLOOKUP($A7,Surfaces!$B$1:$AK$61,16,0)))</f>
        <v/>
      </c>
      <c r="J7" s="66" t="str">
        <f>IF(J6="","",IF(VLOOKUP($A7,Surfaces!$B$1:$AK$61,16,0)="",VLOOKUP($A7,Surfaces!$B$1:$AK$61,29,0),VLOOKUP($A7,Surfaces!$B$1:$AK$61,16,0)))</f>
        <v/>
      </c>
      <c r="K7" s="66" t="str">
        <f>IF(K6="","",IF(VLOOKUP($A7,Surfaces!$B$1:$AK$61,16,0)="",VLOOKUP($A7,Surfaces!$B$1:$AK$61,29,0),VLOOKUP($A7,Surfaces!$B$1:$AK$61,16,0)))</f>
        <v/>
      </c>
      <c r="L7" s="66" t="str">
        <f>IF(L6="","",IF(VLOOKUP($A7,Surfaces!$B$1:$AK$61,16,0)="",VLOOKUP($A7,Surfaces!$B$1:$AK$61,29,0),VLOOKUP($A7,Surfaces!$B$1:$AK$61,16,0)))</f>
        <v/>
      </c>
      <c r="M7" s="66" t="str">
        <f>IF(M6="","",IF(VLOOKUP($A7,Surfaces!$B$1:$AK$61,16,0)="",VLOOKUP($A7,Surfaces!$B$1:$AK$61,29,0),VLOOKUP($A7,Surfaces!$B$1:$AK$61,16,0)))</f>
        <v/>
      </c>
      <c r="N7" s="66" t="str">
        <f>IF(N6="","",IF(VLOOKUP($A7,Surfaces!$B$1:$AK$61,16,0)="",VLOOKUP($A7,Surfaces!$B$1:$AK$61,29,0),VLOOKUP($A7,Surfaces!$B$1:$AK$61,16,0)))</f>
        <v/>
      </c>
      <c r="O7" s="66" t="str">
        <f>IF(O6="","",IF(VLOOKUP($A7,Surfaces!$B$1:$AK$61,16,0)="",VLOOKUP($A7,Surfaces!$B$1:$AK$61,29,0),VLOOKUP($A7,Surfaces!$B$1:$AK$61,16,0)))</f>
        <v/>
      </c>
      <c r="P7" s="66" t="str">
        <f>IF(P6="","",IF(VLOOKUP($A7,Surfaces!$B$1:$AK$61,16,0)="",VLOOKUP($A7,Surfaces!$B$1:$AK$61,29,0),VLOOKUP($A7,Surfaces!$B$1:$AK$61,16,0)))</f>
        <v/>
      </c>
      <c r="Q7" s="66" t="str">
        <f>IF(Q6="","",IF(VLOOKUP($A7,Surfaces!$B$1:$AK$61,16,0)="",VLOOKUP($A7,Surfaces!$B$1:$AK$61,29,0),VLOOKUP($A7,Surfaces!$B$1:$AK$61,16,0)))</f>
        <v/>
      </c>
      <c r="R7" s="66" t="str">
        <f>IF(R6="","",IF(VLOOKUP($A7,Surfaces!$B$1:$AK$61,16,0)="",VLOOKUP($A7,Surfaces!$B$1:$AK$61,29,0),VLOOKUP($A7,Surfaces!$B$1:$AK$61,16,0)))</f>
        <v/>
      </c>
      <c r="S7" s="66" t="str">
        <f>IF(S6="","",IF(VLOOKUP($A7,Surfaces!$B$1:$AK$61,16,0)="",VLOOKUP($A7,Surfaces!$B$1:$AK$61,29,0),VLOOKUP($A7,Surfaces!$B$1:$AK$61,16,0)))</f>
        <v/>
      </c>
      <c r="T7" s="66" t="str">
        <f>IF(T6="","",IF(VLOOKUP($A7,Surfaces!$B$1:$AK$61,16,0)="",VLOOKUP($A7,Surfaces!$B$1:$AK$61,29,0),VLOOKUP($A7,Surfaces!$B$1:$AK$61,16,0)))</f>
        <v/>
      </c>
      <c r="U7" s="66" t="str">
        <f>IF(U6="","",IF(VLOOKUP($A7,Surfaces!$B$1:$AK$61,16,0)="",VLOOKUP($A7,Surfaces!$B$1:$AK$61,29,0),VLOOKUP($A7,Surfaces!$B$1:$AK$61,16,0)))</f>
        <v/>
      </c>
      <c r="V7" s="66" t="str">
        <f>IF(V6="","",IF(VLOOKUP($A7,Surfaces!$B$1:$AK$61,16,0)="",VLOOKUP($A7,Surfaces!$B$1:$AK$61,29,0),VLOOKUP($A7,Surfaces!$B$1:$AK$61,16,0)))</f>
        <v/>
      </c>
      <c r="W7" s="66" t="str">
        <f>IF(W6="","",IF(VLOOKUP($A7,Surfaces!$B$1:$AK$61,16,0)="",VLOOKUP($A7,Surfaces!$B$1:$AK$61,29,0),VLOOKUP($A7,Surfaces!$B$1:$AK$61,16,0)))</f>
        <v/>
      </c>
      <c r="X7" s="66" t="str">
        <f>IF(X6="","",IF(VLOOKUP($A7,Surfaces!$B$1:$AK$61,16,0)="",VLOOKUP($A7,Surfaces!$B$1:$AK$61,29,0),VLOOKUP($A7,Surfaces!$B$1:$AK$61,16,0)))</f>
        <v/>
      </c>
      <c r="Y7" s="66" t="str">
        <f>IF(Y6="","",IF(VLOOKUP($A7,Surfaces!$B$1:$AK$61,16,0)="",VLOOKUP($A7,Surfaces!$B$1:$AK$61,29,0),VLOOKUP($A7,Surfaces!$B$1:$AK$61,16,0)))</f>
        <v/>
      </c>
      <c r="Z7" s="66" t="str">
        <f>IF(Z6="","",IF(VLOOKUP($A7,Surfaces!$B$1:$AK$61,16,0)="",VLOOKUP($A7,Surfaces!$B$1:$AK$61,29,0),VLOOKUP($A7,Surfaces!$B$1:$AK$61,16,0)))</f>
        <v/>
      </c>
      <c r="AA7" s="66" t="str">
        <f>IF(AA6="","",IF(VLOOKUP($A7,Surfaces!$B$1:$AK$61,16,0)="",VLOOKUP($A7,Surfaces!$B$1:$AK$61,29,0),VLOOKUP($A7,Surfaces!$B$1:$AK$61,16,0)))</f>
        <v/>
      </c>
      <c r="AB7" s="66" t="str">
        <f>IF(AB6="","",IF(VLOOKUP($A7,Surfaces!$B$1:$AK$61,16,0)="",VLOOKUP($A7,Surfaces!$B$1:$AK$61,29,0),VLOOKUP($A7,Surfaces!$B$1:$AK$61,16,0)))</f>
        <v/>
      </c>
      <c r="AC7" s="66" t="str">
        <f>IF(AC6="","",IF(VLOOKUP($A7,Surfaces!$B$1:$AK$61,16,0)="",VLOOKUP($A7,Surfaces!$B$1:$AK$61,29,0),VLOOKUP($A7,Surfaces!$B$1:$AK$61,16,0)))</f>
        <v/>
      </c>
      <c r="AD7" s="66">
        <f ca="1">IF(AD6="","",IF(VLOOKUP($A7,Surfaces!$B$1:$AK$61,16,0)="",VLOOKUP($A7,Surfaces!$B$1:$AK$61,29,0),VLOOKUP($A7,Surfaces!$B$1:$AK$61,16,0)))</f>
        <v>25</v>
      </c>
      <c r="AE7" s="66">
        <f ca="1">IF(AE6="","",IF(VLOOKUP($A7,Surfaces!$B$1:$AK$61,16,0)="",VLOOKUP($A7,Surfaces!$B$1:$AK$61,29,0),VLOOKUP($A7,Surfaces!$B$1:$AK$61,16,0)))</f>
        <v>25</v>
      </c>
      <c r="AF7" s="66">
        <f ca="1">IF(AF6="","",IF(VLOOKUP($A7,Surfaces!$B$1:$AK$61,16,0)="",VLOOKUP($A7,Surfaces!$B$1:$AK$61,29,0),VLOOKUP($A7,Surfaces!$B$1:$AK$61,16,0)))</f>
        <v>25</v>
      </c>
      <c r="AG7" s="66">
        <f ca="1">IF(AG6="","",IF(VLOOKUP($A7,Surfaces!$B$1:$AK$61,16,0)="",VLOOKUP($A7,Surfaces!$B$1:$AK$61,29,0),VLOOKUP($A7,Surfaces!$B$1:$AK$61,16,0)))</f>
        <v>25</v>
      </c>
      <c r="AH7" s="66">
        <f ca="1">IF(AH6="","",IF(VLOOKUP($A7,Surfaces!$B$1:$AK$61,16,0)="",VLOOKUP($A7,Surfaces!$B$1:$AK$61,29,0),VLOOKUP($A7,Surfaces!$B$1:$AK$61,16,0)))</f>
        <v>25</v>
      </c>
      <c r="AI7" s="66">
        <f ca="1">IF(AI6="","",IF(VLOOKUP($A7,Surfaces!$B$1:$AK$61,16,0)="",VLOOKUP($A7,Surfaces!$B$1:$AK$61,29,0),VLOOKUP($A7,Surfaces!$B$1:$AK$61,16,0)))</f>
        <v>25</v>
      </c>
      <c r="AJ7" s="66">
        <f ca="1">IF(AJ6="","",IF(VLOOKUP($A7,Surfaces!$B$1:$AK$61,16,0)="",VLOOKUP($A7,Surfaces!$B$1:$AK$61,29,0),VLOOKUP($A7,Surfaces!$B$1:$AK$61,16,0)))</f>
        <v>25</v>
      </c>
      <c r="AK7" s="66">
        <f ca="1">IF(AK6="","",IF(VLOOKUP($A7,Surfaces!$B$1:$AK$61,16,0)="",VLOOKUP($A7,Surfaces!$B$1:$AK$61,29,0),VLOOKUP($A7,Surfaces!$B$1:$AK$61,16,0)))</f>
        <v>25</v>
      </c>
      <c r="AL7" s="66" t="str">
        <f>IF(AL6="","",IF(VLOOKUP($A7,Surfaces!$B$1:$AK$61,16,0)="",VLOOKUP($A7,Surfaces!$B$1:$AK$61,29,0),VLOOKUP($A7,Surfaces!$B$1:$AK$61,16,0)))</f>
        <v/>
      </c>
      <c r="AM7" s="66" t="str">
        <f>IF(AM6="","",IF(VLOOKUP($A7,Surfaces!$B$1:$AK$61,16,0)="",VLOOKUP($A7,Surfaces!$B$1:$AK$61,29,0),VLOOKUP($A7,Surfaces!$B$1:$AK$61,16,0)))</f>
        <v/>
      </c>
      <c r="AN7" s="66" t="str">
        <f>IF(AN6="","",IF(VLOOKUP($A7,Surfaces!$B$1:$AK$61,16,0)="",VLOOKUP($A7,Surfaces!$B$1:$AK$61,29,0),VLOOKUP($A7,Surfaces!$B$1:$AK$61,16,0)))</f>
        <v/>
      </c>
      <c r="AO7" s="66" t="str">
        <f>IF(AO6="","",IF(VLOOKUP($A7,Surfaces!$B$1:$AK$61,16,0)="",VLOOKUP($A7,Surfaces!$B$1:$AK$61,29,0),VLOOKUP($A7,Surfaces!$B$1:$AK$61,16,0)))</f>
        <v/>
      </c>
      <c r="AP7" s="66" t="str">
        <f>IF(AP6="","",IF(VLOOKUP($A7,Surfaces!$B$1:$AK$61,16,0)="",VLOOKUP($A7,Surfaces!$B$1:$AK$61,29,0),VLOOKUP($A7,Surfaces!$B$1:$AK$61,16,0)))</f>
        <v/>
      </c>
      <c r="AQ7" s="66" t="str">
        <f>IF(AQ6="","",IF(VLOOKUP($A7,Surfaces!$B$1:$AK$61,16,0)="",VLOOKUP($A7,Surfaces!$B$1:$AK$61,29,0),VLOOKUP($A7,Surfaces!$B$1:$AK$61,16,0)))</f>
        <v/>
      </c>
      <c r="AR7" s="66" t="str">
        <f>IF(AR6="","",IF(VLOOKUP($A7,Surfaces!$B$1:$AK$61,16,0)="",VLOOKUP($A7,Surfaces!$B$1:$AK$61,29,0),VLOOKUP($A7,Surfaces!$B$1:$AK$61,16,0)))</f>
        <v/>
      </c>
      <c r="AS7" s="66">
        <f ca="1">IF(AS6="","",IF(VLOOKUP($A7,Surfaces!$B$1:$AK$61,16,0)="",VLOOKUP($A7,Surfaces!$B$1:$AK$61,29,0),VLOOKUP($A7,Surfaces!$B$1:$AK$61,16,0)))</f>
        <v>25</v>
      </c>
      <c r="AT7" s="66">
        <f ca="1">IF(AT6="","",IF(VLOOKUP($A7,Surfaces!$B$1:$AK$61,16,0)="",VLOOKUP($A7,Surfaces!$B$1:$AK$61,29,0),VLOOKUP($A7,Surfaces!$B$1:$AK$61,16,0)))</f>
        <v>25</v>
      </c>
      <c r="AU7" s="66" t="str">
        <f>IF(AU6="","",IF(VLOOKUP($A7,Surfaces!$B$1:$AK$61,16,0)="",VLOOKUP($A7,Surfaces!$B$1:$AK$61,29,0),VLOOKUP($A7,Surfaces!$B$1:$AK$61,16,0)))</f>
        <v/>
      </c>
      <c r="AV7" s="66" t="str">
        <f>IF(AV6="","",IF(VLOOKUP($A7,Surfaces!$B$1:$AK$61,16,0)="",VLOOKUP($A7,Surfaces!$B$1:$AK$61,29,0),VLOOKUP($A7,Surfaces!$B$1:$AK$61,16,0)))</f>
        <v/>
      </c>
      <c r="AW7" s="66" t="str">
        <f>IF(AW6="","",IF(VLOOKUP($A7,Surfaces!$B$1:$AK$61,16,0)="",VLOOKUP($A7,Surfaces!$B$1:$AK$61,29,0),VLOOKUP($A7,Surfaces!$B$1:$AK$61,16,0)))</f>
        <v/>
      </c>
      <c r="AX7" s="66" t="str">
        <f>IF(AX6="","",IF(VLOOKUP($A7,Surfaces!$B$1:$AK$61,16,0)="",VLOOKUP($A7,Surfaces!$B$1:$AK$61,29,0),VLOOKUP($A7,Surfaces!$B$1:$AK$61,16,0)))</f>
        <v/>
      </c>
      <c r="AY7" s="66" t="str">
        <f>IF(AY6="","",IF(VLOOKUP($A7,Surfaces!$B$1:$AK$61,16,0)="",VLOOKUP($A7,Surfaces!$B$1:$AK$61,29,0),VLOOKUP($A7,Surfaces!$B$1:$AK$61,16,0)))</f>
        <v/>
      </c>
      <c r="AZ7" s="66" t="str">
        <f>IF(AZ6="","",IF(VLOOKUP($A7,Surfaces!$B$1:$AK$61,16,0)="",VLOOKUP($A7,Surfaces!$B$1:$AK$61,29,0),VLOOKUP($A7,Surfaces!$B$1:$AK$61,16,0)))</f>
        <v/>
      </c>
      <c r="BA7" s="66" t="str">
        <f>IF(BA6="","",IF(VLOOKUP($A7,Surfaces!$B$1:$AK$61,16,0)="",VLOOKUP($A7,Surfaces!$B$1:$AK$61,29,0),VLOOKUP($A7,Surfaces!$B$1:$AK$61,16,0)))</f>
        <v/>
      </c>
      <c r="BB7" s="66" t="str">
        <f>IF(BB6="","",IF(VLOOKUP($A7,Surfaces!$B$1:$AK$61,16,0)="",VLOOKUP($A7,Surfaces!$B$1:$AK$61,29,0),VLOOKUP($A7,Surfaces!$B$1:$AK$61,16,0)))</f>
        <v/>
      </c>
      <c r="BC7" s="67"/>
      <c r="BD7" s="68"/>
      <c r="BE7" s="68"/>
      <c r="BF7" s="69"/>
      <c r="BG7" s="69"/>
      <c r="BH7" s="69"/>
      <c r="BI7" s="69"/>
      <c r="BJ7" s="69"/>
      <c r="BK7" s="70"/>
      <c r="BL7" s="69"/>
      <c r="BM7" s="69"/>
      <c r="BN7" s="69"/>
      <c r="BO7" s="71"/>
      <c r="BP7" s="72"/>
      <c r="BQ7" s="71"/>
      <c r="BR7" s="73"/>
    </row>
    <row r="8" spans="1:70" s="51" customFormat="1" x14ac:dyDescent="0.2">
      <c r="A8" s="41" t="s">
        <v>126</v>
      </c>
      <c r="B8" s="42" t="s">
        <v>115</v>
      </c>
      <c r="C8" s="43">
        <f ca="1">IF((C$182+$BN8)&gt;=52,IF(ISBLANK(INDEX($C9:$BB9,1,(C$182+$BN8+1-52))),"",IF($BL8="P",VLOOKUP($A8,Surfaces!$B$2:$AL$62,15,0),(VLOOKUP($A8,Surfaces!$B$2:$AL$62,28,0))/$BC8)),IF(ISBLANK(INDEX(C9:$BB9,1,$BN8+1)),"",IF($BL8="P",VLOOKUP($A8,Surfaces!$B$2:$AL$62,15,0),(VLOOKUP($A8,Surfaces!$B$2:$AL$62,28,0))/$BC8)))</f>
        <v>162.5</v>
      </c>
      <c r="D8" s="43">
        <f ca="1">IF((D$182+$BN8)&gt;=52,IF(ISBLANK(INDEX($C9:$BB9,1,(D$182+$BN8+1-52))),"",IF($BL8="P",VLOOKUP($A8,Surfaces!$B$2:$AL$62,15,0),(VLOOKUP($A8,Surfaces!$B$2:$AL$62,28,0))/$BC8)),IF(ISBLANK(INDEX(D9:$BB9,1,$BN8+1)),"",IF($BL8="P",VLOOKUP($A8,Surfaces!$B$2:$AL$62,15,0),(VLOOKUP($A8,Surfaces!$B$2:$AL$62,28,0))/$BC8)))</f>
        <v>162.5</v>
      </c>
      <c r="E8" s="43" t="str">
        <f>IF((E$182+$BN8)&gt;=52,IF(ISBLANK(INDEX($C9:$BB9,1,(E$182+$BN8+1-52))),"",IF($BL8="P",VLOOKUP($A8,Surfaces!$B$2:$AL$62,15,0),(VLOOKUP($A8,Surfaces!$B$2:$AL$62,28,0))/$BC8)),IF(ISBLANK(INDEX(E9:$BB9,1,$BN8+1)),"",IF($BL8="P",VLOOKUP($A8,Surfaces!$B$2:$AL$62,15,0),(VLOOKUP($A8,Surfaces!$B$2:$AL$62,28,0))/$BC8)))</f>
        <v/>
      </c>
      <c r="F8" s="43" t="str">
        <f>IF((F$182+$BN8)&gt;=52,IF(ISBLANK(INDEX($C9:$BB9,1,(F$182+$BN8+1-52))),"",IF($BL8="P",VLOOKUP($A8,Surfaces!$B$2:$AL$62,15,0),(VLOOKUP($A8,Surfaces!$B$2:$AL$62,28,0))/$BC8)),IF(ISBLANK(INDEX(F9:$BB9,1,$BN8+1)),"",IF($BL8="P",VLOOKUP($A8,Surfaces!$B$2:$AL$62,15,0),(VLOOKUP($A8,Surfaces!$B$2:$AL$62,28,0))/$BC8)))</f>
        <v/>
      </c>
      <c r="G8" s="43" t="str">
        <f>IF((G$182+$BN8)&gt;=52,IF(ISBLANK(INDEX($C9:$BB9,1,(G$182+$BN8+1-52))),"",IF($BL8="P",VLOOKUP($A8,Surfaces!$B$2:$AL$62,15,0),(VLOOKUP($A8,Surfaces!$B$2:$AL$62,28,0))/$BC8)),IF(ISBLANK(INDEX(G9:$BB9,1,$BN8+1)),"",IF($BL8="P",VLOOKUP($A8,Surfaces!$B$2:$AL$62,15,0),(VLOOKUP($A8,Surfaces!$B$2:$AL$62,28,0))/$BC8)))</f>
        <v/>
      </c>
      <c r="H8" s="43" t="str">
        <f>IF((H$182+$BN8)&gt;=52,IF(ISBLANK(INDEX($C9:$BB9,1,(H$182+$BN8+1-52))),"",IF($BL8="P",VLOOKUP($A8,Surfaces!$B$2:$AL$62,15,0),(VLOOKUP($A8,Surfaces!$B$2:$AL$62,28,0))/$BC8)),IF(ISBLANK(INDEX(H9:$BB9,1,$BN8+1)),"",IF($BL8="P",VLOOKUP($A8,Surfaces!$B$2:$AL$62,15,0),(VLOOKUP($A8,Surfaces!$B$2:$AL$62,28,0))/$BC8)))</f>
        <v/>
      </c>
      <c r="I8" s="43" t="str">
        <f>IF((I$182+$BN8)&gt;=52,IF(ISBLANK(INDEX($C9:$BB9,1,(I$182+$BN8+1-52))),"",IF($BL8="P",VLOOKUP($A8,Surfaces!$B$2:$AL$62,15,0),(VLOOKUP($A8,Surfaces!$B$2:$AL$62,28,0))/$BC8)),IF(ISBLANK(INDEX(I9:$BB9,1,$BN8+1)),"",IF($BL8="P",VLOOKUP($A8,Surfaces!$B$2:$AL$62,15,0),(VLOOKUP($A8,Surfaces!$B$2:$AL$62,28,0))/$BC8)))</f>
        <v/>
      </c>
      <c r="J8" s="43" t="str">
        <f>IF((J$182+$BN8)&gt;=52,IF(ISBLANK(INDEX($C9:$BB9,1,(J$182+$BN8+1-52))),"",IF($BL8="P",VLOOKUP($A8,Surfaces!$B$2:$AL$62,15,0),(VLOOKUP($A8,Surfaces!$B$2:$AL$62,28,0))/$BC8)),IF(ISBLANK(INDEX(J9:$BB9,1,$BN8+1)),"",IF($BL8="P",VLOOKUP($A8,Surfaces!$B$2:$AL$62,15,0),(VLOOKUP($A8,Surfaces!$B$2:$AL$62,28,0))/$BC8)))</f>
        <v/>
      </c>
      <c r="K8" s="43" t="str">
        <f>IF((K$182+$BN8)&gt;=52,IF(ISBLANK(INDEX($C9:$BB9,1,(K$182+$BN8+1-52))),"",IF($BL8="P",VLOOKUP($A8,Surfaces!$B$2:$AL$62,15,0),(VLOOKUP($A8,Surfaces!$B$2:$AL$62,28,0))/$BC8)),IF(ISBLANK(INDEX(K9:$BB9,1,$BN8+1)),"",IF($BL8="P",VLOOKUP($A8,Surfaces!$B$2:$AL$62,15,0),(VLOOKUP($A8,Surfaces!$B$2:$AL$62,28,0))/$BC8)))</f>
        <v/>
      </c>
      <c r="L8" s="43" t="str">
        <f>IF((L$182+$BN8)&gt;=52,IF(ISBLANK(INDEX($C9:$BB9,1,(L$182+$BN8+1-52))),"",IF($BL8="P",VLOOKUP($A8,Surfaces!$B$2:$AL$62,15,0),(VLOOKUP($A8,Surfaces!$B$2:$AL$62,28,0))/$BC8)),IF(ISBLANK(INDEX(L9:$BB9,1,$BN8+1)),"",IF($BL8="P",VLOOKUP($A8,Surfaces!$B$2:$AL$62,15,0),(VLOOKUP($A8,Surfaces!$B$2:$AL$62,28,0))/$BC8)))</f>
        <v/>
      </c>
      <c r="M8" s="43" t="str">
        <f>IF((M$182+$BN8)&gt;=52,IF(ISBLANK(INDEX($C9:$BB9,1,(M$182+$BN8+1-52))),"",IF($BL8="P",VLOOKUP($A8,Surfaces!$B$2:$AL$62,15,0),(VLOOKUP($A8,Surfaces!$B$2:$AL$62,28,0))/$BC8)),IF(ISBLANK(INDEX(M9:$BB9,1,$BN8+1)),"",IF($BL8="P",VLOOKUP($A8,Surfaces!$B$2:$AL$62,15,0),(VLOOKUP($A8,Surfaces!$B$2:$AL$62,28,0))/$BC8)))</f>
        <v/>
      </c>
      <c r="N8" s="43" t="str">
        <f>IF((N$182+$BN8)&gt;=52,IF(ISBLANK(INDEX($C9:$BB9,1,(N$182+$BN8+1-52))),"",IF($BL8="P",VLOOKUP($A8,Surfaces!$B$2:$AL$62,15,0),(VLOOKUP($A8,Surfaces!$B$2:$AL$62,28,0))/$BC8)),IF(ISBLANK(INDEX(N9:$BB9,1,$BN8+1)),"",IF($BL8="P",VLOOKUP($A8,Surfaces!$B$2:$AL$62,15,0),(VLOOKUP($A8,Surfaces!$B$2:$AL$62,28,0))/$BC8)))</f>
        <v/>
      </c>
      <c r="O8" s="43" t="str">
        <f>IF((O$182+$BN8)&gt;=52,IF(ISBLANK(INDEX($C9:$BB9,1,(O$182+$BN8+1-52))),"",IF($BL8="P",VLOOKUP($A8,Surfaces!$B$2:$AL$62,15,0),(VLOOKUP($A8,Surfaces!$B$2:$AL$62,28,0))/$BC8)),IF(ISBLANK(INDEX(O9:$BB9,1,$BN8+1)),"",IF($BL8="P",VLOOKUP($A8,Surfaces!$B$2:$AL$62,15,0),(VLOOKUP($A8,Surfaces!$B$2:$AL$62,28,0))/$BC8)))</f>
        <v/>
      </c>
      <c r="P8" s="43">
        <f ca="1">IF((P$182+$BN8)&gt;=52,IF(ISBLANK(INDEX($C9:$BB9,1,(P$182+$BN8+1-52))),"",IF($BL8="P",VLOOKUP($A8,Surfaces!$B$2:$AL$62,15,0),(VLOOKUP($A8,Surfaces!$B$2:$AL$62,28,0))/$BC8)),IF(ISBLANK(INDEX(P9:$BB9,1,$BN8+1)),"",IF($BL8="P",VLOOKUP($A8,Surfaces!$B$2:$AL$62,15,0),(VLOOKUP($A8,Surfaces!$B$2:$AL$62,28,0))/$BC8)))</f>
        <v>162.5</v>
      </c>
      <c r="Q8" s="43">
        <f ca="1">IF((Q$182+$BN8)&gt;=52,IF(ISBLANK(INDEX($C9:$BB9,1,(Q$182+$BN8+1-52))),"",IF($BL8="P",VLOOKUP($A8,Surfaces!$B$2:$AL$62,15,0),(VLOOKUP($A8,Surfaces!$B$2:$AL$62,28,0))/$BC8)),IF(ISBLANK(INDEX(Q9:$BB9,1,$BN8+1)),"",IF($BL8="P",VLOOKUP($A8,Surfaces!$B$2:$AL$62,15,0),(VLOOKUP($A8,Surfaces!$B$2:$AL$62,28,0))/$BC8)))</f>
        <v>162.5</v>
      </c>
      <c r="R8" s="43">
        <f ca="1">IF((R$182+$BN8)&gt;=52,IF(ISBLANK(INDEX($C9:$BB9,1,(R$182+$BN8+1-52))),"",IF($BL8="P",VLOOKUP($A8,Surfaces!$B$2:$AL$62,15,0),(VLOOKUP($A8,Surfaces!$B$2:$AL$62,28,0))/$BC8)),IF(ISBLANK(INDEX(R9:$BB9,1,$BN8+1)),"",IF($BL8="P",VLOOKUP($A8,Surfaces!$B$2:$AL$62,15,0),(VLOOKUP($A8,Surfaces!$B$2:$AL$62,28,0))/$BC8)))</f>
        <v>162.5</v>
      </c>
      <c r="S8" s="43">
        <f ca="1">IF((S$182+$BN8)&gt;=52,IF(ISBLANK(INDEX($C9:$BB9,1,(S$182+$BN8+1-52))),"",IF($BL8="P",VLOOKUP($A8,Surfaces!$B$2:$AL$62,15,0),(VLOOKUP($A8,Surfaces!$B$2:$AL$62,28,0))/$BC8)),IF(ISBLANK(INDEX(S9:$BB9,1,$BN8+1)),"",IF($BL8="P",VLOOKUP($A8,Surfaces!$B$2:$AL$62,15,0),(VLOOKUP($A8,Surfaces!$B$2:$AL$62,28,0))/$BC8)))</f>
        <v>162.5</v>
      </c>
      <c r="T8" s="43">
        <f ca="1">IF((T$182+$BN8)&gt;=52,IF(ISBLANK(INDEX($C9:$BB9,1,(T$182+$BN8+1-52))),"",IF($BL8="P",VLOOKUP($A8,Surfaces!$B$2:$AL$62,15,0),(VLOOKUP($A8,Surfaces!$B$2:$AL$62,28,0))/$BC8)),IF(ISBLANK(INDEX(T9:$BB9,1,$BN8+1)),"",IF($BL8="P",VLOOKUP($A8,Surfaces!$B$2:$AL$62,15,0),(VLOOKUP($A8,Surfaces!$B$2:$AL$62,28,0))/$BC8)))</f>
        <v>162.5</v>
      </c>
      <c r="U8" s="43">
        <f ca="1">IF((U$182+$BN8)&gt;=52,IF(ISBLANK(INDEX($C9:$BB9,1,(U$182+$BN8+1-52))),"",IF($BL8="P",VLOOKUP($A8,Surfaces!$B$2:$AL$62,15,0),(VLOOKUP($A8,Surfaces!$B$2:$AL$62,28,0))/$BC8)),IF(ISBLANK(INDEX(U9:$BB9,1,$BN8+1)),"",IF($BL8="P",VLOOKUP($A8,Surfaces!$B$2:$AL$62,15,0),(VLOOKUP($A8,Surfaces!$B$2:$AL$62,28,0))/$BC8)))</f>
        <v>162.5</v>
      </c>
      <c r="V8" s="43">
        <f ca="1">IF((V$182+$BN8)&gt;=52,IF(ISBLANK(INDEX($C9:$BB9,1,(V$182+$BN8+1-52))),"",IF($BL8="P",VLOOKUP($A8,Surfaces!$B$2:$AL$62,15,0),(VLOOKUP($A8,Surfaces!$B$2:$AL$62,28,0))/$BC8)),IF(ISBLANK(INDEX(V9:$BB9,1,$BN8+1)),"",IF($BL8="P",VLOOKUP($A8,Surfaces!$B$2:$AL$62,15,0),(VLOOKUP($A8,Surfaces!$B$2:$AL$62,28,0))/$BC8)))</f>
        <v>162.5</v>
      </c>
      <c r="W8" s="43">
        <f ca="1">IF((W$182+$BN8)&gt;=52,IF(ISBLANK(INDEX($C9:$BB9,1,(W$182+$BN8+1-52))),"",IF($BL8="P",VLOOKUP($A8,Surfaces!$B$2:$AL$62,15,0),(VLOOKUP($A8,Surfaces!$B$2:$AL$62,28,0))/$BC8)),IF(ISBLANK(INDEX(W9:$BB9,1,$BN8+1)),"",IF($BL8="P",VLOOKUP($A8,Surfaces!$B$2:$AL$62,15,0),(VLOOKUP($A8,Surfaces!$B$2:$AL$62,28,0))/$BC8)))</f>
        <v>162.5</v>
      </c>
      <c r="X8" s="43" t="str">
        <f>IF((X$182+$BN8)&gt;=52,IF(ISBLANK(INDEX($C9:$BB9,1,(X$182+$BN8+1-52))),"",IF($BL8="P",VLOOKUP($A8,Surfaces!$B$2:$AL$62,15,0),(VLOOKUP($A8,Surfaces!$B$2:$AL$62,28,0))/$BC8)),IF(ISBLANK(INDEX(X9:$BB9,1,$BN8+1)),"",IF($BL8="P",VLOOKUP($A8,Surfaces!$B$2:$AL$62,15,0),(VLOOKUP($A8,Surfaces!$B$2:$AL$62,28,0))/$BC8)))</f>
        <v/>
      </c>
      <c r="Y8" s="43" t="str">
        <f>IF((Y$182+$BN8)&gt;=52,IF(ISBLANK(INDEX($C9:$BB9,1,(Y$182+$BN8+1-52))),"",IF($BL8="P",VLOOKUP($A8,Surfaces!$B$2:$AL$62,15,0),(VLOOKUP($A8,Surfaces!$B$2:$AL$62,28,0))/$BC8)),IF(ISBLANK(INDEX(Y9:$BB9,1,$BN8+1)),"",IF($BL8="P",VLOOKUP($A8,Surfaces!$B$2:$AL$62,15,0),(VLOOKUP($A8,Surfaces!$B$2:$AL$62,28,0))/$BC8)))</f>
        <v/>
      </c>
      <c r="Z8" s="43" t="str">
        <f>IF((Z$182+$BN8)&gt;=52,IF(ISBLANK(INDEX($C9:$BB9,1,(Z$182+$BN8+1-52))),"",IF($BL8="P",VLOOKUP($A8,Surfaces!$B$2:$AL$62,15,0),(VLOOKUP($A8,Surfaces!$B$2:$AL$62,28,0))/$BC8)),IF(ISBLANK(INDEX(Z9:$BB9,1,$BN8+1)),"",IF($BL8="P",VLOOKUP($A8,Surfaces!$B$2:$AL$62,15,0),(VLOOKUP($A8,Surfaces!$B$2:$AL$62,28,0))/$BC8)))</f>
        <v/>
      </c>
      <c r="AA8" s="43" t="str">
        <f>IF((AA$182+$BN8)&gt;=52,IF(ISBLANK(INDEX($C9:$BB9,1,(AA$182+$BN8+1-52))),"",IF($BL8="P",VLOOKUP($A8,Surfaces!$B$2:$AL$62,15,0),(VLOOKUP($A8,Surfaces!$B$2:$AL$62,28,0))/$BC8)),IF(ISBLANK(INDEX(AA9:$BB9,1,$BN8+1)),"",IF($BL8="P",VLOOKUP($A8,Surfaces!$B$2:$AL$62,15,0),(VLOOKUP($A8,Surfaces!$B$2:$AL$62,28,0))/$BC8)))</f>
        <v/>
      </c>
      <c r="AB8" s="43" t="str">
        <f>IF((AB$182+$BN8)&gt;=52,IF(ISBLANK(INDEX($C9:$BB9,1,(AB$182+$BN8+1-52))),"",IF($BL8="P",VLOOKUP($A8,Surfaces!$B$2:$AL$62,15,0),(VLOOKUP($A8,Surfaces!$B$2:$AL$62,28,0))/$BC8)),IF(ISBLANK(INDEX(AB9:$BB9,1,$BN8+1)),"",IF($BL8="P",VLOOKUP($A8,Surfaces!$B$2:$AL$62,15,0),(VLOOKUP($A8,Surfaces!$B$2:$AL$62,28,0))/$BC8)))</f>
        <v/>
      </c>
      <c r="AC8" s="43" t="str">
        <f>IF((AC$182+$BN8)&gt;=52,IF(ISBLANK(INDEX($C9:$BB9,1,(AC$182+$BN8+1-52))),"",IF($BL8="P",VLOOKUP($A8,Surfaces!$B$2:$AL$62,15,0),(VLOOKUP($A8,Surfaces!$B$2:$AL$62,28,0))/$BC8)),IF(ISBLANK(INDEX(AC9:$BB9,1,$BN8+1)),"",IF($BL8="P",VLOOKUP($A8,Surfaces!$B$2:$AL$62,15,0),(VLOOKUP($A8,Surfaces!$B$2:$AL$62,28,0))/$BC8)))</f>
        <v/>
      </c>
      <c r="AD8" s="43" t="str">
        <f>IF((AD$182+$BN8)&gt;=52,IF(ISBLANK(INDEX($C9:$BB9,1,(AD$182+$BN8+1-52))),"",IF($BL8="P",VLOOKUP($A8,Surfaces!$B$2:$AL$62,15,0),(VLOOKUP($A8,Surfaces!$B$2:$AL$62,28,0))/$BC8)),IF(ISBLANK(INDEX(AD9:$BB9,1,$BN8+1)),"",IF($BL8="P",VLOOKUP($A8,Surfaces!$B$2:$AL$62,15,0),(VLOOKUP($A8,Surfaces!$B$2:$AL$62,28,0))/$BC8)))</f>
        <v/>
      </c>
      <c r="AE8" s="43">
        <f ca="1">IF((AE$182+$BN8)&gt;=52,IF(ISBLANK(INDEX($C9:$BB9,1,(AE$182+$BN8+1-52))),"",IF($BL8="P",VLOOKUP($A8,Surfaces!$B$2:$AL$62,15,0),(VLOOKUP($A8,Surfaces!$B$2:$AL$62,28,0))/$BC8)),IF(ISBLANK(INDEX(AE9:$BB9,1,$BN8+1)),"",IF($BL8="P",VLOOKUP($A8,Surfaces!$B$2:$AL$62,15,0),(VLOOKUP($A8,Surfaces!$B$2:$AL$62,28,0))/$BC8)))</f>
        <v>162.5</v>
      </c>
      <c r="AF8" s="43">
        <f ca="1">IF((AF$182+$BN8)&gt;=52,IF(ISBLANK(INDEX($C9:$BB9,1,(AF$182+$BN8+1-52))),"",IF($BL8="P",VLOOKUP($A8,Surfaces!$B$2:$AL$62,15,0),(VLOOKUP($A8,Surfaces!$B$2:$AL$62,28,0))/$BC8)),IF(ISBLANK(INDEX(AF9:$BB9,1,$BN8+1)),"",IF($BL8="P",VLOOKUP($A8,Surfaces!$B$2:$AL$62,15,0),(VLOOKUP($A8,Surfaces!$B$2:$AL$62,28,0))/$BC8)))</f>
        <v>162.5</v>
      </c>
      <c r="AG8" s="43" t="str">
        <f>IF((AG$182+$BN8)&gt;=52,IF(ISBLANK(INDEX($C9:$BB9,1,(AG$182+$BN8+1-52))),"",IF($BL8="P",VLOOKUP($A8,Surfaces!$B$2:$AL$62,15,0),(VLOOKUP($A8,Surfaces!$B$2:$AL$62,28,0))/$BC8)),IF(ISBLANK(INDEX(AG9:$BB9,1,$BN8+1)),"",IF($BL8="P",VLOOKUP($A8,Surfaces!$B$2:$AL$62,15,0),(VLOOKUP($A8,Surfaces!$B$2:$AL$62,28,0))/$BC8)))</f>
        <v/>
      </c>
      <c r="AH8" s="43" t="str">
        <f>IF((AH$182+$BN8)&gt;=52,IF(ISBLANK(INDEX($C9:$BB9,1,(AH$182+$BN8+1-52))),"",IF($BL8="P",VLOOKUP($A8,Surfaces!$B$2:$AL$62,15,0),(VLOOKUP($A8,Surfaces!$B$2:$AL$62,28,0))/$BC8)),IF(ISBLANK(INDEX(AH9:$BB9,1,$BN8+1)),"",IF($BL8="P",VLOOKUP($A8,Surfaces!$B$2:$AL$62,15,0),(VLOOKUP($A8,Surfaces!$B$2:$AL$62,28,0))/$BC8)))</f>
        <v/>
      </c>
      <c r="AI8" s="43" t="str">
        <f>IF((AI$182+$BN8)&gt;=52,IF(ISBLANK(INDEX($C9:$BB9,1,(AI$182+$BN8+1-52))),"",IF($BL8="P",VLOOKUP($A8,Surfaces!$B$2:$AL$62,15,0),(VLOOKUP($A8,Surfaces!$B$2:$AL$62,28,0))/$BC8)),IF(ISBLANK(INDEX(AI9:$BB9,1,$BN8+1)),"",IF($BL8="P",VLOOKUP($A8,Surfaces!$B$2:$AL$62,15,0),(VLOOKUP($A8,Surfaces!$B$2:$AL$62,28,0))/$BC8)))</f>
        <v/>
      </c>
      <c r="AJ8" s="43" t="str">
        <f>IF((AJ$182+$BN8)&gt;=52,IF(ISBLANK(INDEX($C9:$BB9,1,(AJ$182+$BN8+1-52))),"",IF($BL8="P",VLOOKUP($A8,Surfaces!$B$2:$AL$62,15,0),(VLOOKUP($A8,Surfaces!$B$2:$AL$62,28,0))/$BC8)),IF(ISBLANK(INDEX(AJ9:$BB9,1,$BN8+1)),"",IF($BL8="P",VLOOKUP($A8,Surfaces!$B$2:$AL$62,15,0),(VLOOKUP($A8,Surfaces!$B$2:$AL$62,28,0))/$BC8)))</f>
        <v/>
      </c>
      <c r="AK8" s="43" t="str">
        <f>IF((AK$182+$BN8)&gt;=52,IF(ISBLANK(INDEX($C9:$BB9,1,(AK$182+$BN8+1-52))),"",IF($BL8="P",VLOOKUP($A8,Surfaces!$B$2:$AL$62,15,0),(VLOOKUP($A8,Surfaces!$B$2:$AL$62,28,0))/$BC8)),IF(ISBLANK(INDEX(AK9:$BB9,1,$BN8+1)),"",IF($BL8="P",VLOOKUP($A8,Surfaces!$B$2:$AL$62,15,0),(VLOOKUP($A8,Surfaces!$B$2:$AL$62,28,0))/$BC8)))</f>
        <v/>
      </c>
      <c r="AL8" s="43" t="str">
        <f>IF((AL$182+$BN8)&gt;=52,IF(ISBLANK(INDEX($C9:$BB9,1,(AL$182+$BN8+1-52))),"",IF($BL8="P",VLOOKUP($A8,Surfaces!$B$2:$AL$62,15,0),(VLOOKUP($A8,Surfaces!$B$2:$AL$62,28,0))/$BC8)),IF(ISBLANK(INDEX(AL9:$BB9,1,$BN8+1)),"",IF($BL8="P",VLOOKUP($A8,Surfaces!$B$2:$AL$62,15,0),(VLOOKUP($A8,Surfaces!$B$2:$AL$62,28,0))/$BC8)))</f>
        <v/>
      </c>
      <c r="AM8" s="43" t="str">
        <f>IF((AM$182+$BN8)&gt;=52,IF(ISBLANK(INDEX($C9:$BB9,1,(AM$182+$BN8+1-52))),"",IF($BL8="P",VLOOKUP($A8,Surfaces!$B$2:$AL$62,15,0),(VLOOKUP($A8,Surfaces!$B$2:$AL$62,28,0))/$BC8)),IF(ISBLANK(INDEX(AM9:$BB9,1,$BN8+1)),"",IF($BL8="P",VLOOKUP($A8,Surfaces!$B$2:$AL$62,15,0),(VLOOKUP($A8,Surfaces!$B$2:$AL$62,28,0))/$BC8)))</f>
        <v/>
      </c>
      <c r="AN8" s="43" t="str">
        <f>IF((AN$182+$BN8)&gt;=52,IF(ISBLANK(INDEX($C9:$BB9,1,(AN$182+$BN8+1-52))),"",IF($BL8="P",VLOOKUP($A8,Surfaces!$B$2:$AL$62,15,0),(VLOOKUP($A8,Surfaces!$B$2:$AL$62,28,0))/$BC8)),IF(ISBLANK(INDEX(AN9:$BB9,1,$BN8+1)),"",IF($BL8="P",VLOOKUP($A8,Surfaces!$B$2:$AL$62,15,0),(VLOOKUP($A8,Surfaces!$B$2:$AL$62,28,0))/$BC8)))</f>
        <v/>
      </c>
      <c r="AO8" s="43" t="str">
        <f>IF((AO$182+$BN8)&gt;=52,IF(ISBLANK(INDEX($C9:$BB9,1,(AO$182+$BN8+1-52))),"",IF($BL8="P",VLOOKUP($A8,Surfaces!$B$2:$AL$62,15,0),(VLOOKUP($A8,Surfaces!$B$2:$AL$62,28,0))/$BC8)),IF(ISBLANK(INDEX(AO9:$BB9,1,$BN8+1)),"",IF($BL8="P",VLOOKUP($A8,Surfaces!$B$2:$AL$62,15,0),(VLOOKUP($A8,Surfaces!$B$2:$AL$62,28,0))/$BC8)))</f>
        <v/>
      </c>
      <c r="AP8" s="43" t="str">
        <f>IF((AP$182+$BN8)&gt;=52,IF(ISBLANK(INDEX($C9:$BB9,1,(AP$182+$BN8+1-52))),"",IF($BL8="P",VLOOKUP($A8,Surfaces!$B$2:$AL$62,15,0),(VLOOKUP($A8,Surfaces!$B$2:$AL$62,28,0))/$BC8)),IF(ISBLANK(INDEX(AP9:$BB9,1,$BN8+1)),"",IF($BL8="P",VLOOKUP($A8,Surfaces!$B$2:$AL$62,15,0),(VLOOKUP($A8,Surfaces!$B$2:$AL$62,28,0))/$BC8)))</f>
        <v/>
      </c>
      <c r="AQ8" s="43" t="str">
        <f>IF((AQ$182+$BN8)&gt;=52,IF(ISBLANK(INDEX($C9:$BB9,1,(AQ$182+$BN8+1-52))),"",IF($BL8="P",VLOOKUP($A8,Surfaces!$B$2:$AL$62,15,0),(VLOOKUP($A8,Surfaces!$B$2:$AL$62,28,0))/$BC8)),IF(ISBLANK(INDEX(AQ9:$BB9,1,$BN8+1)),"",IF($BL8="P",VLOOKUP($A8,Surfaces!$B$2:$AL$62,15,0),(VLOOKUP($A8,Surfaces!$B$2:$AL$62,28,0))/$BC8)))</f>
        <v/>
      </c>
      <c r="AR8" s="43" t="str">
        <f>IF((AR$182+$BN8)&gt;=52,IF(ISBLANK(INDEX($C9:$BB9,1,(AR$182+$BN8+1-52))),"",IF($BL8="P",VLOOKUP($A8,Surfaces!$B$2:$AL$62,15,0),(VLOOKUP($A8,Surfaces!$B$2:$AL$62,28,0))/$BC8)),IF(ISBLANK(INDEX(AR9:$BB9,1,$BN8+1)),"",IF($BL8="P",VLOOKUP($A8,Surfaces!$B$2:$AL$62,15,0),(VLOOKUP($A8,Surfaces!$B$2:$AL$62,28,0))/$BC8)))</f>
        <v/>
      </c>
      <c r="AS8" s="43" t="str">
        <f>IF((AS$182+$BN8)&gt;=52,IF(ISBLANK(INDEX($C9:$BB9,1,(AS$182+$BN8+1-52))),"",IF($BL8="P",VLOOKUP($A8,Surfaces!$B$2:$AL$62,15,0),(VLOOKUP($A8,Surfaces!$B$2:$AL$62,28,0))/$BC8)),IF(ISBLANK(INDEX(AS9:$BB9,1,$BN8+1)),"",IF($BL8="P",VLOOKUP($A8,Surfaces!$B$2:$AL$62,15,0),(VLOOKUP($A8,Surfaces!$B$2:$AL$62,28,0))/$BC8)))</f>
        <v/>
      </c>
      <c r="AT8" s="43" t="str">
        <f>IF((AT$182+$BN8)&gt;=52,IF(ISBLANK(INDEX($C9:$BB9,1,(AT$182+$BN8+1-52))),"",IF($BL8="P",VLOOKUP($A8,Surfaces!$B$2:$AL$62,15,0),(VLOOKUP($A8,Surfaces!$B$2:$AL$62,28,0))/$BC8)),IF(ISBLANK(INDEX(AT9:$BB9,1,$BN8+1)),"",IF($BL8="P",VLOOKUP($A8,Surfaces!$B$2:$AL$62,15,0),(VLOOKUP($A8,Surfaces!$B$2:$AL$62,28,0))/$BC8)))</f>
        <v/>
      </c>
      <c r="AU8" s="43" t="str">
        <f>IF((AU$182+$BN8)&gt;=52,IF(ISBLANK(INDEX($C9:$BB9,1,(AU$182+$BN8+1-52))),"",IF($BL8="P",VLOOKUP($A8,Surfaces!$B$2:$AL$62,15,0),(VLOOKUP($A8,Surfaces!$B$2:$AL$62,28,0))/$BC8)),IF(ISBLANK(INDEX(AU9:$BB9,1,$BN8+1)),"",IF($BL8="P",VLOOKUP($A8,Surfaces!$B$2:$AL$62,15,0),(VLOOKUP($A8,Surfaces!$B$2:$AL$62,28,0))/$BC8)))</f>
        <v/>
      </c>
      <c r="AV8" s="43" t="str">
        <f>IF((AV$182+$BN8)&gt;=52,IF(ISBLANK(INDEX($C9:$BB9,1,(AV$182+$BN8+1-52))),"",IF($BL8="P",VLOOKUP($A8,Surfaces!$B$2:$AL$62,15,0),(VLOOKUP($A8,Surfaces!$B$2:$AL$62,28,0))/$BC8)),IF(ISBLANK(INDEX(AV9:$BB9,1,$BN8+1)),"",IF($BL8="P",VLOOKUP($A8,Surfaces!$B$2:$AL$62,15,0),(VLOOKUP($A8,Surfaces!$B$2:$AL$62,28,0))/$BC8)))</f>
        <v/>
      </c>
      <c r="AW8" s="43" t="str">
        <f>IF((AW$182+$BN8)&gt;=52,IF(ISBLANK(INDEX($C9:$BB9,1,(AW$182+$BN8+1-52))),"",IF($BL8="P",VLOOKUP($A8,Surfaces!$B$2:$AL$62,15,0),(VLOOKUP($A8,Surfaces!$B$2:$AL$62,28,0))/$BC8)),IF(ISBLANK(INDEX(AW9:$BB9,1,$BN8+1)),"",IF($BL8="P",VLOOKUP($A8,Surfaces!$B$2:$AL$62,15,0),(VLOOKUP($A8,Surfaces!$B$2:$AL$62,28,0))/$BC8)))</f>
        <v/>
      </c>
      <c r="AX8" s="43" t="str">
        <f>IF((AX$182+$BN8)&gt;=52,IF(ISBLANK(INDEX($C9:$BB9,1,(AX$182+$BN8+1-52))),"",IF($BL8="P",VLOOKUP($A8,Surfaces!$B$2:$AL$62,15,0),(VLOOKUP($A8,Surfaces!$B$2:$AL$62,28,0))/$BC8)),IF(ISBLANK(INDEX(AX9:$BB9,1,$BN8+1)),"",IF($BL8="P",VLOOKUP($A8,Surfaces!$B$2:$AL$62,15,0),(VLOOKUP($A8,Surfaces!$B$2:$AL$62,28,0))/$BC8)))</f>
        <v/>
      </c>
      <c r="AY8" s="43" t="str">
        <f>IF((AY$182+$BN8)&gt;=52,IF(ISBLANK(INDEX($C9:$BB9,1,(AY$182+$BN8+1-52))),"",IF($BL8="P",VLOOKUP($A8,Surfaces!$B$2:$AL$62,15,0),(VLOOKUP($A8,Surfaces!$B$2:$AL$62,28,0))/$BC8)),IF(ISBLANK(INDEX(AY9:$BB9,1,$BN8+1)),"",IF($BL8="P",VLOOKUP($A8,Surfaces!$B$2:$AL$62,15,0),(VLOOKUP($A8,Surfaces!$B$2:$AL$62,28,0))/$BC8)))</f>
        <v/>
      </c>
      <c r="AZ8" s="43" t="str">
        <f>IF((AZ$182+$BN8)&gt;=52,IF(ISBLANK(INDEX($C9:$BB9,1,(AZ$182+$BN8+1-52))),"",IF($BL8="P",VLOOKUP($A8,Surfaces!$B$2:$AL$62,15,0),(VLOOKUP($A8,Surfaces!$B$2:$AL$62,28,0))/$BC8)),IF(ISBLANK(INDEX(AZ9:$BB9,1,$BN8+1)),"",IF($BL8="P",VLOOKUP($A8,Surfaces!$B$2:$AL$62,15,0),(VLOOKUP($A8,Surfaces!$B$2:$AL$62,28,0))/$BC8)))</f>
        <v/>
      </c>
      <c r="BA8" s="43" t="str">
        <f>IF((BA$182+$BN8)&gt;=52,IF(ISBLANK(INDEX($C9:$BB9,1,(BA$182+$BN8+1-52))),"",IF($BL8="P",VLOOKUP($A8,Surfaces!$B$2:$AL$62,15,0),(VLOOKUP($A8,Surfaces!$B$2:$AL$62,28,0))/$BC8)),IF(ISBLANK(INDEX(BA9:$BB9,1,$BN8+1)),"",IF($BL8="P",VLOOKUP($A8,Surfaces!$B$2:$AL$62,15,0),(VLOOKUP($A8,Surfaces!$B$2:$AL$62,28,0))/$BC8)))</f>
        <v/>
      </c>
      <c r="BB8" s="43">
        <f ca="1">IF((BB$182+$BN8)&gt;=52,IF(ISBLANK(INDEX($C9:$BB9,1,(BB$182+$BN8+1-52))),"",IF($BL8="P",VLOOKUP($A8,Surfaces!$B$2:$AL$62,15,0),(VLOOKUP($A8,Surfaces!$B$2:$AL$62,28,0))/$BC8)),IF(ISBLANK(INDEX(BB9:$BB9,1,$BN8+1)),"",IF($BL8="P",VLOOKUP($A8,Surfaces!$B$2:$AL$62,15,0),(VLOOKUP($A8,Surfaces!$B$2:$AL$62,28,0))/$BC8)))</f>
        <v>162.5</v>
      </c>
      <c r="BC8" s="44">
        <f>IF(COUNTA(C9:BB9)=0,"",COUNTA(C9:BB9))</f>
        <v>12</v>
      </c>
      <c r="BD8" s="45" t="s">
        <v>127</v>
      </c>
      <c r="BE8" s="45" t="s">
        <v>127</v>
      </c>
      <c r="BF8" s="46">
        <v>75</v>
      </c>
      <c r="BG8" s="46">
        <v>20</v>
      </c>
      <c r="BH8" s="46">
        <v>2</v>
      </c>
      <c r="BI8" s="46" t="s">
        <v>128</v>
      </c>
      <c r="BJ8" s="46">
        <v>1</v>
      </c>
      <c r="BK8" s="47"/>
      <c r="BL8" s="46" t="s">
        <v>119</v>
      </c>
      <c r="BM8" s="46">
        <v>30</v>
      </c>
      <c r="BN8" s="46">
        <v>14</v>
      </c>
      <c r="BO8" s="48">
        <v>0.37</v>
      </c>
      <c r="BP8" s="49" t="s">
        <v>129</v>
      </c>
      <c r="BQ8" s="48">
        <v>1.04</v>
      </c>
      <c r="BR8" s="50" t="str">
        <f>IF(ISBLANK(BP8),"",BP8)</f>
        <v>€/u</v>
      </c>
    </row>
    <row r="9" spans="1:70" x14ac:dyDescent="0.2">
      <c r="A9" s="52" t="str">
        <f>A8</f>
        <v>laitue</v>
      </c>
      <c r="B9" s="53" t="s">
        <v>121</v>
      </c>
      <c r="C9" s="54"/>
      <c r="D9" s="54"/>
      <c r="E9" s="54"/>
      <c r="F9" s="54"/>
      <c r="G9" s="54"/>
      <c r="H9" s="54"/>
      <c r="I9" s="54"/>
      <c r="J9" s="54"/>
      <c r="K9" s="54"/>
      <c r="L9" s="54"/>
      <c r="M9" s="54"/>
      <c r="N9" s="54"/>
      <c r="O9" s="54"/>
      <c r="P9" s="56"/>
      <c r="Q9" s="56" t="s">
        <v>329</v>
      </c>
      <c r="R9" s="56" t="s">
        <v>329</v>
      </c>
      <c r="S9" s="56"/>
      <c r="T9" s="56"/>
      <c r="U9" s="56"/>
      <c r="V9" s="56"/>
      <c r="W9" s="56"/>
      <c r="X9" s="56"/>
      <c r="Y9" s="56"/>
      <c r="Z9" s="56"/>
      <c r="AA9" s="56"/>
      <c r="AB9" s="56"/>
      <c r="AC9" s="56"/>
      <c r="AD9" s="56" t="s">
        <v>329</v>
      </c>
      <c r="AE9" s="56" t="s">
        <v>329</v>
      </c>
      <c r="AF9" s="56" t="s">
        <v>329</v>
      </c>
      <c r="AG9" s="56" t="s">
        <v>329</v>
      </c>
      <c r="AH9" s="56" t="s">
        <v>329</v>
      </c>
      <c r="AI9" s="56" t="s">
        <v>329</v>
      </c>
      <c r="AJ9" s="56" t="s">
        <v>329</v>
      </c>
      <c r="AK9" s="56" t="s">
        <v>329</v>
      </c>
      <c r="AL9" s="56"/>
      <c r="AM9" s="56"/>
      <c r="AN9" s="56"/>
      <c r="AO9" s="56"/>
      <c r="AP9" s="56"/>
      <c r="AQ9" s="56"/>
      <c r="AR9" s="56"/>
      <c r="AS9" s="56" t="s">
        <v>329</v>
      </c>
      <c r="AT9" s="56" t="s">
        <v>329</v>
      </c>
      <c r="AU9" s="56"/>
      <c r="AV9" s="56"/>
      <c r="AW9" s="56"/>
      <c r="AX9" s="54"/>
      <c r="AY9" s="54"/>
      <c r="AZ9" s="54"/>
      <c r="BA9" s="54"/>
      <c r="BB9" s="54"/>
      <c r="BC9" s="57"/>
      <c r="BD9" s="58"/>
      <c r="BE9" s="58"/>
      <c r="BF9" s="59"/>
      <c r="BG9" s="59"/>
      <c r="BH9" s="59"/>
      <c r="BI9" s="59"/>
      <c r="BJ9" s="59"/>
      <c r="BK9" s="60"/>
      <c r="BL9" s="59"/>
      <c r="BM9" s="59"/>
      <c r="BN9" s="59"/>
      <c r="BO9" s="61"/>
      <c r="BP9" s="62"/>
      <c r="BQ9" s="61"/>
      <c r="BR9" s="63"/>
    </row>
    <row r="10" spans="1:70" x14ac:dyDescent="0.2">
      <c r="A10" s="64" t="str">
        <f>A9</f>
        <v>laitue</v>
      </c>
      <c r="B10" s="65" t="s">
        <v>123</v>
      </c>
      <c r="C10" s="66" t="str">
        <f>IF(C9="","",IF(VLOOKUP($A10,Surfaces!$B$1:$AK$61,16,0)="",VLOOKUP($A10,Surfaces!$B$1:$AK$61,29,0),VLOOKUP($A10,Surfaces!$B$1:$AK$61,16,0)))</f>
        <v/>
      </c>
      <c r="D10" s="66" t="str">
        <f>IF(D9="","",IF(VLOOKUP($A10,Surfaces!$B$1:$AK$61,16,0)="",VLOOKUP($A10,Surfaces!$B$1:$AK$61,29,0),VLOOKUP($A10,Surfaces!$B$1:$AK$61,16,0)))</f>
        <v/>
      </c>
      <c r="E10" s="66" t="str">
        <f>IF(E9="","",IF(VLOOKUP($A10,Surfaces!$B$1:$AK$61,16,0)="",VLOOKUP($A10,Surfaces!$B$1:$AK$61,29,0),VLOOKUP($A10,Surfaces!$B$1:$AK$61,16,0)))</f>
        <v/>
      </c>
      <c r="F10" s="66" t="str">
        <f>IF(F9="","",IF(VLOOKUP($A10,Surfaces!$B$1:$AK$61,16,0)="",VLOOKUP($A10,Surfaces!$B$1:$AK$61,29,0),VLOOKUP($A10,Surfaces!$B$1:$AK$61,16,0)))</f>
        <v/>
      </c>
      <c r="G10" s="66" t="str">
        <f>IF(G9="","",IF(VLOOKUP($A10,Surfaces!$B$1:$AK$61,16,0)="",VLOOKUP($A10,Surfaces!$B$1:$AK$61,29,0),VLOOKUP($A10,Surfaces!$B$1:$AK$61,16,0)))</f>
        <v/>
      </c>
      <c r="H10" s="66" t="str">
        <f>IF(H9="","",IF(VLOOKUP($A10,Surfaces!$B$1:$AK$61,16,0)="",VLOOKUP($A10,Surfaces!$B$1:$AK$61,29,0),VLOOKUP($A10,Surfaces!$B$1:$AK$61,16,0)))</f>
        <v/>
      </c>
      <c r="I10" s="66" t="str">
        <f>IF(I9="","",IF(VLOOKUP($A10,Surfaces!$B$1:$AK$61,16,0)="",VLOOKUP($A10,Surfaces!$B$1:$AK$61,29,0),VLOOKUP($A10,Surfaces!$B$1:$AK$61,16,0)))</f>
        <v/>
      </c>
      <c r="J10" s="66" t="str">
        <f>IF(J9="","",IF(VLOOKUP($A10,Surfaces!$B$1:$AK$61,16,0)="",VLOOKUP($A10,Surfaces!$B$1:$AK$61,29,0),VLOOKUP($A10,Surfaces!$B$1:$AK$61,16,0)))</f>
        <v/>
      </c>
      <c r="K10" s="66" t="str">
        <f>IF(K9="","",IF(VLOOKUP($A10,Surfaces!$B$1:$AK$61,16,0)="",VLOOKUP($A10,Surfaces!$B$1:$AK$61,29,0),VLOOKUP($A10,Surfaces!$B$1:$AK$61,16,0)))</f>
        <v/>
      </c>
      <c r="L10" s="66" t="str">
        <f>IF(L9="","",IF(VLOOKUP($A10,Surfaces!$B$1:$AK$61,16,0)="",VLOOKUP($A10,Surfaces!$B$1:$AK$61,29,0),VLOOKUP($A10,Surfaces!$B$1:$AK$61,16,0)))</f>
        <v/>
      </c>
      <c r="M10" s="66" t="str">
        <f>IF(M9="","",IF(VLOOKUP($A10,Surfaces!$B$1:$AK$61,16,0)="",VLOOKUP($A10,Surfaces!$B$1:$AK$61,29,0),VLOOKUP($A10,Surfaces!$B$1:$AK$61,16,0)))</f>
        <v/>
      </c>
      <c r="N10" s="66" t="str">
        <f>IF(N9="","",IF(VLOOKUP($A10,Surfaces!$B$1:$AK$61,16,0)="",VLOOKUP($A10,Surfaces!$B$1:$AK$61,29,0),VLOOKUP($A10,Surfaces!$B$1:$AK$61,16,0)))</f>
        <v/>
      </c>
      <c r="O10" s="66" t="str">
        <f>IF(O9="","",IF(VLOOKUP($A10,Surfaces!$B$1:$AK$61,16,0)="",VLOOKUP($A10,Surfaces!$B$1:$AK$61,29,0),VLOOKUP($A10,Surfaces!$B$1:$AK$61,16,0)))</f>
        <v/>
      </c>
      <c r="P10" s="66" t="str">
        <f>IF(P9="","",IF(VLOOKUP($A10,Surfaces!$B$1:$AK$61,16,0)="",VLOOKUP($A10,Surfaces!$B$1:$AK$61,29,0),VLOOKUP($A10,Surfaces!$B$1:$AK$61,16,0)))</f>
        <v/>
      </c>
      <c r="Q10" s="66">
        <f ca="1">IF(Q9="","",IF(VLOOKUP($A10,Surfaces!$B$1:$AK$61,16,0)="",VLOOKUP($A10,Surfaces!$B$1:$AK$61,29,0),VLOOKUP($A10,Surfaces!$B$1:$AK$61,16,0)))</f>
        <v>100</v>
      </c>
      <c r="R10" s="66">
        <f ca="1">IF(R9="","",IF(VLOOKUP($A10,Surfaces!$B$1:$AK$61,16,0)="",VLOOKUP($A10,Surfaces!$B$1:$AK$61,29,0),VLOOKUP($A10,Surfaces!$B$1:$AK$61,16,0)))</f>
        <v>100</v>
      </c>
      <c r="S10" s="66" t="str">
        <f>IF(S9="","",IF(VLOOKUP($A10,Surfaces!$B$1:$AK$61,16,0)="",VLOOKUP($A10,Surfaces!$B$1:$AK$61,29,0),VLOOKUP($A10,Surfaces!$B$1:$AK$61,16,0)))</f>
        <v/>
      </c>
      <c r="T10" s="66" t="str">
        <f>IF(T9="","",IF(VLOOKUP($A10,Surfaces!$B$1:$AK$61,16,0)="",VLOOKUP($A10,Surfaces!$B$1:$AK$61,29,0),VLOOKUP($A10,Surfaces!$B$1:$AK$61,16,0)))</f>
        <v/>
      </c>
      <c r="U10" s="66" t="str">
        <f>IF(U9="","",IF(VLOOKUP($A10,Surfaces!$B$1:$AK$61,16,0)="",VLOOKUP($A10,Surfaces!$B$1:$AK$61,29,0),VLOOKUP($A10,Surfaces!$B$1:$AK$61,16,0)))</f>
        <v/>
      </c>
      <c r="V10" s="66" t="str">
        <f>IF(V9="","",IF(VLOOKUP($A10,Surfaces!$B$1:$AK$61,16,0)="",VLOOKUP($A10,Surfaces!$B$1:$AK$61,29,0),VLOOKUP($A10,Surfaces!$B$1:$AK$61,16,0)))</f>
        <v/>
      </c>
      <c r="W10" s="66" t="str">
        <f>IF(W9="","",IF(VLOOKUP($A10,Surfaces!$B$1:$AK$61,16,0)="",VLOOKUP($A10,Surfaces!$B$1:$AK$61,29,0),VLOOKUP($A10,Surfaces!$B$1:$AK$61,16,0)))</f>
        <v/>
      </c>
      <c r="X10" s="66" t="str">
        <f>IF(X9="","",IF(VLOOKUP($A10,Surfaces!$B$1:$AK$61,16,0)="",VLOOKUP($A10,Surfaces!$B$1:$AK$61,29,0),VLOOKUP($A10,Surfaces!$B$1:$AK$61,16,0)))</f>
        <v/>
      </c>
      <c r="Y10" s="66" t="str">
        <f>IF(Y9="","",IF(VLOOKUP($A10,Surfaces!$B$1:$AK$61,16,0)="",VLOOKUP($A10,Surfaces!$B$1:$AK$61,29,0),VLOOKUP($A10,Surfaces!$B$1:$AK$61,16,0)))</f>
        <v/>
      </c>
      <c r="Z10" s="66" t="str">
        <f>IF(Z9="","",IF(VLOOKUP($A10,Surfaces!$B$1:$AK$61,16,0)="",VLOOKUP($A10,Surfaces!$B$1:$AK$61,29,0),VLOOKUP($A10,Surfaces!$B$1:$AK$61,16,0)))</f>
        <v/>
      </c>
      <c r="AA10" s="66" t="str">
        <f>IF(AA9="","",IF(VLOOKUP($A10,Surfaces!$B$1:$AK$61,16,0)="",VLOOKUP($A10,Surfaces!$B$1:$AK$61,29,0),VLOOKUP($A10,Surfaces!$B$1:$AK$61,16,0)))</f>
        <v/>
      </c>
      <c r="AB10" s="66" t="str">
        <f>IF(AB9="","",IF(VLOOKUP($A10,Surfaces!$B$1:$AK$61,16,0)="",VLOOKUP($A10,Surfaces!$B$1:$AK$61,29,0),VLOOKUP($A10,Surfaces!$B$1:$AK$61,16,0)))</f>
        <v/>
      </c>
      <c r="AC10" s="66" t="str">
        <f>IF(AC9="","",IF(VLOOKUP($A10,Surfaces!$B$1:$AK$61,16,0)="",VLOOKUP($A10,Surfaces!$B$1:$AK$61,29,0),VLOOKUP($A10,Surfaces!$B$1:$AK$61,16,0)))</f>
        <v/>
      </c>
      <c r="AD10" s="66">
        <f ca="1">IF(AD9="","",IF(VLOOKUP($A10,Surfaces!$B$1:$AK$61,16,0)="",VLOOKUP($A10,Surfaces!$B$1:$AK$61,29,0),VLOOKUP($A10,Surfaces!$B$1:$AK$61,16,0)))</f>
        <v>100</v>
      </c>
      <c r="AE10" s="66">
        <f ca="1">IF(AE9="","",IF(VLOOKUP($A10,Surfaces!$B$1:$AK$61,16,0)="",VLOOKUP($A10,Surfaces!$B$1:$AK$61,29,0),VLOOKUP($A10,Surfaces!$B$1:$AK$61,16,0)))</f>
        <v>100</v>
      </c>
      <c r="AF10" s="66">
        <f ca="1">IF(AF9="","",IF(VLOOKUP($A10,Surfaces!$B$1:$AK$61,16,0)="",VLOOKUP($A10,Surfaces!$B$1:$AK$61,29,0),VLOOKUP($A10,Surfaces!$B$1:$AK$61,16,0)))</f>
        <v>100</v>
      </c>
      <c r="AG10" s="66">
        <f ca="1">IF(AG9="","",IF(VLOOKUP($A10,Surfaces!$B$1:$AK$61,16,0)="",VLOOKUP($A10,Surfaces!$B$1:$AK$61,29,0),VLOOKUP($A10,Surfaces!$B$1:$AK$61,16,0)))</f>
        <v>100</v>
      </c>
      <c r="AH10" s="66">
        <f ca="1">IF(AH9="","",IF(VLOOKUP($A10,Surfaces!$B$1:$AK$61,16,0)="",VLOOKUP($A10,Surfaces!$B$1:$AK$61,29,0),VLOOKUP($A10,Surfaces!$B$1:$AK$61,16,0)))</f>
        <v>100</v>
      </c>
      <c r="AI10" s="66">
        <f ca="1">IF(AI9="","",IF(VLOOKUP($A10,Surfaces!$B$1:$AK$61,16,0)="",VLOOKUP($A10,Surfaces!$B$1:$AK$61,29,0),VLOOKUP($A10,Surfaces!$B$1:$AK$61,16,0)))</f>
        <v>100</v>
      </c>
      <c r="AJ10" s="66">
        <f ca="1">IF(AJ9="","",IF(VLOOKUP($A10,Surfaces!$B$1:$AK$61,16,0)="",VLOOKUP($A10,Surfaces!$B$1:$AK$61,29,0),VLOOKUP($A10,Surfaces!$B$1:$AK$61,16,0)))</f>
        <v>100</v>
      </c>
      <c r="AK10" s="66">
        <f ca="1">IF(AK9="","",IF(VLOOKUP($A10,Surfaces!$B$1:$AK$61,16,0)="",VLOOKUP($A10,Surfaces!$B$1:$AK$61,29,0),VLOOKUP($A10,Surfaces!$B$1:$AK$61,16,0)))</f>
        <v>100</v>
      </c>
      <c r="AL10" s="66" t="str">
        <f>IF(AL9="","",IF(VLOOKUP($A10,Surfaces!$B$1:$AK$61,16,0)="",VLOOKUP($A10,Surfaces!$B$1:$AK$61,29,0),VLOOKUP($A10,Surfaces!$B$1:$AK$61,16,0)))</f>
        <v/>
      </c>
      <c r="AM10" s="66" t="str">
        <f>IF(AM9="","",IF(VLOOKUP($A10,Surfaces!$B$1:$AK$61,16,0)="",VLOOKUP($A10,Surfaces!$B$1:$AK$61,29,0),VLOOKUP($A10,Surfaces!$B$1:$AK$61,16,0)))</f>
        <v/>
      </c>
      <c r="AN10" s="66" t="str">
        <f>IF(AN9="","",IF(VLOOKUP($A10,Surfaces!$B$1:$AK$61,16,0)="",VLOOKUP($A10,Surfaces!$B$1:$AK$61,29,0),VLOOKUP($A10,Surfaces!$B$1:$AK$61,16,0)))</f>
        <v/>
      </c>
      <c r="AO10" s="66" t="str">
        <f>IF(AO9="","",IF(VLOOKUP($A10,Surfaces!$B$1:$AK$61,16,0)="",VLOOKUP($A10,Surfaces!$B$1:$AK$61,29,0),VLOOKUP($A10,Surfaces!$B$1:$AK$61,16,0)))</f>
        <v/>
      </c>
      <c r="AP10" s="66" t="str">
        <f>IF(AP9="","",IF(VLOOKUP($A10,Surfaces!$B$1:$AK$61,16,0)="",VLOOKUP($A10,Surfaces!$B$1:$AK$61,29,0),VLOOKUP($A10,Surfaces!$B$1:$AK$61,16,0)))</f>
        <v/>
      </c>
      <c r="AQ10" s="66" t="str">
        <f>IF(AQ9="","",IF(VLOOKUP($A10,Surfaces!$B$1:$AK$61,16,0)="",VLOOKUP($A10,Surfaces!$B$1:$AK$61,29,0),VLOOKUP($A10,Surfaces!$B$1:$AK$61,16,0)))</f>
        <v/>
      </c>
      <c r="AR10" s="66" t="str">
        <f>IF(AR9="","",IF(VLOOKUP($A10,Surfaces!$B$1:$AK$61,16,0)="",VLOOKUP($A10,Surfaces!$B$1:$AK$61,29,0),VLOOKUP($A10,Surfaces!$B$1:$AK$61,16,0)))</f>
        <v/>
      </c>
      <c r="AS10" s="66">
        <f ca="1">IF(AS9="","",IF(VLOOKUP($A10,Surfaces!$B$1:$AK$61,16,0)="",VLOOKUP($A10,Surfaces!$B$1:$AK$61,29,0),VLOOKUP($A10,Surfaces!$B$1:$AK$61,16,0)))</f>
        <v>100</v>
      </c>
      <c r="AT10" s="66">
        <f ca="1">IF(AT9="","",IF(VLOOKUP($A10,Surfaces!$B$1:$AK$61,16,0)="",VLOOKUP($A10,Surfaces!$B$1:$AK$61,29,0),VLOOKUP($A10,Surfaces!$B$1:$AK$61,16,0)))</f>
        <v>100</v>
      </c>
      <c r="AU10" s="66" t="str">
        <f>IF(AU9="","",IF(VLOOKUP($A10,Surfaces!$B$1:$AK$61,16,0)="",VLOOKUP($A10,Surfaces!$B$1:$AK$61,29,0),VLOOKUP($A10,Surfaces!$B$1:$AK$61,16,0)))</f>
        <v/>
      </c>
      <c r="AV10" s="66" t="str">
        <f>IF(AV9="","",IF(VLOOKUP($A10,Surfaces!$B$1:$AK$61,16,0)="",VLOOKUP($A10,Surfaces!$B$1:$AK$61,29,0),VLOOKUP($A10,Surfaces!$B$1:$AK$61,16,0)))</f>
        <v/>
      </c>
      <c r="AW10" s="66" t="str">
        <f>IF(AW9="","",IF(VLOOKUP($A10,Surfaces!$B$1:$AK$61,16,0)="",VLOOKUP($A10,Surfaces!$B$1:$AK$61,29,0),VLOOKUP($A10,Surfaces!$B$1:$AK$61,16,0)))</f>
        <v/>
      </c>
      <c r="AX10" s="66" t="str">
        <f>IF(AX9="","",IF(VLOOKUP($A10,Surfaces!$B$1:$AK$61,16,0)="",VLOOKUP($A10,Surfaces!$B$1:$AK$61,29,0),VLOOKUP($A10,Surfaces!$B$1:$AK$61,16,0)))</f>
        <v/>
      </c>
      <c r="AY10" s="66" t="str">
        <f>IF(AY9="","",IF(VLOOKUP($A10,Surfaces!$B$1:$AK$61,16,0)="",VLOOKUP($A10,Surfaces!$B$1:$AK$61,29,0),VLOOKUP($A10,Surfaces!$B$1:$AK$61,16,0)))</f>
        <v/>
      </c>
      <c r="AZ10" s="66" t="str">
        <f>IF(AZ9="","",IF(VLOOKUP($A10,Surfaces!$B$1:$AK$61,16,0)="",VLOOKUP($A10,Surfaces!$B$1:$AK$61,29,0),VLOOKUP($A10,Surfaces!$B$1:$AK$61,16,0)))</f>
        <v/>
      </c>
      <c r="BA10" s="66" t="str">
        <f>IF(BA9="","",IF(VLOOKUP($A10,Surfaces!$B$1:$AK$61,16,0)="",VLOOKUP($A10,Surfaces!$B$1:$AK$61,29,0),VLOOKUP($A10,Surfaces!$B$1:$AK$61,16,0)))</f>
        <v/>
      </c>
      <c r="BB10" s="66" t="str">
        <f>IF(BB9="","",IF(VLOOKUP($A10,Surfaces!$B$1:$AK$61,16,0)="",VLOOKUP($A10,Surfaces!$B$1:$AK$61,29,0),VLOOKUP($A10,Surfaces!$B$1:$AK$61,16,0)))</f>
        <v/>
      </c>
      <c r="BC10" s="67"/>
      <c r="BD10" s="68"/>
      <c r="BE10" s="68"/>
      <c r="BF10" s="69"/>
      <c r="BG10" s="69"/>
      <c r="BH10" s="69"/>
      <c r="BI10" s="69"/>
      <c r="BJ10" s="69"/>
      <c r="BK10" s="70"/>
      <c r="BL10" s="69"/>
      <c r="BM10" s="69"/>
      <c r="BN10" s="69"/>
      <c r="BO10" s="71"/>
      <c r="BP10" s="72"/>
      <c r="BQ10" s="71"/>
      <c r="BR10" s="73"/>
    </row>
    <row r="11" spans="1:70" s="51" customFormat="1" x14ac:dyDescent="0.2">
      <c r="A11" s="41" t="s">
        <v>130</v>
      </c>
      <c r="B11" s="42" t="s">
        <v>115</v>
      </c>
      <c r="C11" s="43" t="str">
        <f>IF((C$182+$BN11)&gt;=52,IF(ISBLANK(INDEX($C12:$BB12,1,(C$182+$BN11+1-52))),"",IF($BL11="P",VLOOKUP($A11,Surfaces!$B$2:$AL$62,15,0),(VLOOKUP($A11,Surfaces!$B$2:$AL$62,28,0))/$BC11)),IF(ISBLANK(INDEX(C12:$BB12,1,$BN11+1)),"",IF($BL11="P",VLOOKUP($A11,Surfaces!$B$2:$AL$62,15,0),(VLOOKUP($A11,Surfaces!$B$2:$AL$62,28,0))/$BC11)))</f>
        <v/>
      </c>
      <c r="D11" s="43">
        <f ca="1">IF((D$182+$BN11)&gt;=52,IF(ISBLANK(INDEX($C12:$BB12,1,(D$182+$BN11+1-52))),"",IF($BL11="P",VLOOKUP($A11,Surfaces!$B$2:$AL$62,15,0),(VLOOKUP($A11,Surfaces!$B$2:$AL$62,28,0))/$BC11)),IF(ISBLANK(INDEX(D12:$BB12,1,$BN11+1)),"",IF($BL11="P",VLOOKUP($A11,Surfaces!$B$2:$AL$62,15,0),(VLOOKUP($A11,Surfaces!$B$2:$AL$62,28,0))/$BC11)))</f>
        <v>162.5</v>
      </c>
      <c r="E11" s="43">
        <f ca="1">IF((E$182+$BN11)&gt;=52,IF(ISBLANK(INDEX($C12:$BB12,1,(E$182+$BN11+1-52))),"",IF($BL11="P",VLOOKUP($A11,Surfaces!$B$2:$AL$62,15,0),(VLOOKUP($A11,Surfaces!$B$2:$AL$62,28,0))/$BC11)),IF(ISBLANK(INDEX(E12:$BB12,1,$BN11+1)),"",IF($BL11="P",VLOOKUP($A11,Surfaces!$B$2:$AL$62,15,0),(VLOOKUP($A11,Surfaces!$B$2:$AL$62,28,0))/$BC11)))</f>
        <v>162.5</v>
      </c>
      <c r="F11" s="43" t="str">
        <f>IF((F$182+$BN11)&gt;=52,IF(ISBLANK(INDEX($C12:$BB12,1,(F$182+$BN11+1-52))),"",IF($BL11="P",VLOOKUP($A11,Surfaces!$B$2:$AL$62,15,0),(VLOOKUP($A11,Surfaces!$B$2:$AL$62,28,0))/$BC11)),IF(ISBLANK(INDEX(F12:$BB12,1,$BN11+1)),"",IF($BL11="P",VLOOKUP($A11,Surfaces!$B$2:$AL$62,15,0),(VLOOKUP($A11,Surfaces!$B$2:$AL$62,28,0))/$BC11)))</f>
        <v/>
      </c>
      <c r="G11" s="43" t="str">
        <f>IF((G$182+$BN11)&gt;=52,IF(ISBLANK(INDEX($C12:$BB12,1,(G$182+$BN11+1-52))),"",IF($BL11="P",VLOOKUP($A11,Surfaces!$B$2:$AL$62,15,0),(VLOOKUP($A11,Surfaces!$B$2:$AL$62,28,0))/$BC11)),IF(ISBLANK(INDEX(G12:$BB12,1,$BN11+1)),"",IF($BL11="P",VLOOKUP($A11,Surfaces!$B$2:$AL$62,15,0),(VLOOKUP($A11,Surfaces!$B$2:$AL$62,28,0))/$BC11)))</f>
        <v/>
      </c>
      <c r="H11" s="43" t="str">
        <f>IF((H$182+$BN11)&gt;=52,IF(ISBLANK(INDEX($C12:$BB12,1,(H$182+$BN11+1-52))),"",IF($BL11="P",VLOOKUP($A11,Surfaces!$B$2:$AL$62,15,0),(VLOOKUP($A11,Surfaces!$B$2:$AL$62,28,0))/$BC11)),IF(ISBLANK(INDEX(H12:$BB12,1,$BN11+1)),"",IF($BL11="P",VLOOKUP($A11,Surfaces!$B$2:$AL$62,15,0),(VLOOKUP($A11,Surfaces!$B$2:$AL$62,28,0))/$BC11)))</f>
        <v/>
      </c>
      <c r="I11" s="43" t="str">
        <f>IF((I$182+$BN11)&gt;=52,IF(ISBLANK(INDEX($C12:$BB12,1,(I$182+$BN11+1-52))),"",IF($BL11="P",VLOOKUP($A11,Surfaces!$B$2:$AL$62,15,0),(VLOOKUP($A11,Surfaces!$B$2:$AL$62,28,0))/$BC11)),IF(ISBLANK(INDEX(I12:$BB12,1,$BN11+1)),"",IF($BL11="P",VLOOKUP($A11,Surfaces!$B$2:$AL$62,15,0),(VLOOKUP($A11,Surfaces!$B$2:$AL$62,28,0))/$BC11)))</f>
        <v/>
      </c>
      <c r="J11" s="43" t="str">
        <f>IF((J$182+$BN11)&gt;=52,IF(ISBLANK(INDEX($C12:$BB12,1,(J$182+$BN11+1-52))),"",IF($BL11="P",VLOOKUP($A11,Surfaces!$B$2:$AL$62,15,0),(VLOOKUP($A11,Surfaces!$B$2:$AL$62,28,0))/$BC11)),IF(ISBLANK(INDEX(J12:$BB12,1,$BN11+1)),"",IF($BL11="P",VLOOKUP($A11,Surfaces!$B$2:$AL$62,15,0),(VLOOKUP($A11,Surfaces!$B$2:$AL$62,28,0))/$BC11)))</f>
        <v/>
      </c>
      <c r="K11" s="43" t="str">
        <f>IF((K$182+$BN11)&gt;=52,IF(ISBLANK(INDEX($C12:$BB12,1,(K$182+$BN11+1-52))),"",IF($BL11="P",VLOOKUP($A11,Surfaces!$B$2:$AL$62,15,0),(VLOOKUP($A11,Surfaces!$B$2:$AL$62,28,0))/$BC11)),IF(ISBLANK(INDEX(K12:$BB12,1,$BN11+1)),"",IF($BL11="P",VLOOKUP($A11,Surfaces!$B$2:$AL$62,15,0),(VLOOKUP($A11,Surfaces!$B$2:$AL$62,28,0))/$BC11)))</f>
        <v/>
      </c>
      <c r="L11" s="43">
        <f ca="1">IF((L$182+$BN11)&gt;=52,IF(ISBLANK(INDEX($C12:$BB12,1,(L$182+$BN11+1-52))),"",IF($BL11="P",VLOOKUP($A11,Surfaces!$B$2:$AL$62,15,0),(VLOOKUP($A11,Surfaces!$B$2:$AL$62,28,0))/$BC11)),IF(ISBLANK(INDEX(L12:$BB12,1,$BN11+1)),"",IF($BL11="P",VLOOKUP($A11,Surfaces!$B$2:$AL$62,15,0),(VLOOKUP($A11,Surfaces!$B$2:$AL$62,28,0))/$BC11)))</f>
        <v>162.5</v>
      </c>
      <c r="M11" s="43">
        <f ca="1">IF((M$182+$BN11)&gt;=52,IF(ISBLANK(INDEX($C12:$BB12,1,(M$182+$BN11+1-52))),"",IF($BL11="P",VLOOKUP($A11,Surfaces!$B$2:$AL$62,15,0),(VLOOKUP($A11,Surfaces!$B$2:$AL$62,28,0))/$BC11)),IF(ISBLANK(INDEX(M12:$BB12,1,$BN11+1)),"",IF($BL11="P",VLOOKUP($A11,Surfaces!$B$2:$AL$62,15,0),(VLOOKUP($A11,Surfaces!$B$2:$AL$62,28,0))/$BC11)))</f>
        <v>162.5</v>
      </c>
      <c r="N11" s="43" t="str">
        <f>IF((N$182+$BN11)&gt;=52,IF(ISBLANK(INDEX($C12:$BB12,1,(N$182+$BN11+1-52))),"",IF($BL11="P",VLOOKUP($A11,Surfaces!$B$2:$AL$62,15,0),(VLOOKUP($A11,Surfaces!$B$2:$AL$62,28,0))/$BC11)),IF(ISBLANK(INDEX(N12:$BB12,1,$BN11+1)),"",IF($BL11="P",VLOOKUP($A11,Surfaces!$B$2:$AL$62,15,0),(VLOOKUP($A11,Surfaces!$B$2:$AL$62,28,0))/$BC11)))</f>
        <v/>
      </c>
      <c r="O11" s="43" t="str">
        <f>IF((O$182+$BN11)&gt;=52,IF(ISBLANK(INDEX($C12:$BB12,1,(O$182+$BN11+1-52))),"",IF($BL11="P",VLOOKUP($A11,Surfaces!$B$2:$AL$62,15,0),(VLOOKUP($A11,Surfaces!$B$2:$AL$62,28,0))/$BC11)),IF(ISBLANK(INDEX(O12:$BB12,1,$BN11+1)),"",IF($BL11="P",VLOOKUP($A11,Surfaces!$B$2:$AL$62,15,0),(VLOOKUP($A11,Surfaces!$B$2:$AL$62,28,0))/$BC11)))</f>
        <v/>
      </c>
      <c r="P11" s="43" t="str">
        <f>IF((P$182+$BN11)&gt;=52,IF(ISBLANK(INDEX($C12:$BB12,1,(P$182+$BN11+1-52))),"",IF($BL11="P",VLOOKUP($A11,Surfaces!$B$2:$AL$62,15,0),(VLOOKUP($A11,Surfaces!$B$2:$AL$62,28,0))/$BC11)),IF(ISBLANK(INDEX(P12:$BB12,1,$BN11+1)),"",IF($BL11="P",VLOOKUP($A11,Surfaces!$B$2:$AL$62,15,0),(VLOOKUP($A11,Surfaces!$B$2:$AL$62,28,0))/$BC11)))</f>
        <v/>
      </c>
      <c r="Q11" s="43" t="str">
        <f>IF((Q$182+$BN11)&gt;=52,IF(ISBLANK(INDEX($C12:$BB12,1,(Q$182+$BN11+1-52))),"",IF($BL11="P",VLOOKUP($A11,Surfaces!$B$2:$AL$62,15,0),(VLOOKUP($A11,Surfaces!$B$2:$AL$62,28,0))/$BC11)),IF(ISBLANK(INDEX(Q12:$BB12,1,$BN11+1)),"",IF($BL11="P",VLOOKUP($A11,Surfaces!$B$2:$AL$62,15,0),(VLOOKUP($A11,Surfaces!$B$2:$AL$62,28,0))/$BC11)))</f>
        <v/>
      </c>
      <c r="R11" s="43" t="str">
        <f>IF((R$182+$BN11)&gt;=52,IF(ISBLANK(INDEX($C12:$BB12,1,(R$182+$BN11+1-52))),"",IF($BL11="P",VLOOKUP($A11,Surfaces!$B$2:$AL$62,15,0),(VLOOKUP($A11,Surfaces!$B$2:$AL$62,28,0))/$BC11)),IF(ISBLANK(INDEX(R12:$BB12,1,$BN11+1)),"",IF($BL11="P",VLOOKUP($A11,Surfaces!$B$2:$AL$62,15,0),(VLOOKUP($A11,Surfaces!$B$2:$AL$62,28,0))/$BC11)))</f>
        <v/>
      </c>
      <c r="S11" s="43" t="str">
        <f>IF((S$182+$BN11)&gt;=52,IF(ISBLANK(INDEX($C12:$BB12,1,(S$182+$BN11+1-52))),"",IF($BL11="P",VLOOKUP($A11,Surfaces!$B$2:$AL$62,15,0),(VLOOKUP($A11,Surfaces!$B$2:$AL$62,28,0))/$BC11)),IF(ISBLANK(INDEX(S12:$BB12,1,$BN11+1)),"",IF($BL11="P",VLOOKUP($A11,Surfaces!$B$2:$AL$62,15,0),(VLOOKUP($A11,Surfaces!$B$2:$AL$62,28,0))/$BC11)))</f>
        <v/>
      </c>
      <c r="T11" s="43" t="str">
        <f>IF((T$182+$BN11)&gt;=52,IF(ISBLANK(INDEX($C12:$BB12,1,(T$182+$BN11+1-52))),"",IF($BL11="P",VLOOKUP($A11,Surfaces!$B$2:$AL$62,15,0),(VLOOKUP($A11,Surfaces!$B$2:$AL$62,28,0))/$BC11)),IF(ISBLANK(INDEX(T12:$BB12,1,$BN11+1)),"",IF($BL11="P",VLOOKUP($A11,Surfaces!$B$2:$AL$62,15,0),(VLOOKUP($A11,Surfaces!$B$2:$AL$62,28,0))/$BC11)))</f>
        <v/>
      </c>
      <c r="U11" s="43" t="str">
        <f>IF((U$182+$BN11)&gt;=52,IF(ISBLANK(INDEX($C12:$BB12,1,(U$182+$BN11+1-52))),"",IF($BL11="P",VLOOKUP($A11,Surfaces!$B$2:$AL$62,15,0),(VLOOKUP($A11,Surfaces!$B$2:$AL$62,28,0))/$BC11)),IF(ISBLANK(INDEX(U12:$BB12,1,$BN11+1)),"",IF($BL11="P",VLOOKUP($A11,Surfaces!$B$2:$AL$62,15,0),(VLOOKUP($A11,Surfaces!$B$2:$AL$62,28,0))/$BC11)))</f>
        <v/>
      </c>
      <c r="V11" s="43" t="str">
        <f>IF((V$182+$BN11)&gt;=52,IF(ISBLANK(INDEX($C12:$BB12,1,(V$182+$BN11+1-52))),"",IF($BL11="P",VLOOKUP($A11,Surfaces!$B$2:$AL$62,15,0),(VLOOKUP($A11,Surfaces!$B$2:$AL$62,28,0))/$BC11)),IF(ISBLANK(INDEX(V12:$BB12,1,$BN11+1)),"",IF($BL11="P",VLOOKUP($A11,Surfaces!$B$2:$AL$62,15,0),(VLOOKUP($A11,Surfaces!$B$2:$AL$62,28,0))/$BC11)))</f>
        <v/>
      </c>
      <c r="W11" s="43" t="str">
        <f>IF((W$182+$BN11)&gt;=52,IF(ISBLANK(INDEX($C12:$BB12,1,(W$182+$BN11+1-52))),"",IF($BL11="P",VLOOKUP($A11,Surfaces!$B$2:$AL$62,15,0),(VLOOKUP($A11,Surfaces!$B$2:$AL$62,28,0))/$BC11)),IF(ISBLANK(INDEX(W12:$BB12,1,$BN11+1)),"",IF($BL11="P",VLOOKUP($A11,Surfaces!$B$2:$AL$62,15,0),(VLOOKUP($A11,Surfaces!$B$2:$AL$62,28,0))/$BC11)))</f>
        <v/>
      </c>
      <c r="X11" s="43" t="str">
        <f>IF((X$182+$BN11)&gt;=52,IF(ISBLANK(INDEX($C12:$BB12,1,(X$182+$BN11+1-52))),"",IF($BL11="P",VLOOKUP($A11,Surfaces!$B$2:$AL$62,15,0),(VLOOKUP($A11,Surfaces!$B$2:$AL$62,28,0))/$BC11)),IF(ISBLANK(INDEX(X12:$BB12,1,$BN11+1)),"",IF($BL11="P",VLOOKUP($A11,Surfaces!$B$2:$AL$62,15,0),(VLOOKUP($A11,Surfaces!$B$2:$AL$62,28,0))/$BC11)))</f>
        <v/>
      </c>
      <c r="Y11" s="43">
        <f ca="1">IF((Y$182+$BN11)&gt;=52,IF(ISBLANK(INDEX($C12:$BB12,1,(Y$182+$BN11+1-52))),"",IF($BL11="P",VLOOKUP($A11,Surfaces!$B$2:$AL$62,15,0),(VLOOKUP($A11,Surfaces!$B$2:$AL$62,28,0))/$BC11)),IF(ISBLANK(INDEX(Y12:$BB12,1,$BN11+1)),"",IF($BL11="P",VLOOKUP($A11,Surfaces!$B$2:$AL$62,15,0),(VLOOKUP($A11,Surfaces!$B$2:$AL$62,28,0))/$BC11)))</f>
        <v>162.5</v>
      </c>
      <c r="Z11" s="43">
        <f ca="1">IF((Z$182+$BN11)&gt;=52,IF(ISBLANK(INDEX($C12:$BB12,1,(Z$182+$BN11+1-52))),"",IF($BL11="P",VLOOKUP($A11,Surfaces!$B$2:$AL$62,15,0),(VLOOKUP($A11,Surfaces!$B$2:$AL$62,28,0))/$BC11)),IF(ISBLANK(INDEX(Z12:$BB12,1,$BN11+1)),"",IF($BL11="P",VLOOKUP($A11,Surfaces!$B$2:$AL$62,15,0),(VLOOKUP($A11,Surfaces!$B$2:$AL$62,28,0))/$BC11)))</f>
        <v>162.5</v>
      </c>
      <c r="AA11" s="43">
        <f ca="1">IF((AA$182+$BN11)&gt;=52,IF(ISBLANK(INDEX($C12:$BB12,1,(AA$182+$BN11+1-52))),"",IF($BL11="P",VLOOKUP($A11,Surfaces!$B$2:$AL$62,15,0),(VLOOKUP($A11,Surfaces!$B$2:$AL$62,28,0))/$BC11)),IF(ISBLANK(INDEX(AA12:$BB12,1,$BN11+1)),"",IF($BL11="P",VLOOKUP($A11,Surfaces!$B$2:$AL$62,15,0),(VLOOKUP($A11,Surfaces!$B$2:$AL$62,28,0))/$BC11)))</f>
        <v>162.5</v>
      </c>
      <c r="AB11" s="43">
        <f ca="1">IF((AB$182+$BN11)&gt;=52,IF(ISBLANK(INDEX($C12:$BB12,1,(AB$182+$BN11+1-52))),"",IF($BL11="P",VLOOKUP($A11,Surfaces!$B$2:$AL$62,15,0),(VLOOKUP($A11,Surfaces!$B$2:$AL$62,28,0))/$BC11)),IF(ISBLANK(INDEX(AB12:$BB12,1,$BN11+1)),"",IF($BL11="P",VLOOKUP($A11,Surfaces!$B$2:$AL$62,15,0),(VLOOKUP($A11,Surfaces!$B$2:$AL$62,28,0))/$BC11)))</f>
        <v>162.5</v>
      </c>
      <c r="AC11" s="43">
        <f ca="1">IF((AC$182+$BN11)&gt;=52,IF(ISBLANK(INDEX($C12:$BB12,1,(AC$182+$BN11+1-52))),"",IF($BL11="P",VLOOKUP($A11,Surfaces!$B$2:$AL$62,15,0),(VLOOKUP($A11,Surfaces!$B$2:$AL$62,28,0))/$BC11)),IF(ISBLANK(INDEX(AC12:$BB12,1,$BN11+1)),"",IF($BL11="P",VLOOKUP($A11,Surfaces!$B$2:$AL$62,15,0),(VLOOKUP($A11,Surfaces!$B$2:$AL$62,28,0))/$BC11)))</f>
        <v>162.5</v>
      </c>
      <c r="AD11" s="43">
        <f ca="1">IF((AD$182+$BN11)&gt;=52,IF(ISBLANK(INDEX($C12:$BB12,1,(AD$182+$BN11+1-52))),"",IF($BL11="P",VLOOKUP($A11,Surfaces!$B$2:$AL$62,15,0),(VLOOKUP($A11,Surfaces!$B$2:$AL$62,28,0))/$BC11)),IF(ISBLANK(INDEX(AD12:$BB12,1,$BN11+1)),"",IF($BL11="P",VLOOKUP($A11,Surfaces!$B$2:$AL$62,15,0),(VLOOKUP($A11,Surfaces!$B$2:$AL$62,28,0))/$BC11)))</f>
        <v>162.5</v>
      </c>
      <c r="AE11" s="43">
        <f ca="1">IF((AE$182+$BN11)&gt;=52,IF(ISBLANK(INDEX($C12:$BB12,1,(AE$182+$BN11+1-52))),"",IF($BL11="P",VLOOKUP($A11,Surfaces!$B$2:$AL$62,15,0),(VLOOKUP($A11,Surfaces!$B$2:$AL$62,28,0))/$BC11)),IF(ISBLANK(INDEX(AE12:$BB12,1,$BN11+1)),"",IF($BL11="P",VLOOKUP($A11,Surfaces!$B$2:$AL$62,15,0),(VLOOKUP($A11,Surfaces!$B$2:$AL$62,28,0))/$BC11)))</f>
        <v>162.5</v>
      </c>
      <c r="AF11" s="43">
        <f ca="1">IF((AF$182+$BN11)&gt;=52,IF(ISBLANK(INDEX($C12:$BB12,1,(AF$182+$BN11+1-52))),"",IF($BL11="P",VLOOKUP($A11,Surfaces!$B$2:$AL$62,15,0),(VLOOKUP($A11,Surfaces!$B$2:$AL$62,28,0))/$BC11)),IF(ISBLANK(INDEX(AF12:$BB12,1,$BN11+1)),"",IF($BL11="P",VLOOKUP($A11,Surfaces!$B$2:$AL$62,15,0),(VLOOKUP($A11,Surfaces!$B$2:$AL$62,28,0))/$BC11)))</f>
        <v>162.5</v>
      </c>
      <c r="AG11" s="43" t="str">
        <f>IF((AG$182+$BN11)&gt;=52,IF(ISBLANK(INDEX($C12:$BB12,1,(AG$182+$BN11+1-52))),"",IF($BL11="P",VLOOKUP($A11,Surfaces!$B$2:$AL$62,15,0),(VLOOKUP($A11,Surfaces!$B$2:$AL$62,28,0))/$BC11)),IF(ISBLANK(INDEX(AG12:$BB12,1,$BN11+1)),"",IF($BL11="P",VLOOKUP($A11,Surfaces!$B$2:$AL$62,15,0),(VLOOKUP($A11,Surfaces!$B$2:$AL$62,28,0))/$BC11)))</f>
        <v/>
      </c>
      <c r="AH11" s="43" t="str">
        <f>IF((AH$182+$BN11)&gt;=52,IF(ISBLANK(INDEX($C12:$BB12,1,(AH$182+$BN11+1-52))),"",IF($BL11="P",VLOOKUP($A11,Surfaces!$B$2:$AL$62,15,0),(VLOOKUP($A11,Surfaces!$B$2:$AL$62,28,0))/$BC11)),IF(ISBLANK(INDEX(AH12:$BB12,1,$BN11+1)),"",IF($BL11="P",VLOOKUP($A11,Surfaces!$B$2:$AL$62,15,0),(VLOOKUP($A11,Surfaces!$B$2:$AL$62,28,0))/$BC11)))</f>
        <v/>
      </c>
      <c r="AI11" s="43" t="str">
        <f>IF((AI$182+$BN11)&gt;=52,IF(ISBLANK(INDEX($C12:$BB12,1,(AI$182+$BN11+1-52))),"",IF($BL11="P",VLOOKUP($A11,Surfaces!$B$2:$AL$62,15,0),(VLOOKUP($A11,Surfaces!$B$2:$AL$62,28,0))/$BC11)),IF(ISBLANK(INDEX(AI12:$BB12,1,$BN11+1)),"",IF($BL11="P",VLOOKUP($A11,Surfaces!$B$2:$AL$62,15,0),(VLOOKUP($A11,Surfaces!$B$2:$AL$62,28,0))/$BC11)))</f>
        <v/>
      </c>
      <c r="AJ11" s="43" t="str">
        <f>IF((AJ$182+$BN11)&gt;=52,IF(ISBLANK(INDEX($C12:$BB12,1,(AJ$182+$BN11+1-52))),"",IF($BL11="P",VLOOKUP($A11,Surfaces!$B$2:$AL$62,15,0),(VLOOKUP($A11,Surfaces!$B$2:$AL$62,28,0))/$BC11)),IF(ISBLANK(INDEX(AJ12:$BB12,1,$BN11+1)),"",IF($BL11="P",VLOOKUP($A11,Surfaces!$B$2:$AL$62,15,0),(VLOOKUP($A11,Surfaces!$B$2:$AL$62,28,0))/$BC11)))</f>
        <v/>
      </c>
      <c r="AK11" s="43" t="str">
        <f>IF((AK$182+$BN11)&gt;=52,IF(ISBLANK(INDEX($C12:$BB12,1,(AK$182+$BN11+1-52))),"",IF($BL11="P",VLOOKUP($A11,Surfaces!$B$2:$AL$62,15,0),(VLOOKUP($A11,Surfaces!$B$2:$AL$62,28,0))/$BC11)),IF(ISBLANK(INDEX(AK12:$BB12,1,$BN11+1)),"",IF($BL11="P",VLOOKUP($A11,Surfaces!$B$2:$AL$62,15,0),(VLOOKUP($A11,Surfaces!$B$2:$AL$62,28,0))/$BC11)))</f>
        <v/>
      </c>
      <c r="AL11" s="43" t="str">
        <f>IF((AL$182+$BN11)&gt;=52,IF(ISBLANK(INDEX($C12:$BB12,1,(AL$182+$BN11+1-52))),"",IF($BL11="P",VLOOKUP($A11,Surfaces!$B$2:$AL$62,15,0),(VLOOKUP($A11,Surfaces!$B$2:$AL$62,28,0))/$BC11)),IF(ISBLANK(INDEX(AL12:$BB12,1,$BN11+1)),"",IF($BL11="P",VLOOKUP($A11,Surfaces!$B$2:$AL$62,15,0),(VLOOKUP($A11,Surfaces!$B$2:$AL$62,28,0))/$BC11)))</f>
        <v/>
      </c>
      <c r="AM11" s="43" t="str">
        <f>IF((AM$182+$BN11)&gt;=52,IF(ISBLANK(INDEX($C12:$BB12,1,(AM$182+$BN11+1-52))),"",IF($BL11="P",VLOOKUP($A11,Surfaces!$B$2:$AL$62,15,0),(VLOOKUP($A11,Surfaces!$B$2:$AL$62,28,0))/$BC11)),IF(ISBLANK(INDEX(AM12:$BB12,1,$BN11+1)),"",IF($BL11="P",VLOOKUP($A11,Surfaces!$B$2:$AL$62,15,0),(VLOOKUP($A11,Surfaces!$B$2:$AL$62,28,0))/$BC11)))</f>
        <v/>
      </c>
      <c r="AN11" s="43">
        <f ca="1">IF((AN$182+$BN11)&gt;=52,IF(ISBLANK(INDEX($C12:$BB12,1,(AN$182+$BN11+1-52))),"",IF($BL11="P",VLOOKUP($A11,Surfaces!$B$2:$AL$62,15,0),(VLOOKUP($A11,Surfaces!$B$2:$AL$62,28,0))/$BC11)),IF(ISBLANK(INDEX(AN12:$BB12,1,$BN11+1)),"",IF($BL11="P",VLOOKUP($A11,Surfaces!$B$2:$AL$62,15,0),(VLOOKUP($A11,Surfaces!$B$2:$AL$62,28,0))/$BC11)))</f>
        <v>162.5</v>
      </c>
      <c r="AO11" s="43">
        <f ca="1">IF((AO$182+$BN11)&gt;=52,IF(ISBLANK(INDEX($C12:$BB12,1,(AO$182+$BN11+1-52))),"",IF($BL11="P",VLOOKUP($A11,Surfaces!$B$2:$AL$62,15,0),(VLOOKUP($A11,Surfaces!$B$2:$AL$62,28,0))/$BC11)),IF(ISBLANK(INDEX(AO12:$BB12,1,$BN11+1)),"",IF($BL11="P",VLOOKUP($A11,Surfaces!$B$2:$AL$62,15,0),(VLOOKUP($A11,Surfaces!$B$2:$AL$62,28,0))/$BC11)))</f>
        <v>162.5</v>
      </c>
      <c r="AP11" s="43" t="str">
        <f>IF((AP$182+$BN11)&gt;=52,IF(ISBLANK(INDEX($C12:$BB12,1,(AP$182+$BN11+1-52))),"",IF($BL11="P",VLOOKUP($A11,Surfaces!$B$2:$AL$62,15,0),(VLOOKUP($A11,Surfaces!$B$2:$AL$62,28,0))/$BC11)),IF(ISBLANK(INDEX(AP12:$BB12,1,$BN11+1)),"",IF($BL11="P",VLOOKUP($A11,Surfaces!$B$2:$AL$62,15,0),(VLOOKUP($A11,Surfaces!$B$2:$AL$62,28,0))/$BC11)))</f>
        <v/>
      </c>
      <c r="AQ11" s="43" t="str">
        <f>IF((AQ$182+$BN11)&gt;=52,IF(ISBLANK(INDEX($C12:$BB12,1,(AQ$182+$BN11+1-52))),"",IF($BL11="P",VLOOKUP($A11,Surfaces!$B$2:$AL$62,15,0),(VLOOKUP($A11,Surfaces!$B$2:$AL$62,28,0))/$BC11)),IF(ISBLANK(INDEX(AQ12:$BB12,1,$BN11+1)),"",IF($BL11="P",VLOOKUP($A11,Surfaces!$B$2:$AL$62,15,0),(VLOOKUP($A11,Surfaces!$B$2:$AL$62,28,0))/$BC11)))</f>
        <v/>
      </c>
      <c r="AR11" s="43" t="str">
        <f>IF((AR$182+$BN11)&gt;=52,IF(ISBLANK(INDEX($C12:$BB12,1,(AR$182+$BN11+1-52))),"",IF($BL11="P",VLOOKUP($A11,Surfaces!$B$2:$AL$62,15,0),(VLOOKUP($A11,Surfaces!$B$2:$AL$62,28,0))/$BC11)),IF(ISBLANK(INDEX(AR12:$BB12,1,$BN11+1)),"",IF($BL11="P",VLOOKUP($A11,Surfaces!$B$2:$AL$62,15,0),(VLOOKUP($A11,Surfaces!$B$2:$AL$62,28,0))/$BC11)))</f>
        <v/>
      </c>
      <c r="AS11" s="43" t="str">
        <f>IF((AS$182+$BN11)&gt;=52,IF(ISBLANK(INDEX($C12:$BB12,1,(AS$182+$BN11+1-52))),"",IF($BL11="P",VLOOKUP($A11,Surfaces!$B$2:$AL$62,15,0),(VLOOKUP($A11,Surfaces!$B$2:$AL$62,28,0))/$BC11)),IF(ISBLANK(INDEX(AS12:$BB12,1,$BN11+1)),"",IF($BL11="P",VLOOKUP($A11,Surfaces!$B$2:$AL$62,15,0),(VLOOKUP($A11,Surfaces!$B$2:$AL$62,28,0))/$BC11)))</f>
        <v/>
      </c>
      <c r="AT11" s="43" t="str">
        <f>IF((AT$182+$BN11)&gt;=52,IF(ISBLANK(INDEX($C12:$BB12,1,(AT$182+$BN11+1-52))),"",IF($BL11="P",VLOOKUP($A11,Surfaces!$B$2:$AL$62,15,0),(VLOOKUP($A11,Surfaces!$B$2:$AL$62,28,0))/$BC11)),IF(ISBLANK(INDEX(AT12:$BB12,1,$BN11+1)),"",IF($BL11="P",VLOOKUP($A11,Surfaces!$B$2:$AL$62,15,0),(VLOOKUP($A11,Surfaces!$B$2:$AL$62,28,0))/$BC11)))</f>
        <v/>
      </c>
      <c r="AU11" s="43" t="str">
        <f>IF((AU$182+$BN11)&gt;=52,IF(ISBLANK(INDEX($C12:$BB12,1,(AU$182+$BN11+1-52))),"",IF($BL11="P",VLOOKUP($A11,Surfaces!$B$2:$AL$62,15,0),(VLOOKUP($A11,Surfaces!$B$2:$AL$62,28,0))/$BC11)),IF(ISBLANK(INDEX(AU12:$BB12,1,$BN11+1)),"",IF($BL11="P",VLOOKUP($A11,Surfaces!$B$2:$AL$62,15,0),(VLOOKUP($A11,Surfaces!$B$2:$AL$62,28,0))/$BC11)))</f>
        <v/>
      </c>
      <c r="AV11" s="43" t="str">
        <f>IF((AV$182+$BN11)&gt;=52,IF(ISBLANK(INDEX($C12:$BB12,1,(AV$182+$BN11+1-52))),"",IF($BL11="P",VLOOKUP($A11,Surfaces!$B$2:$AL$62,15,0),(VLOOKUP($A11,Surfaces!$B$2:$AL$62,28,0))/$BC11)),IF(ISBLANK(INDEX(AV12:$BB12,1,$BN11+1)),"",IF($BL11="P",VLOOKUP($A11,Surfaces!$B$2:$AL$62,15,0),(VLOOKUP($A11,Surfaces!$B$2:$AL$62,28,0))/$BC11)))</f>
        <v/>
      </c>
      <c r="AW11" s="43" t="str">
        <f>IF((AW$182+$BN11)&gt;=52,IF(ISBLANK(INDEX($C12:$BB12,1,(AW$182+$BN11+1-52))),"",IF($BL11="P",VLOOKUP($A11,Surfaces!$B$2:$AL$62,15,0),(VLOOKUP($A11,Surfaces!$B$2:$AL$62,28,0))/$BC11)),IF(ISBLANK(INDEX(AW12:$BB12,1,$BN11+1)),"",IF($BL11="P",VLOOKUP($A11,Surfaces!$B$2:$AL$62,15,0),(VLOOKUP($A11,Surfaces!$B$2:$AL$62,28,0))/$BC11)))</f>
        <v/>
      </c>
      <c r="AX11" s="43" t="str">
        <f>IF((AX$182+$BN11)&gt;=52,IF(ISBLANK(INDEX($C12:$BB12,1,(AX$182+$BN11+1-52))),"",IF($BL11="P",VLOOKUP($A11,Surfaces!$B$2:$AL$62,15,0),(VLOOKUP($A11,Surfaces!$B$2:$AL$62,28,0))/$BC11)),IF(ISBLANK(INDEX(AX12:$BB12,1,$BN11+1)),"",IF($BL11="P",VLOOKUP($A11,Surfaces!$B$2:$AL$62,15,0),(VLOOKUP($A11,Surfaces!$B$2:$AL$62,28,0))/$BC11)))</f>
        <v/>
      </c>
      <c r="AY11" s="43" t="str">
        <f>IF((AY$182+$BN11)&gt;=52,IF(ISBLANK(INDEX($C12:$BB12,1,(AY$182+$BN11+1-52))),"",IF($BL11="P",VLOOKUP($A11,Surfaces!$B$2:$AL$62,15,0),(VLOOKUP($A11,Surfaces!$B$2:$AL$62,28,0))/$BC11)),IF(ISBLANK(INDEX(AY12:$BB12,1,$BN11+1)),"",IF($BL11="P",VLOOKUP($A11,Surfaces!$B$2:$AL$62,15,0),(VLOOKUP($A11,Surfaces!$B$2:$AL$62,28,0))/$BC11)))</f>
        <v/>
      </c>
      <c r="AZ11" s="43" t="str">
        <f>IF((AZ$182+$BN11)&gt;=52,IF(ISBLANK(INDEX($C12:$BB12,1,(AZ$182+$BN11+1-52))),"",IF($BL11="P",VLOOKUP($A11,Surfaces!$B$2:$AL$62,15,0),(VLOOKUP($A11,Surfaces!$B$2:$AL$62,28,0))/$BC11)),IF(ISBLANK(INDEX(AZ12:$BB12,1,$BN11+1)),"",IF($BL11="P",VLOOKUP($A11,Surfaces!$B$2:$AL$62,15,0),(VLOOKUP($A11,Surfaces!$B$2:$AL$62,28,0))/$BC11)))</f>
        <v/>
      </c>
      <c r="BA11" s="43" t="str">
        <f>IF((BA$182+$BN11)&gt;=52,IF(ISBLANK(INDEX($C12:$BB12,1,(BA$182+$BN11+1-52))),"",IF($BL11="P",VLOOKUP($A11,Surfaces!$B$2:$AL$62,15,0),(VLOOKUP($A11,Surfaces!$B$2:$AL$62,28,0))/$BC11)),IF(ISBLANK(INDEX(BA12:$BB12,1,$BN11+1)),"",IF($BL11="P",VLOOKUP($A11,Surfaces!$B$2:$AL$62,15,0),(VLOOKUP($A11,Surfaces!$B$2:$AL$62,28,0))/$BC11)))</f>
        <v/>
      </c>
      <c r="BB11" s="43" t="str">
        <f>IF((BB$182+$BN11)&gt;=52,IF(ISBLANK(INDEX($C12:$BB12,1,(BB$182+$BN11+1-52))),"",IF($BL11="P",VLOOKUP($A11,Surfaces!$B$2:$AL$62,15,0),(VLOOKUP($A11,Surfaces!$B$2:$AL$62,28,0))/$BC11)),IF(ISBLANK(INDEX(BB12:$BB12,1,$BN11+1)),"",IF($BL11="P",VLOOKUP($A11,Surfaces!$B$2:$AL$62,15,0),(VLOOKUP($A11,Surfaces!$B$2:$AL$62,28,0))/$BC11)))</f>
        <v/>
      </c>
      <c r="BC11" s="44">
        <f>IF(COUNTA(C12:BB12)=0,"",COUNTA(C12:BB12))</f>
        <v>15</v>
      </c>
      <c r="BD11" s="45" t="s">
        <v>131</v>
      </c>
      <c r="BE11" s="45" t="s">
        <v>132</v>
      </c>
      <c r="BF11" s="46">
        <v>80</v>
      </c>
      <c r="BG11" s="46">
        <v>7</v>
      </c>
      <c r="BH11" s="46">
        <v>1</v>
      </c>
      <c r="BI11" s="46" t="s">
        <v>133</v>
      </c>
      <c r="BJ11" s="46">
        <v>2</v>
      </c>
      <c r="BK11" s="47"/>
      <c r="BL11" s="46" t="s">
        <v>125</v>
      </c>
      <c r="BM11" s="46">
        <v>30</v>
      </c>
      <c r="BN11" s="46">
        <v>5</v>
      </c>
      <c r="BO11" s="48">
        <v>1.1100000000000001</v>
      </c>
      <c r="BP11" s="49" t="s">
        <v>134</v>
      </c>
      <c r="BQ11" s="48">
        <v>1.68</v>
      </c>
      <c r="BR11" s="50" t="str">
        <f>IF(ISBLANK(BP11),"",BP11)</f>
        <v>€/botte</v>
      </c>
    </row>
    <row r="12" spans="1:70" x14ac:dyDescent="0.2">
      <c r="A12" s="52" t="str">
        <f>A11</f>
        <v>radis</v>
      </c>
      <c r="B12" s="53" t="s">
        <v>121</v>
      </c>
      <c r="C12" s="54"/>
      <c r="D12" s="54"/>
      <c r="E12" s="54"/>
      <c r="F12" s="54"/>
      <c r="G12" s="56"/>
      <c r="H12" s="56"/>
      <c r="I12" s="56" t="s">
        <v>329</v>
      </c>
      <c r="J12" s="56" t="s">
        <v>329</v>
      </c>
      <c r="K12" s="56"/>
      <c r="L12" s="56"/>
      <c r="M12" s="56"/>
      <c r="N12" s="56"/>
      <c r="O12" s="56"/>
      <c r="P12" s="56"/>
      <c r="Q12" s="56" t="s">
        <v>329</v>
      </c>
      <c r="R12" s="56" t="s">
        <v>329</v>
      </c>
      <c r="S12" s="56"/>
      <c r="T12" s="56"/>
      <c r="U12" s="56"/>
      <c r="V12" s="56"/>
      <c r="W12" s="56"/>
      <c r="X12" s="56"/>
      <c r="Y12" s="56"/>
      <c r="Z12" s="56"/>
      <c r="AA12" s="56"/>
      <c r="AB12" s="56"/>
      <c r="AC12" s="56"/>
      <c r="AD12" s="56" t="s">
        <v>329</v>
      </c>
      <c r="AE12" s="56" t="s">
        <v>329</v>
      </c>
      <c r="AF12" s="56" t="s">
        <v>329</v>
      </c>
      <c r="AG12" s="56" t="s">
        <v>329</v>
      </c>
      <c r="AH12" s="56" t="s">
        <v>329</v>
      </c>
      <c r="AI12" s="56" t="s">
        <v>329</v>
      </c>
      <c r="AJ12" s="56" t="s">
        <v>329</v>
      </c>
      <c r="AK12" s="56" t="s">
        <v>329</v>
      </c>
      <c r="AL12" s="56"/>
      <c r="AM12" s="56"/>
      <c r="AN12" s="56"/>
      <c r="AO12" s="56"/>
      <c r="AP12" s="56"/>
      <c r="AQ12" s="56"/>
      <c r="AR12" s="56"/>
      <c r="AS12" s="56" t="s">
        <v>329</v>
      </c>
      <c r="AT12" s="56" t="s">
        <v>329</v>
      </c>
      <c r="AU12" s="56"/>
      <c r="AV12" s="56"/>
      <c r="AW12" s="56"/>
      <c r="AX12" s="56"/>
      <c r="AY12" s="56"/>
      <c r="AZ12" s="56"/>
      <c r="BA12" s="56"/>
      <c r="BB12" s="56" t="s">
        <v>329</v>
      </c>
      <c r="BC12" s="57"/>
      <c r="BD12" s="58"/>
      <c r="BE12" s="58"/>
      <c r="BF12" s="59"/>
      <c r="BG12" s="59"/>
      <c r="BH12" s="59"/>
      <c r="BI12" s="59"/>
      <c r="BJ12" s="59"/>
      <c r="BK12" s="60"/>
      <c r="BL12" s="59"/>
      <c r="BM12" s="59"/>
      <c r="BN12" s="59"/>
      <c r="BO12" s="61"/>
      <c r="BP12" s="62"/>
      <c r="BQ12" s="61"/>
      <c r="BR12" s="63"/>
    </row>
    <row r="13" spans="1:70" x14ac:dyDescent="0.2">
      <c r="A13" s="64" t="str">
        <f>A12</f>
        <v>radis</v>
      </c>
      <c r="B13" s="65" t="s">
        <v>123</v>
      </c>
      <c r="C13" s="66" t="str">
        <f>IF(C12="","",IF(VLOOKUP($A13,Surfaces!$B$1:$AK$61,16,0)="",VLOOKUP($A13,Surfaces!$B$1:$AK$61,29,0),VLOOKUP($A13,Surfaces!$B$1:$AK$61,16,0)))</f>
        <v/>
      </c>
      <c r="D13" s="66" t="str">
        <f>IF(D12="","",IF(VLOOKUP($A13,Surfaces!$B$1:$AK$61,16,0)="",VLOOKUP($A13,Surfaces!$B$1:$AK$61,29,0),VLOOKUP($A13,Surfaces!$B$1:$AK$61,16,0)))</f>
        <v/>
      </c>
      <c r="E13" s="66" t="str">
        <f>IF(E12="","",IF(VLOOKUP($A13,Surfaces!$B$1:$AK$61,16,0)="",VLOOKUP($A13,Surfaces!$B$1:$AK$61,29,0),VLOOKUP($A13,Surfaces!$B$1:$AK$61,16,0)))</f>
        <v/>
      </c>
      <c r="F13" s="66" t="str">
        <f>IF(F12="","",IF(VLOOKUP($A13,Surfaces!$B$1:$AK$61,16,0)="",VLOOKUP($A13,Surfaces!$B$1:$AK$61,29,0),VLOOKUP($A13,Surfaces!$B$1:$AK$61,16,0)))</f>
        <v/>
      </c>
      <c r="G13" s="66" t="str">
        <f>IF(G12="","",IF(VLOOKUP($A13,Surfaces!$B$1:$AK$61,16,0)="",VLOOKUP($A13,Surfaces!$B$1:$AK$61,29,0),VLOOKUP($A13,Surfaces!$B$1:$AK$61,16,0)))</f>
        <v/>
      </c>
      <c r="H13" s="66" t="str">
        <f>IF(H12="","",IF(VLOOKUP($A13,Surfaces!$B$1:$AK$61,16,0)="",VLOOKUP($A13,Surfaces!$B$1:$AK$61,29,0),VLOOKUP($A13,Surfaces!$B$1:$AK$61,16,0)))</f>
        <v/>
      </c>
      <c r="I13" s="66">
        <f ca="1">IF(I12="","",IF(VLOOKUP($A13,Surfaces!$B$1:$AK$61,16,0)="",VLOOKUP($A13,Surfaces!$B$1:$AK$61,29,0),VLOOKUP($A13,Surfaces!$B$1:$AK$61,16,0)))</f>
        <v>50</v>
      </c>
      <c r="J13" s="66">
        <f ca="1">IF(J12="","",IF(VLOOKUP($A13,Surfaces!$B$1:$AK$61,16,0)="",VLOOKUP($A13,Surfaces!$B$1:$AK$61,29,0),VLOOKUP($A13,Surfaces!$B$1:$AK$61,16,0)))</f>
        <v>50</v>
      </c>
      <c r="K13" s="66" t="str">
        <f>IF(K12="","",IF(VLOOKUP($A13,Surfaces!$B$1:$AK$61,16,0)="",VLOOKUP($A13,Surfaces!$B$1:$AK$61,29,0),VLOOKUP($A13,Surfaces!$B$1:$AK$61,16,0)))</f>
        <v/>
      </c>
      <c r="L13" s="66" t="str">
        <f>IF(L12="","",IF(VLOOKUP($A13,Surfaces!$B$1:$AK$61,16,0)="",VLOOKUP($A13,Surfaces!$B$1:$AK$61,29,0),VLOOKUP($A13,Surfaces!$B$1:$AK$61,16,0)))</f>
        <v/>
      </c>
      <c r="M13" s="66" t="str">
        <f>IF(M12="","",IF(VLOOKUP($A13,Surfaces!$B$1:$AK$61,16,0)="",VLOOKUP($A13,Surfaces!$B$1:$AK$61,29,0),VLOOKUP($A13,Surfaces!$B$1:$AK$61,16,0)))</f>
        <v/>
      </c>
      <c r="N13" s="66" t="str">
        <f>IF(N12="","",IF(VLOOKUP($A13,Surfaces!$B$1:$AK$61,16,0)="",VLOOKUP($A13,Surfaces!$B$1:$AK$61,29,0),VLOOKUP($A13,Surfaces!$B$1:$AK$61,16,0)))</f>
        <v/>
      </c>
      <c r="O13" s="66" t="str">
        <f>IF(O12="","",IF(VLOOKUP($A13,Surfaces!$B$1:$AK$61,16,0)="",VLOOKUP($A13,Surfaces!$B$1:$AK$61,29,0),VLOOKUP($A13,Surfaces!$B$1:$AK$61,16,0)))</f>
        <v/>
      </c>
      <c r="P13" s="66" t="str">
        <f>IF(P12="","",IF(VLOOKUP($A13,Surfaces!$B$1:$AK$61,16,0)="",VLOOKUP($A13,Surfaces!$B$1:$AK$61,29,0),VLOOKUP($A13,Surfaces!$B$1:$AK$61,16,0)))</f>
        <v/>
      </c>
      <c r="Q13" s="66">
        <f ca="1">IF(Q12="","",IF(VLOOKUP($A13,Surfaces!$B$1:$AK$61,16,0)="",VLOOKUP($A13,Surfaces!$B$1:$AK$61,29,0),VLOOKUP($A13,Surfaces!$B$1:$AK$61,16,0)))</f>
        <v>50</v>
      </c>
      <c r="R13" s="66">
        <f ca="1">IF(R12="","",IF(VLOOKUP($A13,Surfaces!$B$1:$AK$61,16,0)="",VLOOKUP($A13,Surfaces!$B$1:$AK$61,29,0),VLOOKUP($A13,Surfaces!$B$1:$AK$61,16,0)))</f>
        <v>50</v>
      </c>
      <c r="S13" s="66" t="str">
        <f>IF(S12="","",IF(VLOOKUP($A13,Surfaces!$B$1:$AK$61,16,0)="",VLOOKUP($A13,Surfaces!$B$1:$AK$61,29,0),VLOOKUP($A13,Surfaces!$B$1:$AK$61,16,0)))</f>
        <v/>
      </c>
      <c r="T13" s="66" t="str">
        <f>IF(T12="","",IF(VLOOKUP($A13,Surfaces!$B$1:$AK$61,16,0)="",VLOOKUP($A13,Surfaces!$B$1:$AK$61,29,0),VLOOKUP($A13,Surfaces!$B$1:$AK$61,16,0)))</f>
        <v/>
      </c>
      <c r="U13" s="66" t="str">
        <f>IF(U12="","",IF(VLOOKUP($A13,Surfaces!$B$1:$AK$61,16,0)="",VLOOKUP($A13,Surfaces!$B$1:$AK$61,29,0),VLOOKUP($A13,Surfaces!$B$1:$AK$61,16,0)))</f>
        <v/>
      </c>
      <c r="V13" s="66" t="str">
        <f>IF(V12="","",IF(VLOOKUP($A13,Surfaces!$B$1:$AK$61,16,0)="",VLOOKUP($A13,Surfaces!$B$1:$AK$61,29,0),VLOOKUP($A13,Surfaces!$B$1:$AK$61,16,0)))</f>
        <v/>
      </c>
      <c r="W13" s="66" t="str">
        <f>IF(W12="","",IF(VLOOKUP($A13,Surfaces!$B$1:$AK$61,16,0)="",VLOOKUP($A13,Surfaces!$B$1:$AK$61,29,0),VLOOKUP($A13,Surfaces!$B$1:$AK$61,16,0)))</f>
        <v/>
      </c>
      <c r="X13" s="66" t="str">
        <f>IF(X12="","",IF(VLOOKUP($A13,Surfaces!$B$1:$AK$61,16,0)="",VLOOKUP($A13,Surfaces!$B$1:$AK$61,29,0),VLOOKUP($A13,Surfaces!$B$1:$AK$61,16,0)))</f>
        <v/>
      </c>
      <c r="Y13" s="66" t="str">
        <f>IF(Y12="","",IF(VLOOKUP($A13,Surfaces!$B$1:$AK$61,16,0)="",VLOOKUP($A13,Surfaces!$B$1:$AK$61,29,0),VLOOKUP($A13,Surfaces!$B$1:$AK$61,16,0)))</f>
        <v/>
      </c>
      <c r="Z13" s="66" t="str">
        <f>IF(Z12="","",IF(VLOOKUP($A13,Surfaces!$B$1:$AK$61,16,0)="",VLOOKUP($A13,Surfaces!$B$1:$AK$61,29,0),VLOOKUP($A13,Surfaces!$B$1:$AK$61,16,0)))</f>
        <v/>
      </c>
      <c r="AA13" s="66" t="str">
        <f>IF(AA12="","",IF(VLOOKUP($A13,Surfaces!$B$1:$AK$61,16,0)="",VLOOKUP($A13,Surfaces!$B$1:$AK$61,29,0),VLOOKUP($A13,Surfaces!$B$1:$AK$61,16,0)))</f>
        <v/>
      </c>
      <c r="AB13" s="66" t="str">
        <f>IF(AB12="","",IF(VLOOKUP($A13,Surfaces!$B$1:$AK$61,16,0)="",VLOOKUP($A13,Surfaces!$B$1:$AK$61,29,0),VLOOKUP($A13,Surfaces!$B$1:$AK$61,16,0)))</f>
        <v/>
      </c>
      <c r="AC13" s="66" t="str">
        <f>IF(AC12="","",IF(VLOOKUP($A13,Surfaces!$B$1:$AK$61,16,0)="",VLOOKUP($A13,Surfaces!$B$1:$AK$61,29,0),VLOOKUP($A13,Surfaces!$B$1:$AK$61,16,0)))</f>
        <v/>
      </c>
      <c r="AD13" s="66">
        <f ca="1">IF(AD12="","",IF(VLOOKUP($A13,Surfaces!$B$1:$AK$61,16,0)="",VLOOKUP($A13,Surfaces!$B$1:$AK$61,29,0),VLOOKUP($A13,Surfaces!$B$1:$AK$61,16,0)))</f>
        <v>50</v>
      </c>
      <c r="AE13" s="66">
        <f ca="1">IF(AE12="","",IF(VLOOKUP($A13,Surfaces!$B$1:$AK$61,16,0)="",VLOOKUP($A13,Surfaces!$B$1:$AK$61,29,0),VLOOKUP($A13,Surfaces!$B$1:$AK$61,16,0)))</f>
        <v>50</v>
      </c>
      <c r="AF13" s="66">
        <f ca="1">IF(AF12="","",IF(VLOOKUP($A13,Surfaces!$B$1:$AK$61,16,0)="",VLOOKUP($A13,Surfaces!$B$1:$AK$61,29,0),VLOOKUP($A13,Surfaces!$B$1:$AK$61,16,0)))</f>
        <v>50</v>
      </c>
      <c r="AG13" s="66">
        <f ca="1">IF(AG12="","",IF(VLOOKUP($A13,Surfaces!$B$1:$AK$61,16,0)="",VLOOKUP($A13,Surfaces!$B$1:$AK$61,29,0),VLOOKUP($A13,Surfaces!$B$1:$AK$61,16,0)))</f>
        <v>50</v>
      </c>
      <c r="AH13" s="66">
        <f ca="1">IF(AH12="","",IF(VLOOKUP($A13,Surfaces!$B$1:$AK$61,16,0)="",VLOOKUP($A13,Surfaces!$B$1:$AK$61,29,0),VLOOKUP($A13,Surfaces!$B$1:$AK$61,16,0)))</f>
        <v>50</v>
      </c>
      <c r="AI13" s="66">
        <f ca="1">IF(AI12="","",IF(VLOOKUP($A13,Surfaces!$B$1:$AK$61,16,0)="",VLOOKUP($A13,Surfaces!$B$1:$AK$61,29,0),VLOOKUP($A13,Surfaces!$B$1:$AK$61,16,0)))</f>
        <v>50</v>
      </c>
      <c r="AJ13" s="66">
        <f ca="1">IF(AJ12="","",IF(VLOOKUP($A13,Surfaces!$B$1:$AK$61,16,0)="",VLOOKUP($A13,Surfaces!$B$1:$AK$61,29,0),VLOOKUP($A13,Surfaces!$B$1:$AK$61,16,0)))</f>
        <v>50</v>
      </c>
      <c r="AK13" s="66">
        <f ca="1">IF(AK12="","",IF(VLOOKUP($A13,Surfaces!$B$1:$AK$61,16,0)="",VLOOKUP($A13,Surfaces!$B$1:$AK$61,29,0),VLOOKUP($A13,Surfaces!$B$1:$AK$61,16,0)))</f>
        <v>50</v>
      </c>
      <c r="AL13" s="66" t="str">
        <f>IF(AL12="","",IF(VLOOKUP($A13,Surfaces!$B$1:$AK$61,16,0)="",VLOOKUP($A13,Surfaces!$B$1:$AK$61,29,0),VLOOKUP($A13,Surfaces!$B$1:$AK$61,16,0)))</f>
        <v/>
      </c>
      <c r="AM13" s="66" t="str">
        <f>IF(AM12="","",IF(VLOOKUP($A13,Surfaces!$B$1:$AK$61,16,0)="",VLOOKUP($A13,Surfaces!$B$1:$AK$61,29,0),VLOOKUP($A13,Surfaces!$B$1:$AK$61,16,0)))</f>
        <v/>
      </c>
      <c r="AN13" s="66" t="str">
        <f>IF(AN12="","",IF(VLOOKUP($A13,Surfaces!$B$1:$AK$61,16,0)="",VLOOKUP($A13,Surfaces!$B$1:$AK$61,29,0),VLOOKUP($A13,Surfaces!$B$1:$AK$61,16,0)))</f>
        <v/>
      </c>
      <c r="AO13" s="66" t="str">
        <f>IF(AO12="","",IF(VLOOKUP($A13,Surfaces!$B$1:$AK$61,16,0)="",VLOOKUP($A13,Surfaces!$B$1:$AK$61,29,0),VLOOKUP($A13,Surfaces!$B$1:$AK$61,16,0)))</f>
        <v/>
      </c>
      <c r="AP13" s="66" t="str">
        <f>IF(AP12="","",IF(VLOOKUP($A13,Surfaces!$B$1:$AK$61,16,0)="",VLOOKUP($A13,Surfaces!$B$1:$AK$61,29,0),VLOOKUP($A13,Surfaces!$B$1:$AK$61,16,0)))</f>
        <v/>
      </c>
      <c r="AQ13" s="66" t="str">
        <f>IF(AQ12="","",IF(VLOOKUP($A13,Surfaces!$B$1:$AK$61,16,0)="",VLOOKUP($A13,Surfaces!$B$1:$AK$61,29,0),VLOOKUP($A13,Surfaces!$B$1:$AK$61,16,0)))</f>
        <v/>
      </c>
      <c r="AR13" s="66" t="str">
        <f>IF(AR12="","",IF(VLOOKUP($A13,Surfaces!$B$1:$AK$61,16,0)="",VLOOKUP($A13,Surfaces!$B$1:$AK$61,29,0),VLOOKUP($A13,Surfaces!$B$1:$AK$61,16,0)))</f>
        <v/>
      </c>
      <c r="AS13" s="66">
        <f ca="1">IF(AS12="","",IF(VLOOKUP($A13,Surfaces!$B$1:$AK$61,16,0)="",VLOOKUP($A13,Surfaces!$B$1:$AK$61,29,0),VLOOKUP($A13,Surfaces!$B$1:$AK$61,16,0)))</f>
        <v>50</v>
      </c>
      <c r="AT13" s="66">
        <f ca="1">IF(AT12="","",IF(VLOOKUP($A13,Surfaces!$B$1:$AK$61,16,0)="",VLOOKUP($A13,Surfaces!$B$1:$AK$61,29,0),VLOOKUP($A13,Surfaces!$B$1:$AK$61,16,0)))</f>
        <v>50</v>
      </c>
      <c r="AU13" s="66" t="str">
        <f>IF(AU12="","",IF(VLOOKUP($A13,Surfaces!$B$1:$AK$61,16,0)="",VLOOKUP($A13,Surfaces!$B$1:$AK$61,29,0),VLOOKUP($A13,Surfaces!$B$1:$AK$61,16,0)))</f>
        <v/>
      </c>
      <c r="AV13" s="66" t="str">
        <f>IF(AV12="","",IF(VLOOKUP($A13,Surfaces!$B$1:$AK$61,16,0)="",VLOOKUP($A13,Surfaces!$B$1:$AK$61,29,0),VLOOKUP($A13,Surfaces!$B$1:$AK$61,16,0)))</f>
        <v/>
      </c>
      <c r="AW13" s="66" t="str">
        <f>IF(AW12="","",IF(VLOOKUP($A13,Surfaces!$B$1:$AK$61,16,0)="",VLOOKUP($A13,Surfaces!$B$1:$AK$61,29,0),VLOOKUP($A13,Surfaces!$B$1:$AK$61,16,0)))</f>
        <v/>
      </c>
      <c r="AX13" s="66" t="str">
        <f>IF(AX12="","",IF(VLOOKUP($A13,Surfaces!$B$1:$AK$61,16,0)="",VLOOKUP($A13,Surfaces!$B$1:$AK$61,29,0),VLOOKUP($A13,Surfaces!$B$1:$AK$61,16,0)))</f>
        <v/>
      </c>
      <c r="AY13" s="66" t="str">
        <f>IF(AY12="","",IF(VLOOKUP($A13,Surfaces!$B$1:$AK$61,16,0)="",VLOOKUP($A13,Surfaces!$B$1:$AK$61,29,0),VLOOKUP($A13,Surfaces!$B$1:$AK$61,16,0)))</f>
        <v/>
      </c>
      <c r="AZ13" s="66" t="str">
        <f>IF(AZ12="","",IF(VLOOKUP($A13,Surfaces!$B$1:$AK$61,16,0)="",VLOOKUP($A13,Surfaces!$B$1:$AK$61,29,0),VLOOKUP($A13,Surfaces!$B$1:$AK$61,16,0)))</f>
        <v/>
      </c>
      <c r="BA13" s="66" t="str">
        <f>IF(BA12="","",IF(VLOOKUP($A13,Surfaces!$B$1:$AK$61,16,0)="",VLOOKUP($A13,Surfaces!$B$1:$AK$61,29,0),VLOOKUP($A13,Surfaces!$B$1:$AK$61,16,0)))</f>
        <v/>
      </c>
      <c r="BB13" s="66">
        <f ca="1">IF(BB12="","",IF(VLOOKUP($A13,Surfaces!$B$1:$AK$61,16,0)="",VLOOKUP($A13,Surfaces!$B$1:$AK$61,29,0),VLOOKUP($A13,Surfaces!$B$1:$AK$61,16,0)))</f>
        <v>50</v>
      </c>
      <c r="BC13" s="67"/>
      <c r="BD13" s="68"/>
      <c r="BE13" s="68"/>
      <c r="BF13" s="69"/>
      <c r="BG13" s="69"/>
      <c r="BH13" s="69"/>
      <c r="BI13" s="69"/>
      <c r="BJ13" s="69"/>
      <c r="BK13" s="70"/>
      <c r="BL13" s="69"/>
      <c r="BM13" s="69"/>
      <c r="BN13" s="69"/>
      <c r="BO13" s="71"/>
      <c r="BP13" s="72"/>
      <c r="BQ13" s="71"/>
      <c r="BR13" s="73"/>
    </row>
    <row r="14" spans="1:70" s="51" customFormat="1" x14ac:dyDescent="0.2">
      <c r="A14" s="41" t="s">
        <v>135</v>
      </c>
      <c r="B14" s="42" t="s">
        <v>115</v>
      </c>
      <c r="C14" s="43" t="str">
        <f>IF((C$182+$BN14)&gt;=52,IF(ISBLANK(INDEX($C15:$BB15,1,(C$182+$BN14+1-52))),"",IF($BL14="P",VLOOKUP($A14,Surfaces!$B$2:$AL$62,15,0),(VLOOKUP($A14,Surfaces!$B$2:$AL$62,28,0))/$BC14)),IF(ISBLANK(INDEX(C15:$BB15,1,$BN14+1)),"",IF($BL14="P",VLOOKUP($A14,Surfaces!$B$2:$AL$62,15,0),(VLOOKUP($A14,Surfaces!$B$2:$AL$62,28,0))/$BC14)))</f>
        <v/>
      </c>
      <c r="D14" s="43" t="str">
        <f>IF((D$182+$BN14)&gt;=52,IF(ISBLANK(INDEX($C15:$BB15,1,(D$182+$BN14+1-52))),"",IF($BL14="P",VLOOKUP($A14,Surfaces!$B$2:$AL$62,15,0),(VLOOKUP($A14,Surfaces!$B$2:$AL$62,28,0))/$BC14)),IF(ISBLANK(INDEX(D15:$BB15,1,$BN14+1)),"",IF($BL14="P",VLOOKUP($A14,Surfaces!$B$2:$AL$62,15,0),(VLOOKUP($A14,Surfaces!$B$2:$AL$62,28,0))/$BC14)))</f>
        <v/>
      </c>
      <c r="E14" s="43" t="str">
        <f>IF((E$182+$BN14)&gt;=52,IF(ISBLANK(INDEX($C15:$BB15,1,(E$182+$BN14+1-52))),"",IF($BL14="P",VLOOKUP($A14,Surfaces!$B$2:$AL$62,15,0),(VLOOKUP($A14,Surfaces!$B$2:$AL$62,28,0))/$BC14)),IF(ISBLANK(INDEX(E15:$BB15,1,$BN14+1)),"",IF($BL14="P",VLOOKUP($A14,Surfaces!$B$2:$AL$62,15,0),(VLOOKUP($A14,Surfaces!$B$2:$AL$62,28,0))/$BC14)))</f>
        <v/>
      </c>
      <c r="F14" s="43" t="str">
        <f>IF((F$182+$BN14)&gt;=52,IF(ISBLANK(INDEX($C15:$BB15,1,(F$182+$BN14+1-52))),"",IF($BL14="P",VLOOKUP($A14,Surfaces!$B$2:$AL$62,15,0),(VLOOKUP($A14,Surfaces!$B$2:$AL$62,28,0))/$BC14)),IF(ISBLANK(INDEX(F15:$BB15,1,$BN14+1)),"",IF($BL14="P",VLOOKUP($A14,Surfaces!$B$2:$AL$62,15,0),(VLOOKUP($A14,Surfaces!$B$2:$AL$62,28,0))/$BC14)))</f>
        <v/>
      </c>
      <c r="G14" s="43" t="str">
        <f>IF((G$182+$BN14)&gt;=52,IF(ISBLANK(INDEX($C15:$BB15,1,(G$182+$BN14+1-52))),"",IF($BL14="P",VLOOKUP($A14,Surfaces!$B$2:$AL$62,15,0),(VLOOKUP($A14,Surfaces!$B$2:$AL$62,28,0))/$BC14)),IF(ISBLANK(INDEX(G15:$BB15,1,$BN14+1)),"",IF($BL14="P",VLOOKUP($A14,Surfaces!$B$2:$AL$62,15,0),(VLOOKUP($A14,Surfaces!$B$2:$AL$62,28,0))/$BC14)))</f>
        <v/>
      </c>
      <c r="H14" s="43" t="str">
        <f>IF((H$182+$BN14)&gt;=52,IF(ISBLANK(INDEX($C15:$BB15,1,(H$182+$BN14+1-52))),"",IF($BL14="P",VLOOKUP($A14,Surfaces!$B$2:$AL$62,15,0),(VLOOKUP($A14,Surfaces!$B$2:$AL$62,28,0))/$BC14)),IF(ISBLANK(INDEX(H15:$BB15,1,$BN14+1)),"",IF($BL14="P",VLOOKUP($A14,Surfaces!$B$2:$AL$62,15,0),(VLOOKUP($A14,Surfaces!$B$2:$AL$62,28,0))/$BC14)))</f>
        <v/>
      </c>
      <c r="I14" s="43" t="str">
        <f>IF((I$182+$BN14)&gt;=52,IF(ISBLANK(INDEX($C15:$BB15,1,(I$182+$BN14+1-52))),"",IF($BL14="P",VLOOKUP($A14,Surfaces!$B$2:$AL$62,15,0),(VLOOKUP($A14,Surfaces!$B$2:$AL$62,28,0))/$BC14)),IF(ISBLANK(INDEX(I15:$BB15,1,$BN14+1)),"",IF($BL14="P",VLOOKUP($A14,Surfaces!$B$2:$AL$62,15,0),(VLOOKUP($A14,Surfaces!$B$2:$AL$62,28,0))/$BC14)))</f>
        <v/>
      </c>
      <c r="J14" s="43" t="str">
        <f>IF((J$182+$BN14)&gt;=52,IF(ISBLANK(INDEX($C15:$BB15,1,(J$182+$BN14+1-52))),"",IF($BL14="P",VLOOKUP($A14,Surfaces!$B$2:$AL$62,15,0),(VLOOKUP($A14,Surfaces!$B$2:$AL$62,28,0))/$BC14)),IF(ISBLANK(INDEX(J15:$BB15,1,$BN14+1)),"",IF($BL14="P",VLOOKUP($A14,Surfaces!$B$2:$AL$62,15,0),(VLOOKUP($A14,Surfaces!$B$2:$AL$62,28,0))/$BC14)))</f>
        <v/>
      </c>
      <c r="K14" s="43" t="str">
        <f>IF((K$182+$BN14)&gt;=52,IF(ISBLANK(INDEX($C15:$BB15,1,(K$182+$BN14+1-52))),"",IF($BL14="P",VLOOKUP($A14,Surfaces!$B$2:$AL$62,15,0),(VLOOKUP($A14,Surfaces!$B$2:$AL$62,28,0))/$BC14)),IF(ISBLANK(INDEX(K15:$BB15,1,$BN14+1)),"",IF($BL14="P",VLOOKUP($A14,Surfaces!$B$2:$AL$62,15,0),(VLOOKUP($A14,Surfaces!$B$2:$AL$62,28,0))/$BC14)))</f>
        <v/>
      </c>
      <c r="L14" s="43" t="str">
        <f>IF((L$182+$BN14)&gt;=52,IF(ISBLANK(INDEX($C15:$BB15,1,(L$182+$BN14+1-52))),"",IF($BL14="P",VLOOKUP($A14,Surfaces!$B$2:$AL$62,15,0),(VLOOKUP($A14,Surfaces!$B$2:$AL$62,28,0))/$BC14)),IF(ISBLANK(INDEX(L15:$BB15,1,$BN14+1)),"",IF($BL14="P",VLOOKUP($A14,Surfaces!$B$2:$AL$62,15,0),(VLOOKUP($A14,Surfaces!$B$2:$AL$62,28,0))/$BC14)))</f>
        <v/>
      </c>
      <c r="M14" s="43" t="str">
        <f>IF((M$182+$BN14)&gt;=52,IF(ISBLANK(INDEX($C15:$BB15,1,(M$182+$BN14+1-52))),"",IF($BL14="P",VLOOKUP($A14,Surfaces!$B$2:$AL$62,15,0),(VLOOKUP($A14,Surfaces!$B$2:$AL$62,28,0))/$BC14)),IF(ISBLANK(INDEX(M15:$BB15,1,$BN14+1)),"",IF($BL14="P",VLOOKUP($A14,Surfaces!$B$2:$AL$62,15,0),(VLOOKUP($A14,Surfaces!$B$2:$AL$62,28,0))/$BC14)))</f>
        <v/>
      </c>
      <c r="N14" s="43" t="str">
        <f>IF((N$182+$BN14)&gt;=52,IF(ISBLANK(INDEX($C15:$BB15,1,(N$182+$BN14+1-52))),"",IF($BL14="P",VLOOKUP($A14,Surfaces!$B$2:$AL$62,15,0),(VLOOKUP($A14,Surfaces!$B$2:$AL$62,28,0))/$BC14)),IF(ISBLANK(INDEX(N15:$BB15,1,$BN14+1)),"",IF($BL14="P",VLOOKUP($A14,Surfaces!$B$2:$AL$62,15,0),(VLOOKUP($A14,Surfaces!$B$2:$AL$62,28,0))/$BC14)))</f>
        <v/>
      </c>
      <c r="O14" s="43" t="str">
        <f>IF((O$182+$BN14)&gt;=52,IF(ISBLANK(INDEX($C15:$BB15,1,(O$182+$BN14+1-52))),"",IF($BL14="P",VLOOKUP($A14,Surfaces!$B$2:$AL$62,15,0),(VLOOKUP($A14,Surfaces!$B$2:$AL$62,28,0))/$BC14)),IF(ISBLANK(INDEX(O15:$BB15,1,$BN14+1)),"",IF($BL14="P",VLOOKUP($A14,Surfaces!$B$2:$AL$62,15,0),(VLOOKUP($A14,Surfaces!$B$2:$AL$62,28,0))/$BC14)))</f>
        <v/>
      </c>
      <c r="P14" s="43" t="str">
        <f>IF((P$182+$BN14)&gt;=52,IF(ISBLANK(INDEX($C15:$BB15,1,(P$182+$BN14+1-52))),"",IF($BL14="P",VLOOKUP($A14,Surfaces!$B$2:$AL$62,15,0),(VLOOKUP($A14,Surfaces!$B$2:$AL$62,28,0))/$BC14)),IF(ISBLANK(INDEX(P15:$BB15,1,$BN14+1)),"",IF($BL14="P",VLOOKUP($A14,Surfaces!$B$2:$AL$62,15,0),(VLOOKUP($A14,Surfaces!$B$2:$AL$62,28,0))/$BC14)))</f>
        <v/>
      </c>
      <c r="Q14" s="43">
        <f ca="1">IF((Q$182+$BN14)&gt;=52,IF(ISBLANK(INDEX($C15:$BB15,1,(Q$182+$BN14+1-52))),"",IF($BL14="P",VLOOKUP($A14,Surfaces!$B$2:$AL$62,15,0),(VLOOKUP($A14,Surfaces!$B$2:$AL$62,28,0))/$BC14)),IF(ISBLANK(INDEX(Q15:$BB15,1,$BN14+1)),"",IF($BL14="P",VLOOKUP($A14,Surfaces!$B$2:$AL$62,15,0),(VLOOKUP($A14,Surfaces!$B$2:$AL$62,28,0))/$BC14)))</f>
        <v>81.25</v>
      </c>
      <c r="R14" s="43">
        <f ca="1">IF((R$182+$BN14)&gt;=52,IF(ISBLANK(INDEX($C15:$BB15,1,(R$182+$BN14+1-52))),"",IF($BL14="P",VLOOKUP($A14,Surfaces!$B$2:$AL$62,15,0),(VLOOKUP($A14,Surfaces!$B$2:$AL$62,28,0))/$BC14)),IF(ISBLANK(INDEX(R15:$BB15,1,$BN14+1)),"",IF($BL14="P",VLOOKUP($A14,Surfaces!$B$2:$AL$62,15,0),(VLOOKUP($A14,Surfaces!$B$2:$AL$62,28,0))/$BC14)))</f>
        <v>81.25</v>
      </c>
      <c r="S14" s="43">
        <f ca="1">IF((S$182+$BN14)&gt;=52,IF(ISBLANK(INDEX($C15:$BB15,1,(S$182+$BN14+1-52))),"",IF($BL14="P",VLOOKUP($A14,Surfaces!$B$2:$AL$62,15,0),(VLOOKUP($A14,Surfaces!$B$2:$AL$62,28,0))/$BC14)),IF(ISBLANK(INDEX(S15:$BB15,1,$BN14+1)),"",IF($BL14="P",VLOOKUP($A14,Surfaces!$B$2:$AL$62,15,0),(VLOOKUP($A14,Surfaces!$B$2:$AL$62,28,0))/$BC14)))</f>
        <v>81.25</v>
      </c>
      <c r="T14" s="43">
        <f ca="1">IF((T$182+$BN14)&gt;=52,IF(ISBLANK(INDEX($C15:$BB15,1,(T$182+$BN14+1-52))),"",IF($BL14="P",VLOOKUP($A14,Surfaces!$B$2:$AL$62,15,0),(VLOOKUP($A14,Surfaces!$B$2:$AL$62,28,0))/$BC14)),IF(ISBLANK(INDEX(T15:$BB15,1,$BN14+1)),"",IF($BL14="P",VLOOKUP($A14,Surfaces!$B$2:$AL$62,15,0),(VLOOKUP($A14,Surfaces!$B$2:$AL$62,28,0))/$BC14)))</f>
        <v>81.25</v>
      </c>
      <c r="U14" s="43">
        <f ca="1">IF((U$182+$BN14)&gt;=52,IF(ISBLANK(INDEX($C15:$BB15,1,(U$182+$BN14+1-52))),"",IF($BL14="P",VLOOKUP($A14,Surfaces!$B$2:$AL$62,15,0),(VLOOKUP($A14,Surfaces!$B$2:$AL$62,28,0))/$BC14)),IF(ISBLANK(INDEX(U15:$BB15,1,$BN14+1)),"",IF($BL14="P",VLOOKUP($A14,Surfaces!$B$2:$AL$62,15,0),(VLOOKUP($A14,Surfaces!$B$2:$AL$62,28,0))/$BC14)))</f>
        <v>81.25</v>
      </c>
      <c r="V14" s="43">
        <f ca="1">IF((V$182+$BN14)&gt;=52,IF(ISBLANK(INDEX($C15:$BB15,1,(V$182+$BN14+1-52))),"",IF($BL14="P",VLOOKUP($A14,Surfaces!$B$2:$AL$62,15,0),(VLOOKUP($A14,Surfaces!$B$2:$AL$62,28,0))/$BC14)),IF(ISBLANK(INDEX(V15:$BB15,1,$BN14+1)),"",IF($BL14="P",VLOOKUP($A14,Surfaces!$B$2:$AL$62,15,0),(VLOOKUP($A14,Surfaces!$B$2:$AL$62,28,0))/$BC14)))</f>
        <v>81.25</v>
      </c>
      <c r="W14" s="43">
        <f ca="1">IF((W$182+$BN14)&gt;=52,IF(ISBLANK(INDEX($C15:$BB15,1,(W$182+$BN14+1-52))),"",IF($BL14="P",VLOOKUP($A14,Surfaces!$B$2:$AL$62,15,0),(VLOOKUP($A14,Surfaces!$B$2:$AL$62,28,0))/$BC14)),IF(ISBLANK(INDEX(W15:$BB15,1,$BN14+1)),"",IF($BL14="P",VLOOKUP($A14,Surfaces!$B$2:$AL$62,15,0),(VLOOKUP($A14,Surfaces!$B$2:$AL$62,28,0))/$BC14)))</f>
        <v>81.25</v>
      </c>
      <c r="X14" s="43">
        <f ca="1">IF((X$182+$BN14)&gt;=52,IF(ISBLANK(INDEX($C15:$BB15,1,(X$182+$BN14+1-52))),"",IF($BL14="P",VLOOKUP($A14,Surfaces!$B$2:$AL$62,15,0),(VLOOKUP($A14,Surfaces!$B$2:$AL$62,28,0))/$BC14)),IF(ISBLANK(INDEX(X15:$BB15,1,$BN14+1)),"",IF($BL14="P",VLOOKUP($A14,Surfaces!$B$2:$AL$62,15,0),(VLOOKUP($A14,Surfaces!$B$2:$AL$62,28,0))/$BC14)))</f>
        <v>81.25</v>
      </c>
      <c r="Y14" s="43" t="str">
        <f>IF((Y$182+$BN14)&gt;=52,IF(ISBLANK(INDEX($C15:$BB15,1,(Y$182+$BN14+1-52))),"",IF($BL14="P",VLOOKUP($A14,Surfaces!$B$2:$AL$62,15,0),(VLOOKUP($A14,Surfaces!$B$2:$AL$62,28,0))/$BC14)),IF(ISBLANK(INDEX(Y15:$BB15,1,$BN14+1)),"",IF($BL14="P",VLOOKUP($A14,Surfaces!$B$2:$AL$62,15,0),(VLOOKUP($A14,Surfaces!$B$2:$AL$62,28,0))/$BC14)))</f>
        <v/>
      </c>
      <c r="Z14" s="43" t="str">
        <f>IF((Z$182+$BN14)&gt;=52,IF(ISBLANK(INDEX($C15:$BB15,1,(Z$182+$BN14+1-52))),"",IF($BL14="P",VLOOKUP($A14,Surfaces!$B$2:$AL$62,15,0),(VLOOKUP($A14,Surfaces!$B$2:$AL$62,28,0))/$BC14)),IF(ISBLANK(INDEX(Z15:$BB15,1,$BN14+1)),"",IF($BL14="P",VLOOKUP($A14,Surfaces!$B$2:$AL$62,15,0),(VLOOKUP($A14,Surfaces!$B$2:$AL$62,28,0))/$BC14)))</f>
        <v/>
      </c>
      <c r="AA14" s="43" t="str">
        <f>IF((AA$182+$BN14)&gt;=52,IF(ISBLANK(INDEX($C15:$BB15,1,(AA$182+$BN14+1-52))),"",IF($BL14="P",VLOOKUP($A14,Surfaces!$B$2:$AL$62,15,0),(VLOOKUP($A14,Surfaces!$B$2:$AL$62,28,0))/$BC14)),IF(ISBLANK(INDEX(AA15:$BB15,1,$BN14+1)),"",IF($BL14="P",VLOOKUP($A14,Surfaces!$B$2:$AL$62,15,0),(VLOOKUP($A14,Surfaces!$B$2:$AL$62,28,0))/$BC14)))</f>
        <v/>
      </c>
      <c r="AB14" s="43" t="str">
        <f>IF((AB$182+$BN14)&gt;=52,IF(ISBLANK(INDEX($C15:$BB15,1,(AB$182+$BN14+1-52))),"",IF($BL14="P",VLOOKUP($A14,Surfaces!$B$2:$AL$62,15,0),(VLOOKUP($A14,Surfaces!$B$2:$AL$62,28,0))/$BC14)),IF(ISBLANK(INDEX(AB15:$BB15,1,$BN14+1)),"",IF($BL14="P",VLOOKUP($A14,Surfaces!$B$2:$AL$62,15,0),(VLOOKUP($A14,Surfaces!$B$2:$AL$62,28,0))/$BC14)))</f>
        <v/>
      </c>
      <c r="AC14" s="43" t="str">
        <f>IF((AC$182+$BN14)&gt;=52,IF(ISBLANK(INDEX($C15:$BB15,1,(AC$182+$BN14+1-52))),"",IF($BL14="P",VLOOKUP($A14,Surfaces!$B$2:$AL$62,15,0),(VLOOKUP($A14,Surfaces!$B$2:$AL$62,28,0))/$BC14)),IF(ISBLANK(INDEX(AC15:$BB15,1,$BN14+1)),"",IF($BL14="P",VLOOKUP($A14,Surfaces!$B$2:$AL$62,15,0),(VLOOKUP($A14,Surfaces!$B$2:$AL$62,28,0))/$BC14)))</f>
        <v/>
      </c>
      <c r="AD14" s="43" t="str">
        <f>IF((AD$182+$BN14)&gt;=52,IF(ISBLANK(INDEX($C15:$BB15,1,(AD$182+$BN14+1-52))),"",IF($BL14="P",VLOOKUP($A14,Surfaces!$B$2:$AL$62,15,0),(VLOOKUP($A14,Surfaces!$B$2:$AL$62,28,0))/$BC14)),IF(ISBLANK(INDEX(AD15:$BB15,1,$BN14+1)),"",IF($BL14="P",VLOOKUP($A14,Surfaces!$B$2:$AL$62,15,0),(VLOOKUP($A14,Surfaces!$B$2:$AL$62,28,0))/$BC14)))</f>
        <v/>
      </c>
      <c r="AE14" s="43" t="str">
        <f>IF((AE$182+$BN14)&gt;=52,IF(ISBLANK(INDEX($C15:$BB15,1,(AE$182+$BN14+1-52))),"",IF($BL14="P",VLOOKUP($A14,Surfaces!$B$2:$AL$62,15,0),(VLOOKUP($A14,Surfaces!$B$2:$AL$62,28,0))/$BC14)),IF(ISBLANK(INDEX(AE15:$BB15,1,$BN14+1)),"",IF($BL14="P",VLOOKUP($A14,Surfaces!$B$2:$AL$62,15,0),(VLOOKUP($A14,Surfaces!$B$2:$AL$62,28,0))/$BC14)))</f>
        <v/>
      </c>
      <c r="AF14" s="43">
        <f ca="1">IF((AF$182+$BN14)&gt;=52,IF(ISBLANK(INDEX($C15:$BB15,1,(AF$182+$BN14+1-52))),"",IF($BL14="P",VLOOKUP($A14,Surfaces!$B$2:$AL$62,15,0),(VLOOKUP($A14,Surfaces!$B$2:$AL$62,28,0))/$BC14)),IF(ISBLANK(INDEX(AF15:$BB15,1,$BN14+1)),"",IF($BL14="P",VLOOKUP($A14,Surfaces!$B$2:$AL$62,15,0),(VLOOKUP($A14,Surfaces!$B$2:$AL$62,28,0))/$BC14)))</f>
        <v>81.25</v>
      </c>
      <c r="AG14" s="43">
        <f ca="1">IF((AG$182+$BN14)&gt;=52,IF(ISBLANK(INDEX($C15:$BB15,1,(AG$182+$BN14+1-52))),"",IF($BL14="P",VLOOKUP($A14,Surfaces!$B$2:$AL$62,15,0),(VLOOKUP($A14,Surfaces!$B$2:$AL$62,28,0))/$BC14)),IF(ISBLANK(INDEX(AG15:$BB15,1,$BN14+1)),"",IF($BL14="P",VLOOKUP($A14,Surfaces!$B$2:$AL$62,15,0),(VLOOKUP($A14,Surfaces!$B$2:$AL$62,28,0))/$BC14)))</f>
        <v>81.25</v>
      </c>
      <c r="AH14" s="43" t="str">
        <f>IF((AH$182+$BN14)&gt;=52,IF(ISBLANK(INDEX($C15:$BB15,1,(AH$182+$BN14+1-52))),"",IF($BL14="P",VLOOKUP($A14,Surfaces!$B$2:$AL$62,15,0),(VLOOKUP($A14,Surfaces!$B$2:$AL$62,28,0))/$BC14)),IF(ISBLANK(INDEX(AH15:$BB15,1,$BN14+1)),"",IF($BL14="P",VLOOKUP($A14,Surfaces!$B$2:$AL$62,15,0),(VLOOKUP($A14,Surfaces!$B$2:$AL$62,28,0))/$BC14)))</f>
        <v/>
      </c>
      <c r="AI14" s="43" t="str">
        <f>IF((AI$182+$BN14)&gt;=52,IF(ISBLANK(INDEX($C15:$BB15,1,(AI$182+$BN14+1-52))),"",IF($BL14="P",VLOOKUP($A14,Surfaces!$B$2:$AL$62,15,0),(VLOOKUP($A14,Surfaces!$B$2:$AL$62,28,0))/$BC14)),IF(ISBLANK(INDEX(AI15:$BB15,1,$BN14+1)),"",IF($BL14="P",VLOOKUP($A14,Surfaces!$B$2:$AL$62,15,0),(VLOOKUP($A14,Surfaces!$B$2:$AL$62,28,0))/$BC14)))</f>
        <v/>
      </c>
      <c r="AJ14" s="43" t="str">
        <f>IF((AJ$182+$BN14)&gt;=52,IF(ISBLANK(INDEX($C15:$BB15,1,(AJ$182+$BN14+1-52))),"",IF($BL14="P",VLOOKUP($A14,Surfaces!$B$2:$AL$62,15,0),(VLOOKUP($A14,Surfaces!$B$2:$AL$62,28,0))/$BC14)),IF(ISBLANK(INDEX(AJ15:$BB15,1,$BN14+1)),"",IF($BL14="P",VLOOKUP($A14,Surfaces!$B$2:$AL$62,15,0),(VLOOKUP($A14,Surfaces!$B$2:$AL$62,28,0))/$BC14)))</f>
        <v/>
      </c>
      <c r="AK14" s="43" t="str">
        <f>IF((AK$182+$BN14)&gt;=52,IF(ISBLANK(INDEX($C15:$BB15,1,(AK$182+$BN14+1-52))),"",IF($BL14="P",VLOOKUP($A14,Surfaces!$B$2:$AL$62,15,0),(VLOOKUP($A14,Surfaces!$B$2:$AL$62,28,0))/$BC14)),IF(ISBLANK(INDEX(AK15:$BB15,1,$BN14+1)),"",IF($BL14="P",VLOOKUP($A14,Surfaces!$B$2:$AL$62,15,0),(VLOOKUP($A14,Surfaces!$B$2:$AL$62,28,0))/$BC14)))</f>
        <v/>
      </c>
      <c r="AL14" s="43" t="str">
        <f>IF((AL$182+$BN14)&gt;=52,IF(ISBLANK(INDEX($C15:$BB15,1,(AL$182+$BN14+1-52))),"",IF($BL14="P",VLOOKUP($A14,Surfaces!$B$2:$AL$62,15,0),(VLOOKUP($A14,Surfaces!$B$2:$AL$62,28,0))/$BC14)),IF(ISBLANK(INDEX(AL15:$BB15,1,$BN14+1)),"",IF($BL14="P",VLOOKUP($A14,Surfaces!$B$2:$AL$62,15,0),(VLOOKUP($A14,Surfaces!$B$2:$AL$62,28,0))/$BC14)))</f>
        <v/>
      </c>
      <c r="AM14" s="43" t="str">
        <f>IF((AM$182+$BN14)&gt;=52,IF(ISBLANK(INDEX($C15:$BB15,1,(AM$182+$BN14+1-52))),"",IF($BL14="P",VLOOKUP($A14,Surfaces!$B$2:$AL$62,15,0),(VLOOKUP($A14,Surfaces!$B$2:$AL$62,28,0))/$BC14)),IF(ISBLANK(INDEX(AM15:$BB15,1,$BN14+1)),"",IF($BL14="P",VLOOKUP($A14,Surfaces!$B$2:$AL$62,15,0),(VLOOKUP($A14,Surfaces!$B$2:$AL$62,28,0))/$BC14)))</f>
        <v/>
      </c>
      <c r="AN14" s="43" t="str">
        <f>IF((AN$182+$BN14)&gt;=52,IF(ISBLANK(INDEX($C15:$BB15,1,(AN$182+$BN14+1-52))),"",IF($BL14="P",VLOOKUP($A14,Surfaces!$B$2:$AL$62,15,0),(VLOOKUP($A14,Surfaces!$B$2:$AL$62,28,0))/$BC14)),IF(ISBLANK(INDEX(AN15:$BB15,1,$BN14+1)),"",IF($BL14="P",VLOOKUP($A14,Surfaces!$B$2:$AL$62,15,0),(VLOOKUP($A14,Surfaces!$B$2:$AL$62,28,0))/$BC14)))</f>
        <v/>
      </c>
      <c r="AO14" s="43" t="str">
        <f>IF((AO$182+$BN14)&gt;=52,IF(ISBLANK(INDEX($C15:$BB15,1,(AO$182+$BN14+1-52))),"",IF($BL14="P",VLOOKUP($A14,Surfaces!$B$2:$AL$62,15,0),(VLOOKUP($A14,Surfaces!$B$2:$AL$62,28,0))/$BC14)),IF(ISBLANK(INDEX(AO15:$BB15,1,$BN14+1)),"",IF($BL14="P",VLOOKUP($A14,Surfaces!$B$2:$AL$62,15,0),(VLOOKUP($A14,Surfaces!$B$2:$AL$62,28,0))/$BC14)))</f>
        <v/>
      </c>
      <c r="AP14" s="43" t="str">
        <f>IF((AP$182+$BN14)&gt;=52,IF(ISBLANK(INDEX($C15:$BB15,1,(AP$182+$BN14+1-52))),"",IF($BL14="P",VLOOKUP($A14,Surfaces!$B$2:$AL$62,15,0),(VLOOKUP($A14,Surfaces!$B$2:$AL$62,28,0))/$BC14)),IF(ISBLANK(INDEX(AP15:$BB15,1,$BN14+1)),"",IF($BL14="P",VLOOKUP($A14,Surfaces!$B$2:$AL$62,15,0),(VLOOKUP($A14,Surfaces!$B$2:$AL$62,28,0))/$BC14)))</f>
        <v/>
      </c>
      <c r="AQ14" s="43" t="str">
        <f>IF((AQ$182+$BN14)&gt;=52,IF(ISBLANK(INDEX($C15:$BB15,1,(AQ$182+$BN14+1-52))),"",IF($BL14="P",VLOOKUP($A14,Surfaces!$B$2:$AL$62,15,0),(VLOOKUP($A14,Surfaces!$B$2:$AL$62,28,0))/$BC14)),IF(ISBLANK(INDEX(AQ15:$BB15,1,$BN14+1)),"",IF($BL14="P",VLOOKUP($A14,Surfaces!$B$2:$AL$62,15,0),(VLOOKUP($A14,Surfaces!$B$2:$AL$62,28,0))/$BC14)))</f>
        <v/>
      </c>
      <c r="AR14" s="43" t="str">
        <f>IF((AR$182+$BN14)&gt;=52,IF(ISBLANK(INDEX($C15:$BB15,1,(AR$182+$BN14+1-52))),"",IF($BL14="P",VLOOKUP($A14,Surfaces!$B$2:$AL$62,15,0),(VLOOKUP($A14,Surfaces!$B$2:$AL$62,28,0))/$BC14)),IF(ISBLANK(INDEX(AR15:$BB15,1,$BN14+1)),"",IF($BL14="P",VLOOKUP($A14,Surfaces!$B$2:$AL$62,15,0),(VLOOKUP($A14,Surfaces!$B$2:$AL$62,28,0))/$BC14)))</f>
        <v/>
      </c>
      <c r="AS14" s="43" t="str">
        <f>IF((AS$182+$BN14)&gt;=52,IF(ISBLANK(INDEX($C15:$BB15,1,(AS$182+$BN14+1-52))),"",IF($BL14="P",VLOOKUP($A14,Surfaces!$B$2:$AL$62,15,0),(VLOOKUP($A14,Surfaces!$B$2:$AL$62,28,0))/$BC14)),IF(ISBLANK(INDEX(AS15:$BB15,1,$BN14+1)),"",IF($BL14="P",VLOOKUP($A14,Surfaces!$B$2:$AL$62,15,0),(VLOOKUP($A14,Surfaces!$B$2:$AL$62,28,0))/$BC14)))</f>
        <v/>
      </c>
      <c r="AT14" s="43" t="str">
        <f>IF((AT$182+$BN14)&gt;=52,IF(ISBLANK(INDEX($C15:$BB15,1,(AT$182+$BN14+1-52))),"",IF($BL14="P",VLOOKUP($A14,Surfaces!$B$2:$AL$62,15,0),(VLOOKUP($A14,Surfaces!$B$2:$AL$62,28,0))/$BC14)),IF(ISBLANK(INDEX(AT15:$BB15,1,$BN14+1)),"",IF($BL14="P",VLOOKUP($A14,Surfaces!$B$2:$AL$62,15,0),(VLOOKUP($A14,Surfaces!$B$2:$AL$62,28,0))/$BC14)))</f>
        <v/>
      </c>
      <c r="AU14" s="43" t="str">
        <f>IF((AU$182+$BN14)&gt;=52,IF(ISBLANK(INDEX($C15:$BB15,1,(AU$182+$BN14+1-52))),"",IF($BL14="P",VLOOKUP($A14,Surfaces!$B$2:$AL$62,15,0),(VLOOKUP($A14,Surfaces!$B$2:$AL$62,28,0))/$BC14)),IF(ISBLANK(INDEX(AU15:$BB15,1,$BN14+1)),"",IF($BL14="P",VLOOKUP($A14,Surfaces!$B$2:$AL$62,15,0),(VLOOKUP($A14,Surfaces!$B$2:$AL$62,28,0))/$BC14)))</f>
        <v/>
      </c>
      <c r="AV14" s="43" t="str">
        <f>IF((AV$182+$BN14)&gt;=52,IF(ISBLANK(INDEX($C15:$BB15,1,(AV$182+$BN14+1-52))),"",IF($BL14="P",VLOOKUP($A14,Surfaces!$B$2:$AL$62,15,0),(VLOOKUP($A14,Surfaces!$B$2:$AL$62,28,0))/$BC14)),IF(ISBLANK(INDEX(AV15:$BB15,1,$BN14+1)),"",IF($BL14="P",VLOOKUP($A14,Surfaces!$B$2:$AL$62,15,0),(VLOOKUP($A14,Surfaces!$B$2:$AL$62,28,0))/$BC14)))</f>
        <v/>
      </c>
      <c r="AW14" s="43" t="str">
        <f>IF((AW$182+$BN14)&gt;=52,IF(ISBLANK(INDEX($C15:$BB15,1,(AW$182+$BN14+1-52))),"",IF($BL14="P",VLOOKUP($A14,Surfaces!$B$2:$AL$62,15,0),(VLOOKUP($A14,Surfaces!$B$2:$AL$62,28,0))/$BC14)),IF(ISBLANK(INDEX(AW15:$BB15,1,$BN14+1)),"",IF($BL14="P",VLOOKUP($A14,Surfaces!$B$2:$AL$62,15,0),(VLOOKUP($A14,Surfaces!$B$2:$AL$62,28,0))/$BC14)))</f>
        <v/>
      </c>
      <c r="AX14" s="43" t="str">
        <f>IF((AX$182+$BN14)&gt;=52,IF(ISBLANK(INDEX($C15:$BB15,1,(AX$182+$BN14+1-52))),"",IF($BL14="P",VLOOKUP($A14,Surfaces!$B$2:$AL$62,15,0),(VLOOKUP($A14,Surfaces!$B$2:$AL$62,28,0))/$BC14)),IF(ISBLANK(INDEX(AX15:$BB15,1,$BN14+1)),"",IF($BL14="P",VLOOKUP($A14,Surfaces!$B$2:$AL$62,15,0),(VLOOKUP($A14,Surfaces!$B$2:$AL$62,28,0))/$BC14)))</f>
        <v/>
      </c>
      <c r="AY14" s="43" t="str">
        <f>IF((AY$182+$BN14)&gt;=52,IF(ISBLANK(INDEX($C15:$BB15,1,(AY$182+$BN14+1-52))),"",IF($BL14="P",VLOOKUP($A14,Surfaces!$B$2:$AL$62,15,0),(VLOOKUP($A14,Surfaces!$B$2:$AL$62,28,0))/$BC14)),IF(ISBLANK(INDEX(AY15:$BB15,1,$BN14+1)),"",IF($BL14="P",VLOOKUP($A14,Surfaces!$B$2:$AL$62,15,0),(VLOOKUP($A14,Surfaces!$B$2:$AL$62,28,0))/$BC14)))</f>
        <v/>
      </c>
      <c r="AZ14" s="43" t="str">
        <f>IF((AZ$182+$BN14)&gt;=52,IF(ISBLANK(INDEX($C15:$BB15,1,(AZ$182+$BN14+1-52))),"",IF($BL14="P",VLOOKUP($A14,Surfaces!$B$2:$AL$62,15,0),(VLOOKUP($A14,Surfaces!$B$2:$AL$62,28,0))/$BC14)),IF(ISBLANK(INDEX(AZ15:$BB15,1,$BN14+1)),"",IF($BL14="P",VLOOKUP($A14,Surfaces!$B$2:$AL$62,15,0),(VLOOKUP($A14,Surfaces!$B$2:$AL$62,28,0))/$BC14)))</f>
        <v/>
      </c>
      <c r="BA14" s="43" t="str">
        <f>IF((BA$182+$BN14)&gt;=52,IF(ISBLANK(INDEX($C15:$BB15,1,(BA$182+$BN14+1-52))),"",IF($BL14="P",VLOOKUP($A14,Surfaces!$B$2:$AL$62,15,0),(VLOOKUP($A14,Surfaces!$B$2:$AL$62,28,0))/$BC14)),IF(ISBLANK(INDEX(BA15:$BB15,1,$BN14+1)),"",IF($BL14="P",VLOOKUP($A14,Surfaces!$B$2:$AL$62,15,0),(VLOOKUP($A14,Surfaces!$B$2:$AL$62,28,0))/$BC14)))</f>
        <v/>
      </c>
      <c r="BB14" s="43" t="str">
        <f>IF((BB$182+$BN14)&gt;=52,IF(ISBLANK(INDEX($C15:$BB15,1,(BB$182+$BN14+1-52))),"",IF($BL14="P",VLOOKUP($A14,Surfaces!$B$2:$AL$62,15,0),(VLOOKUP($A14,Surfaces!$B$2:$AL$62,28,0))/$BC14)),IF(ISBLANK(INDEX(BB15:$BB15,1,$BN14+1)),"",IF($BL14="P",VLOOKUP($A14,Surfaces!$B$2:$AL$62,15,0),(VLOOKUP($A14,Surfaces!$B$2:$AL$62,28,0))/$BC14)))</f>
        <v/>
      </c>
      <c r="BC14" s="44">
        <f>IF(COUNTA(C15:BB15)=0,"",COUNTA(C15:BB15))</f>
        <v>10</v>
      </c>
      <c r="BD14" s="45" t="s">
        <v>116</v>
      </c>
      <c r="BE14" s="45" t="s">
        <v>127</v>
      </c>
      <c r="BF14" s="46">
        <v>75</v>
      </c>
      <c r="BG14" s="46">
        <v>3</v>
      </c>
      <c r="BH14" s="46">
        <v>1</v>
      </c>
      <c r="BI14" s="46" t="s">
        <v>133</v>
      </c>
      <c r="BJ14" s="46">
        <v>1</v>
      </c>
      <c r="BK14" s="47"/>
      <c r="BL14" s="46" t="s">
        <v>119</v>
      </c>
      <c r="BM14" s="46">
        <v>30</v>
      </c>
      <c r="BN14" s="46">
        <v>13</v>
      </c>
      <c r="BO14" s="48">
        <v>0.73</v>
      </c>
      <c r="BP14" s="49" t="s">
        <v>134</v>
      </c>
      <c r="BQ14" s="48">
        <v>1.04</v>
      </c>
      <c r="BR14" s="50" t="str">
        <f>IF(ISBLANK(BP14),"",BP14)</f>
        <v>€/botte</v>
      </c>
    </row>
    <row r="15" spans="1:70" x14ac:dyDescent="0.2">
      <c r="A15" s="52" t="str">
        <f>A14</f>
        <v>blette</v>
      </c>
      <c r="B15" s="53" t="s">
        <v>121</v>
      </c>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6"/>
      <c r="AD15" s="56" t="s">
        <v>329</v>
      </c>
      <c r="AE15" s="56" t="s">
        <v>329</v>
      </c>
      <c r="AF15" s="56" t="s">
        <v>329</v>
      </c>
      <c r="AG15" s="56" t="s">
        <v>329</v>
      </c>
      <c r="AH15" s="56" t="s">
        <v>329</v>
      </c>
      <c r="AI15" s="56" t="s">
        <v>329</v>
      </c>
      <c r="AJ15" s="56" t="s">
        <v>329</v>
      </c>
      <c r="AK15" s="56" t="s">
        <v>329</v>
      </c>
      <c r="AL15" s="56"/>
      <c r="AM15" s="56"/>
      <c r="AN15" s="56"/>
      <c r="AO15" s="56"/>
      <c r="AP15" s="56"/>
      <c r="AQ15" s="56"/>
      <c r="AR15" s="56"/>
      <c r="AS15" s="56" t="s">
        <v>329</v>
      </c>
      <c r="AT15" s="56" t="s">
        <v>329</v>
      </c>
      <c r="AU15" s="56"/>
      <c r="AV15" s="56"/>
      <c r="AW15" s="56"/>
      <c r="AX15" s="54"/>
      <c r="AY15" s="54"/>
      <c r="AZ15" s="54"/>
      <c r="BA15" s="54"/>
      <c r="BB15" s="54"/>
      <c r="BC15" s="57"/>
      <c r="BD15" s="58"/>
      <c r="BE15" s="58"/>
      <c r="BF15" s="59"/>
      <c r="BG15" s="59"/>
      <c r="BH15" s="59"/>
      <c r="BI15" s="59"/>
      <c r="BJ15" s="59"/>
      <c r="BK15" s="60"/>
      <c r="BL15" s="59"/>
      <c r="BM15" s="59"/>
      <c r="BN15" s="59"/>
      <c r="BO15" s="61"/>
      <c r="BP15" s="62"/>
      <c r="BQ15" s="61"/>
      <c r="BR15" s="63"/>
    </row>
    <row r="16" spans="1:70" x14ac:dyDescent="0.2">
      <c r="A16" s="64" t="str">
        <f>A15</f>
        <v>blette</v>
      </c>
      <c r="B16" s="65" t="s">
        <v>123</v>
      </c>
      <c r="C16" s="66" t="str">
        <f>IF(C15="","",IF(VLOOKUP($A16,Surfaces!$B$1:$AK$61,16,0)="",VLOOKUP($A16,Surfaces!$B$1:$AK$61,29,0),VLOOKUP($A16,Surfaces!$B$1:$AK$61,16,0)))</f>
        <v/>
      </c>
      <c r="D16" s="66" t="str">
        <f>IF(D15="","",IF(VLOOKUP($A16,Surfaces!$B$1:$AK$61,16,0)="",VLOOKUP($A16,Surfaces!$B$1:$AK$61,29,0),VLOOKUP($A16,Surfaces!$B$1:$AK$61,16,0)))</f>
        <v/>
      </c>
      <c r="E16" s="66" t="str">
        <f>IF(E15="","",IF(VLOOKUP($A16,Surfaces!$B$1:$AK$61,16,0)="",VLOOKUP($A16,Surfaces!$B$1:$AK$61,29,0),VLOOKUP($A16,Surfaces!$B$1:$AK$61,16,0)))</f>
        <v/>
      </c>
      <c r="F16" s="66" t="str">
        <f>IF(F15="","",IF(VLOOKUP($A16,Surfaces!$B$1:$AK$61,16,0)="",VLOOKUP($A16,Surfaces!$B$1:$AK$61,29,0),VLOOKUP($A16,Surfaces!$B$1:$AK$61,16,0)))</f>
        <v/>
      </c>
      <c r="G16" s="66" t="str">
        <f>IF(G15="","",IF(VLOOKUP($A16,Surfaces!$B$1:$AK$61,16,0)="",VLOOKUP($A16,Surfaces!$B$1:$AK$61,29,0),VLOOKUP($A16,Surfaces!$B$1:$AK$61,16,0)))</f>
        <v/>
      </c>
      <c r="H16" s="66" t="str">
        <f>IF(H15="","",IF(VLOOKUP($A16,Surfaces!$B$1:$AK$61,16,0)="",VLOOKUP($A16,Surfaces!$B$1:$AK$61,29,0),VLOOKUP($A16,Surfaces!$B$1:$AK$61,16,0)))</f>
        <v/>
      </c>
      <c r="I16" s="66" t="str">
        <f>IF(I15="","",IF(VLOOKUP($A16,Surfaces!$B$1:$AK$61,16,0)="",VLOOKUP($A16,Surfaces!$B$1:$AK$61,29,0),VLOOKUP($A16,Surfaces!$B$1:$AK$61,16,0)))</f>
        <v/>
      </c>
      <c r="J16" s="66" t="str">
        <f>IF(J15="","",IF(VLOOKUP($A16,Surfaces!$B$1:$AK$61,16,0)="",VLOOKUP($A16,Surfaces!$B$1:$AK$61,29,0),VLOOKUP($A16,Surfaces!$B$1:$AK$61,16,0)))</f>
        <v/>
      </c>
      <c r="K16" s="66" t="str">
        <f>IF(K15="","",IF(VLOOKUP($A16,Surfaces!$B$1:$AK$61,16,0)="",VLOOKUP($A16,Surfaces!$B$1:$AK$61,29,0),VLOOKUP($A16,Surfaces!$B$1:$AK$61,16,0)))</f>
        <v/>
      </c>
      <c r="L16" s="66" t="str">
        <f>IF(L15="","",IF(VLOOKUP($A16,Surfaces!$B$1:$AK$61,16,0)="",VLOOKUP($A16,Surfaces!$B$1:$AK$61,29,0),VLOOKUP($A16,Surfaces!$B$1:$AK$61,16,0)))</f>
        <v/>
      </c>
      <c r="M16" s="66" t="str">
        <f>IF(M15="","",IF(VLOOKUP($A16,Surfaces!$B$1:$AK$61,16,0)="",VLOOKUP($A16,Surfaces!$B$1:$AK$61,29,0),VLOOKUP($A16,Surfaces!$B$1:$AK$61,16,0)))</f>
        <v/>
      </c>
      <c r="N16" s="66" t="str">
        <f>IF(N15="","",IF(VLOOKUP($A16,Surfaces!$B$1:$AK$61,16,0)="",VLOOKUP($A16,Surfaces!$B$1:$AK$61,29,0),VLOOKUP($A16,Surfaces!$B$1:$AK$61,16,0)))</f>
        <v/>
      </c>
      <c r="O16" s="66" t="str">
        <f>IF(O15="","",IF(VLOOKUP($A16,Surfaces!$B$1:$AK$61,16,0)="",VLOOKUP($A16,Surfaces!$B$1:$AK$61,29,0),VLOOKUP($A16,Surfaces!$B$1:$AK$61,16,0)))</f>
        <v/>
      </c>
      <c r="P16" s="66" t="str">
        <f>IF(P15="","",IF(VLOOKUP($A16,Surfaces!$B$1:$AK$61,16,0)="",VLOOKUP($A16,Surfaces!$B$1:$AK$61,29,0),VLOOKUP($A16,Surfaces!$B$1:$AK$61,16,0)))</f>
        <v/>
      </c>
      <c r="Q16" s="66" t="str">
        <f>IF(Q15="","",IF(VLOOKUP($A16,Surfaces!$B$1:$AK$61,16,0)="",VLOOKUP($A16,Surfaces!$B$1:$AK$61,29,0),VLOOKUP($A16,Surfaces!$B$1:$AK$61,16,0)))</f>
        <v/>
      </c>
      <c r="R16" s="66" t="str">
        <f>IF(R15="","",IF(VLOOKUP($A16,Surfaces!$B$1:$AK$61,16,0)="",VLOOKUP($A16,Surfaces!$B$1:$AK$61,29,0),VLOOKUP($A16,Surfaces!$B$1:$AK$61,16,0)))</f>
        <v/>
      </c>
      <c r="S16" s="66" t="str">
        <f>IF(S15="","",IF(VLOOKUP($A16,Surfaces!$B$1:$AK$61,16,0)="",VLOOKUP($A16,Surfaces!$B$1:$AK$61,29,0),VLOOKUP($A16,Surfaces!$B$1:$AK$61,16,0)))</f>
        <v/>
      </c>
      <c r="T16" s="66" t="str">
        <f>IF(T15="","",IF(VLOOKUP($A16,Surfaces!$B$1:$AK$61,16,0)="",VLOOKUP($A16,Surfaces!$B$1:$AK$61,29,0),VLOOKUP($A16,Surfaces!$B$1:$AK$61,16,0)))</f>
        <v/>
      </c>
      <c r="U16" s="66" t="str">
        <f>IF(U15="","",IF(VLOOKUP($A16,Surfaces!$B$1:$AK$61,16,0)="",VLOOKUP($A16,Surfaces!$B$1:$AK$61,29,0),VLOOKUP($A16,Surfaces!$B$1:$AK$61,16,0)))</f>
        <v/>
      </c>
      <c r="V16" s="66" t="str">
        <f>IF(V15="","",IF(VLOOKUP($A16,Surfaces!$B$1:$AK$61,16,0)="",VLOOKUP($A16,Surfaces!$B$1:$AK$61,29,0),VLOOKUP($A16,Surfaces!$B$1:$AK$61,16,0)))</f>
        <v/>
      </c>
      <c r="W16" s="66" t="str">
        <f>IF(W15="","",IF(VLOOKUP($A16,Surfaces!$B$1:$AK$61,16,0)="",VLOOKUP($A16,Surfaces!$B$1:$AK$61,29,0),VLOOKUP($A16,Surfaces!$B$1:$AK$61,16,0)))</f>
        <v/>
      </c>
      <c r="X16" s="66" t="str">
        <f>IF(X15="","",IF(VLOOKUP($A16,Surfaces!$B$1:$AK$61,16,0)="",VLOOKUP($A16,Surfaces!$B$1:$AK$61,29,0),VLOOKUP($A16,Surfaces!$B$1:$AK$61,16,0)))</f>
        <v/>
      </c>
      <c r="Y16" s="66" t="str">
        <f>IF(Y15="","",IF(VLOOKUP($A16,Surfaces!$B$1:$AK$61,16,0)="",VLOOKUP($A16,Surfaces!$B$1:$AK$61,29,0),VLOOKUP($A16,Surfaces!$B$1:$AK$61,16,0)))</f>
        <v/>
      </c>
      <c r="Z16" s="66" t="str">
        <f>IF(Z15="","",IF(VLOOKUP($A16,Surfaces!$B$1:$AK$61,16,0)="",VLOOKUP($A16,Surfaces!$B$1:$AK$61,29,0),VLOOKUP($A16,Surfaces!$B$1:$AK$61,16,0)))</f>
        <v/>
      </c>
      <c r="AA16" s="66" t="str">
        <f>IF(AA15="","",IF(VLOOKUP($A16,Surfaces!$B$1:$AK$61,16,0)="",VLOOKUP($A16,Surfaces!$B$1:$AK$61,29,0),VLOOKUP($A16,Surfaces!$B$1:$AK$61,16,0)))</f>
        <v/>
      </c>
      <c r="AB16" s="66" t="str">
        <f>IF(AB15="","",IF(VLOOKUP($A16,Surfaces!$B$1:$AK$61,16,0)="",VLOOKUP($A16,Surfaces!$B$1:$AK$61,29,0),VLOOKUP($A16,Surfaces!$B$1:$AK$61,16,0)))</f>
        <v/>
      </c>
      <c r="AC16" s="66" t="str">
        <f>IF(AC15="","",IF(VLOOKUP($A16,Surfaces!$B$1:$AK$61,16,0)="",VLOOKUP($A16,Surfaces!$B$1:$AK$61,29,0),VLOOKUP($A16,Surfaces!$B$1:$AK$61,16,0)))</f>
        <v/>
      </c>
      <c r="AD16" s="66">
        <f ca="1">IF(AD15="","",IF(VLOOKUP($A16,Surfaces!$B$1:$AK$61,16,0)="",VLOOKUP($A16,Surfaces!$B$1:$AK$61,29,0),VLOOKUP($A16,Surfaces!$B$1:$AK$61,16,0)))</f>
        <v>50</v>
      </c>
      <c r="AE16" s="66">
        <f ca="1">IF(AE15="","",IF(VLOOKUP($A16,Surfaces!$B$1:$AK$61,16,0)="",VLOOKUP($A16,Surfaces!$B$1:$AK$61,29,0),VLOOKUP($A16,Surfaces!$B$1:$AK$61,16,0)))</f>
        <v>50</v>
      </c>
      <c r="AF16" s="66">
        <f ca="1">IF(AF15="","",IF(VLOOKUP($A16,Surfaces!$B$1:$AK$61,16,0)="",VLOOKUP($A16,Surfaces!$B$1:$AK$61,29,0),VLOOKUP($A16,Surfaces!$B$1:$AK$61,16,0)))</f>
        <v>50</v>
      </c>
      <c r="AG16" s="66">
        <f ca="1">IF(AG15="","",IF(VLOOKUP($A16,Surfaces!$B$1:$AK$61,16,0)="",VLOOKUP($A16,Surfaces!$B$1:$AK$61,29,0),VLOOKUP($A16,Surfaces!$B$1:$AK$61,16,0)))</f>
        <v>50</v>
      </c>
      <c r="AH16" s="66">
        <f ca="1">IF(AH15="","",IF(VLOOKUP($A16,Surfaces!$B$1:$AK$61,16,0)="",VLOOKUP($A16,Surfaces!$B$1:$AK$61,29,0),VLOOKUP($A16,Surfaces!$B$1:$AK$61,16,0)))</f>
        <v>50</v>
      </c>
      <c r="AI16" s="66">
        <f ca="1">IF(AI15="","",IF(VLOOKUP($A16,Surfaces!$B$1:$AK$61,16,0)="",VLOOKUP($A16,Surfaces!$B$1:$AK$61,29,0),VLOOKUP($A16,Surfaces!$B$1:$AK$61,16,0)))</f>
        <v>50</v>
      </c>
      <c r="AJ16" s="66">
        <f ca="1">IF(AJ15="","",IF(VLOOKUP($A16,Surfaces!$B$1:$AK$61,16,0)="",VLOOKUP($A16,Surfaces!$B$1:$AK$61,29,0),VLOOKUP($A16,Surfaces!$B$1:$AK$61,16,0)))</f>
        <v>50</v>
      </c>
      <c r="AK16" s="66">
        <f ca="1">IF(AK15="","",IF(VLOOKUP($A16,Surfaces!$B$1:$AK$61,16,0)="",VLOOKUP($A16,Surfaces!$B$1:$AK$61,29,0),VLOOKUP($A16,Surfaces!$B$1:$AK$61,16,0)))</f>
        <v>50</v>
      </c>
      <c r="AL16" s="66" t="str">
        <f>IF(AL15="","",IF(VLOOKUP($A16,Surfaces!$B$1:$AK$61,16,0)="",VLOOKUP($A16,Surfaces!$B$1:$AK$61,29,0),VLOOKUP($A16,Surfaces!$B$1:$AK$61,16,0)))</f>
        <v/>
      </c>
      <c r="AM16" s="66" t="str">
        <f>IF(AM15="","",IF(VLOOKUP($A16,Surfaces!$B$1:$AK$61,16,0)="",VLOOKUP($A16,Surfaces!$B$1:$AK$61,29,0),VLOOKUP($A16,Surfaces!$B$1:$AK$61,16,0)))</f>
        <v/>
      </c>
      <c r="AN16" s="66" t="str">
        <f>IF(AN15="","",IF(VLOOKUP($A16,Surfaces!$B$1:$AK$61,16,0)="",VLOOKUP($A16,Surfaces!$B$1:$AK$61,29,0),VLOOKUP($A16,Surfaces!$B$1:$AK$61,16,0)))</f>
        <v/>
      </c>
      <c r="AO16" s="66" t="str">
        <f>IF(AO15="","",IF(VLOOKUP($A16,Surfaces!$B$1:$AK$61,16,0)="",VLOOKUP($A16,Surfaces!$B$1:$AK$61,29,0),VLOOKUP($A16,Surfaces!$B$1:$AK$61,16,0)))</f>
        <v/>
      </c>
      <c r="AP16" s="66" t="str">
        <f>IF(AP15="","",IF(VLOOKUP($A16,Surfaces!$B$1:$AK$61,16,0)="",VLOOKUP($A16,Surfaces!$B$1:$AK$61,29,0),VLOOKUP($A16,Surfaces!$B$1:$AK$61,16,0)))</f>
        <v/>
      </c>
      <c r="AQ16" s="66" t="str">
        <f>IF(AQ15="","",IF(VLOOKUP($A16,Surfaces!$B$1:$AK$61,16,0)="",VLOOKUP($A16,Surfaces!$B$1:$AK$61,29,0),VLOOKUP($A16,Surfaces!$B$1:$AK$61,16,0)))</f>
        <v/>
      </c>
      <c r="AR16" s="66" t="str">
        <f>IF(AR15="","",IF(VLOOKUP($A16,Surfaces!$B$1:$AK$61,16,0)="",VLOOKUP($A16,Surfaces!$B$1:$AK$61,29,0),VLOOKUP($A16,Surfaces!$B$1:$AK$61,16,0)))</f>
        <v/>
      </c>
      <c r="AS16" s="66">
        <f ca="1">IF(AS15="","",IF(VLOOKUP($A16,Surfaces!$B$1:$AK$61,16,0)="",VLOOKUP($A16,Surfaces!$B$1:$AK$61,29,0),VLOOKUP($A16,Surfaces!$B$1:$AK$61,16,0)))</f>
        <v>50</v>
      </c>
      <c r="AT16" s="66">
        <f ca="1">IF(AT15="","",IF(VLOOKUP($A16,Surfaces!$B$1:$AK$61,16,0)="",VLOOKUP($A16,Surfaces!$B$1:$AK$61,29,0),VLOOKUP($A16,Surfaces!$B$1:$AK$61,16,0)))</f>
        <v>50</v>
      </c>
      <c r="AU16" s="66" t="str">
        <f>IF(AU15="","",IF(VLOOKUP($A16,Surfaces!$B$1:$AK$61,16,0)="",VLOOKUP($A16,Surfaces!$B$1:$AK$61,29,0),VLOOKUP($A16,Surfaces!$B$1:$AK$61,16,0)))</f>
        <v/>
      </c>
      <c r="AV16" s="66" t="str">
        <f>IF(AV15="","",IF(VLOOKUP($A16,Surfaces!$B$1:$AK$61,16,0)="",VLOOKUP($A16,Surfaces!$B$1:$AK$61,29,0),VLOOKUP($A16,Surfaces!$B$1:$AK$61,16,0)))</f>
        <v/>
      </c>
      <c r="AW16" s="66" t="str">
        <f>IF(AW15="","",IF(VLOOKUP($A16,Surfaces!$B$1:$AK$61,16,0)="",VLOOKUP($A16,Surfaces!$B$1:$AK$61,29,0),VLOOKUP($A16,Surfaces!$B$1:$AK$61,16,0)))</f>
        <v/>
      </c>
      <c r="AX16" s="66" t="str">
        <f>IF(AX15="","",IF(VLOOKUP($A16,Surfaces!$B$1:$AK$61,16,0)="",VLOOKUP($A16,Surfaces!$B$1:$AK$61,29,0),VLOOKUP($A16,Surfaces!$B$1:$AK$61,16,0)))</f>
        <v/>
      </c>
      <c r="AY16" s="66" t="str">
        <f>IF(AY15="","",IF(VLOOKUP($A16,Surfaces!$B$1:$AK$61,16,0)="",VLOOKUP($A16,Surfaces!$B$1:$AK$61,29,0),VLOOKUP($A16,Surfaces!$B$1:$AK$61,16,0)))</f>
        <v/>
      </c>
      <c r="AZ16" s="66" t="str">
        <f>IF(AZ15="","",IF(VLOOKUP($A16,Surfaces!$B$1:$AK$61,16,0)="",VLOOKUP($A16,Surfaces!$B$1:$AK$61,29,0),VLOOKUP($A16,Surfaces!$B$1:$AK$61,16,0)))</f>
        <v/>
      </c>
      <c r="BA16" s="66" t="str">
        <f>IF(BA15="","",IF(VLOOKUP($A16,Surfaces!$B$1:$AK$61,16,0)="",VLOOKUP($A16,Surfaces!$B$1:$AK$61,29,0),VLOOKUP($A16,Surfaces!$B$1:$AK$61,16,0)))</f>
        <v/>
      </c>
      <c r="BB16" s="66" t="str">
        <f>IF(BB15="","",IF(VLOOKUP($A16,Surfaces!$B$1:$AK$61,16,0)="",VLOOKUP($A16,Surfaces!$B$1:$AK$61,29,0),VLOOKUP($A16,Surfaces!$B$1:$AK$61,16,0)))</f>
        <v/>
      </c>
      <c r="BC16" s="67"/>
      <c r="BD16" s="68"/>
      <c r="BE16" s="68"/>
      <c r="BF16" s="69"/>
      <c r="BG16" s="69"/>
      <c r="BH16" s="69"/>
      <c r="BI16" s="69"/>
      <c r="BJ16" s="69"/>
      <c r="BK16" s="70"/>
      <c r="BL16" s="69"/>
      <c r="BM16" s="69"/>
      <c r="BN16" s="69"/>
      <c r="BO16" s="71"/>
      <c r="BP16" s="72"/>
      <c r="BQ16" s="71"/>
      <c r="BR16" s="73"/>
    </row>
    <row r="17" spans="1:70" s="51" customFormat="1" x14ac:dyDescent="0.2">
      <c r="A17" s="41" t="s">
        <v>136</v>
      </c>
      <c r="B17" s="42" t="s">
        <v>115</v>
      </c>
      <c r="C17" s="43" t="str">
        <f>IF((C$182+$BN17)&gt;=52,IF(ISBLANK(INDEX($C18:$BB18,1,(C$182+$BN17+1-52))),"",IF($BL17="P",VLOOKUP($A17,Surfaces!$B$2:$AL$62,15,0),(VLOOKUP($A17,Surfaces!$B$2:$AL$62,28,0))/$BC17)),IF(ISBLANK(INDEX(C18:$BB18,1,$BN17+1)),"",IF($BL17="P",VLOOKUP($A17,Surfaces!$B$2:$AL$62,15,0),(VLOOKUP($A17,Surfaces!$B$2:$AL$62,28,0))/$BC17)))</f>
        <v/>
      </c>
      <c r="D17" s="43" t="str">
        <f>IF((D$182+$BN17)&gt;=52,IF(ISBLANK(INDEX($C18:$BB18,1,(D$182+$BN17+1-52))),"",IF($BL17="P",VLOOKUP($A17,Surfaces!$B$2:$AL$62,15,0),(VLOOKUP($A17,Surfaces!$B$2:$AL$62,28,0))/$BC17)),IF(ISBLANK(INDEX(D18:$BB18,1,$BN17+1)),"",IF($BL17="P",VLOOKUP($A17,Surfaces!$B$2:$AL$62,15,0),(VLOOKUP($A17,Surfaces!$B$2:$AL$62,28,0))/$BC17)))</f>
        <v/>
      </c>
      <c r="E17" s="43" t="str">
        <f>IF((E$182+$BN17)&gt;=52,IF(ISBLANK(INDEX($C18:$BB18,1,(E$182+$BN17+1-52))),"",IF($BL17="P",VLOOKUP($A17,Surfaces!$B$2:$AL$62,15,0),(VLOOKUP($A17,Surfaces!$B$2:$AL$62,28,0))/$BC17)),IF(ISBLANK(INDEX(E18:$BB18,1,$BN17+1)),"",IF($BL17="P",VLOOKUP($A17,Surfaces!$B$2:$AL$62,15,0),(VLOOKUP($A17,Surfaces!$B$2:$AL$62,28,0))/$BC17)))</f>
        <v/>
      </c>
      <c r="F17" s="43" t="str">
        <f>IF((F$182+$BN17)&gt;=52,IF(ISBLANK(INDEX($C18:$BB18,1,(F$182+$BN17+1-52))),"",IF($BL17="P",VLOOKUP($A17,Surfaces!$B$2:$AL$62,15,0),(VLOOKUP($A17,Surfaces!$B$2:$AL$62,28,0))/$BC17)),IF(ISBLANK(INDEX(F18:$BB18,1,$BN17+1)),"",IF($BL17="P",VLOOKUP($A17,Surfaces!$B$2:$AL$62,15,0),(VLOOKUP($A17,Surfaces!$B$2:$AL$62,28,0))/$BC17)))</f>
        <v/>
      </c>
      <c r="G17" s="43" t="str">
        <f>IF((G$182+$BN17)&gt;=52,IF(ISBLANK(INDEX($C18:$BB18,1,(G$182+$BN17+1-52))),"",IF($BL17="P",VLOOKUP($A17,Surfaces!$B$2:$AL$62,15,0),(VLOOKUP($A17,Surfaces!$B$2:$AL$62,28,0))/$BC17)),IF(ISBLANK(INDEX(G18:$BB18,1,$BN17+1)),"",IF($BL17="P",VLOOKUP($A17,Surfaces!$B$2:$AL$62,15,0),(VLOOKUP($A17,Surfaces!$B$2:$AL$62,28,0))/$BC17)))</f>
        <v/>
      </c>
      <c r="H17" s="43" t="str">
        <f>IF((H$182+$BN17)&gt;=52,IF(ISBLANK(INDEX($C18:$BB18,1,(H$182+$BN17+1-52))),"",IF($BL17="P",VLOOKUP($A17,Surfaces!$B$2:$AL$62,15,0),(VLOOKUP($A17,Surfaces!$B$2:$AL$62,28,0))/$BC17)),IF(ISBLANK(INDEX(H18:$BB18,1,$BN17+1)),"",IF($BL17="P",VLOOKUP($A17,Surfaces!$B$2:$AL$62,15,0),(VLOOKUP($A17,Surfaces!$B$2:$AL$62,28,0))/$BC17)))</f>
        <v/>
      </c>
      <c r="I17" s="43" t="str">
        <f>IF((I$182+$BN17)&gt;=52,IF(ISBLANK(INDEX($C18:$BB18,1,(I$182+$BN17+1-52))),"",IF($BL17="P",VLOOKUP($A17,Surfaces!$B$2:$AL$62,15,0),(VLOOKUP($A17,Surfaces!$B$2:$AL$62,28,0))/$BC17)),IF(ISBLANK(INDEX(I18:$BB18,1,$BN17+1)),"",IF($BL17="P",VLOOKUP($A17,Surfaces!$B$2:$AL$62,15,0),(VLOOKUP($A17,Surfaces!$B$2:$AL$62,28,0))/$BC17)))</f>
        <v/>
      </c>
      <c r="J17" s="43" t="str">
        <f>IF((J$182+$BN17)&gt;=52,IF(ISBLANK(INDEX($C18:$BB18,1,(J$182+$BN17+1-52))),"",IF($BL17="P",VLOOKUP($A17,Surfaces!$B$2:$AL$62,15,0),(VLOOKUP($A17,Surfaces!$B$2:$AL$62,28,0))/$BC17)),IF(ISBLANK(INDEX(J18:$BB18,1,$BN17+1)),"",IF($BL17="P",VLOOKUP($A17,Surfaces!$B$2:$AL$62,15,0),(VLOOKUP($A17,Surfaces!$B$2:$AL$62,28,0))/$BC17)))</f>
        <v/>
      </c>
      <c r="K17" s="43" t="str">
        <f>IF((K$182+$BN17)&gt;=52,IF(ISBLANK(INDEX($C18:$BB18,1,(K$182+$BN17+1-52))),"",IF($BL17="P",VLOOKUP($A17,Surfaces!$B$2:$AL$62,15,0),(VLOOKUP($A17,Surfaces!$B$2:$AL$62,28,0))/$BC17)),IF(ISBLANK(INDEX(K18:$BB18,1,$BN17+1)),"",IF($BL17="P",VLOOKUP($A17,Surfaces!$B$2:$AL$62,15,0),(VLOOKUP($A17,Surfaces!$B$2:$AL$62,28,0))/$BC17)))</f>
        <v/>
      </c>
      <c r="L17" s="43" t="str">
        <f>IF((L$182+$BN17)&gt;=52,IF(ISBLANK(INDEX($C18:$BB18,1,(L$182+$BN17+1-52))),"",IF($BL17="P",VLOOKUP($A17,Surfaces!$B$2:$AL$62,15,0),(VLOOKUP($A17,Surfaces!$B$2:$AL$62,28,0))/$BC17)),IF(ISBLANK(INDEX(L18:$BB18,1,$BN17+1)),"",IF($BL17="P",VLOOKUP($A17,Surfaces!$B$2:$AL$62,15,0),(VLOOKUP($A17,Surfaces!$B$2:$AL$62,28,0))/$BC17)))</f>
        <v/>
      </c>
      <c r="M17" s="43" t="str">
        <f>IF((M$182+$BN17)&gt;=52,IF(ISBLANK(INDEX($C18:$BB18,1,(M$182+$BN17+1-52))),"",IF($BL17="P",VLOOKUP($A17,Surfaces!$B$2:$AL$62,15,0),(VLOOKUP($A17,Surfaces!$B$2:$AL$62,28,0))/$BC17)),IF(ISBLANK(INDEX(M18:$BB18,1,$BN17+1)),"",IF($BL17="P",VLOOKUP($A17,Surfaces!$B$2:$AL$62,15,0),(VLOOKUP($A17,Surfaces!$B$2:$AL$62,28,0))/$BC17)))</f>
        <v/>
      </c>
      <c r="N17" s="43" t="str">
        <f>IF((N$182+$BN17)&gt;=52,IF(ISBLANK(INDEX($C18:$BB18,1,(N$182+$BN17+1-52))),"",IF($BL17="P",VLOOKUP($A17,Surfaces!$B$2:$AL$62,15,0),(VLOOKUP($A17,Surfaces!$B$2:$AL$62,28,0))/$BC17)),IF(ISBLANK(INDEX(N18:$BB18,1,$BN17+1)),"",IF($BL17="P",VLOOKUP($A17,Surfaces!$B$2:$AL$62,15,0),(VLOOKUP($A17,Surfaces!$B$2:$AL$62,28,0))/$BC17)))</f>
        <v/>
      </c>
      <c r="O17" s="43" t="str">
        <f>IF((O$182+$BN17)&gt;=52,IF(ISBLANK(INDEX($C18:$BB18,1,(O$182+$BN17+1-52))),"",IF($BL17="P",VLOOKUP($A17,Surfaces!$B$2:$AL$62,15,0),(VLOOKUP($A17,Surfaces!$B$2:$AL$62,28,0))/$BC17)),IF(ISBLANK(INDEX(O18:$BB18,1,$BN17+1)),"",IF($BL17="P",VLOOKUP($A17,Surfaces!$B$2:$AL$62,15,0),(VLOOKUP($A17,Surfaces!$B$2:$AL$62,28,0))/$BC17)))</f>
        <v/>
      </c>
      <c r="P17" s="43" t="str">
        <f>IF((P$182+$BN17)&gt;=52,IF(ISBLANK(INDEX($C18:$BB18,1,(P$182+$BN17+1-52))),"",IF($BL17="P",VLOOKUP($A17,Surfaces!$B$2:$AL$62,15,0),(VLOOKUP($A17,Surfaces!$B$2:$AL$62,28,0))/$BC17)),IF(ISBLANK(INDEX(P18:$BB18,1,$BN17+1)),"",IF($BL17="P",VLOOKUP($A17,Surfaces!$B$2:$AL$62,15,0),(VLOOKUP($A17,Surfaces!$B$2:$AL$62,28,0))/$BC17)))</f>
        <v/>
      </c>
      <c r="Q17" s="43">
        <f ca="1">IF((Q$182+$BN17)&gt;=52,IF(ISBLANK(INDEX($C18:$BB18,1,(Q$182+$BN17+1-52))),"",IF($BL17="P",VLOOKUP($A17,Surfaces!$B$2:$AL$62,15,0),(VLOOKUP($A17,Surfaces!$B$2:$AL$62,28,0))/$BC17)),IF(ISBLANK(INDEX(Q18:$BB18,1,$BN17+1)),"",IF($BL17="P",VLOOKUP($A17,Surfaces!$B$2:$AL$62,15,0),(VLOOKUP($A17,Surfaces!$B$2:$AL$62,28,0))/$BC17)))</f>
        <v>24.375</v>
      </c>
      <c r="R17" s="43">
        <f ca="1">IF((R$182+$BN17)&gt;=52,IF(ISBLANK(INDEX($C18:$BB18,1,(R$182+$BN17+1-52))),"",IF($BL17="P",VLOOKUP($A17,Surfaces!$B$2:$AL$62,15,0),(VLOOKUP($A17,Surfaces!$B$2:$AL$62,28,0))/$BC17)),IF(ISBLANK(INDEX(R18:$BB18,1,$BN17+1)),"",IF($BL17="P",VLOOKUP($A17,Surfaces!$B$2:$AL$62,15,0),(VLOOKUP($A17,Surfaces!$B$2:$AL$62,28,0))/$BC17)))</f>
        <v>24.375</v>
      </c>
      <c r="S17" s="43">
        <f ca="1">IF((S$182+$BN17)&gt;=52,IF(ISBLANK(INDEX($C18:$BB18,1,(S$182+$BN17+1-52))),"",IF($BL17="P",VLOOKUP($A17,Surfaces!$B$2:$AL$62,15,0),(VLOOKUP($A17,Surfaces!$B$2:$AL$62,28,0))/$BC17)),IF(ISBLANK(INDEX(S18:$BB18,1,$BN17+1)),"",IF($BL17="P",VLOOKUP($A17,Surfaces!$B$2:$AL$62,15,0),(VLOOKUP($A17,Surfaces!$B$2:$AL$62,28,0))/$BC17)))</f>
        <v>24.375</v>
      </c>
      <c r="T17" s="43">
        <f ca="1">IF((T$182+$BN17)&gt;=52,IF(ISBLANK(INDEX($C18:$BB18,1,(T$182+$BN17+1-52))),"",IF($BL17="P",VLOOKUP($A17,Surfaces!$B$2:$AL$62,15,0),(VLOOKUP($A17,Surfaces!$B$2:$AL$62,28,0))/$BC17)),IF(ISBLANK(INDEX(T18:$BB18,1,$BN17+1)),"",IF($BL17="P",VLOOKUP($A17,Surfaces!$B$2:$AL$62,15,0),(VLOOKUP($A17,Surfaces!$B$2:$AL$62,28,0))/$BC17)))</f>
        <v>24.375</v>
      </c>
      <c r="U17" s="43">
        <f ca="1">IF((U$182+$BN17)&gt;=52,IF(ISBLANK(INDEX($C18:$BB18,1,(U$182+$BN17+1-52))),"",IF($BL17="P",VLOOKUP($A17,Surfaces!$B$2:$AL$62,15,0),(VLOOKUP($A17,Surfaces!$B$2:$AL$62,28,0))/$BC17)),IF(ISBLANK(INDEX(U18:$BB18,1,$BN17+1)),"",IF($BL17="P",VLOOKUP($A17,Surfaces!$B$2:$AL$62,15,0),(VLOOKUP($A17,Surfaces!$B$2:$AL$62,28,0))/$BC17)))</f>
        <v>24.375</v>
      </c>
      <c r="V17" s="43">
        <f ca="1">IF((V$182+$BN17)&gt;=52,IF(ISBLANK(INDEX($C18:$BB18,1,(V$182+$BN17+1-52))),"",IF($BL17="P",VLOOKUP($A17,Surfaces!$B$2:$AL$62,15,0),(VLOOKUP($A17,Surfaces!$B$2:$AL$62,28,0))/$BC17)),IF(ISBLANK(INDEX(V18:$BB18,1,$BN17+1)),"",IF($BL17="P",VLOOKUP($A17,Surfaces!$B$2:$AL$62,15,0),(VLOOKUP($A17,Surfaces!$B$2:$AL$62,28,0))/$BC17)))</f>
        <v>24.375</v>
      </c>
      <c r="W17" s="43">
        <f ca="1">IF((W$182+$BN17)&gt;=52,IF(ISBLANK(INDEX($C18:$BB18,1,(W$182+$BN17+1-52))),"",IF($BL17="P",VLOOKUP($A17,Surfaces!$B$2:$AL$62,15,0),(VLOOKUP($A17,Surfaces!$B$2:$AL$62,28,0))/$BC17)),IF(ISBLANK(INDEX(W18:$BB18,1,$BN17+1)),"",IF($BL17="P",VLOOKUP($A17,Surfaces!$B$2:$AL$62,15,0),(VLOOKUP($A17,Surfaces!$B$2:$AL$62,28,0))/$BC17)))</f>
        <v>24.375</v>
      </c>
      <c r="X17" s="43">
        <f ca="1">IF((X$182+$BN17)&gt;=52,IF(ISBLANK(INDEX($C18:$BB18,1,(X$182+$BN17+1-52))),"",IF($BL17="P",VLOOKUP($A17,Surfaces!$B$2:$AL$62,15,0),(VLOOKUP($A17,Surfaces!$B$2:$AL$62,28,0))/$BC17)),IF(ISBLANK(INDEX(X18:$BB18,1,$BN17+1)),"",IF($BL17="P",VLOOKUP($A17,Surfaces!$B$2:$AL$62,15,0),(VLOOKUP($A17,Surfaces!$B$2:$AL$62,28,0))/$BC17)))</f>
        <v>24.375</v>
      </c>
      <c r="Y17" s="43" t="str">
        <f>IF((Y$182+$BN17)&gt;=52,IF(ISBLANK(INDEX($C18:$BB18,1,(Y$182+$BN17+1-52))),"",IF($BL17="P",VLOOKUP($A17,Surfaces!$B$2:$AL$62,15,0),(VLOOKUP($A17,Surfaces!$B$2:$AL$62,28,0))/$BC17)),IF(ISBLANK(INDEX(Y18:$BB18,1,$BN17+1)),"",IF($BL17="P",VLOOKUP($A17,Surfaces!$B$2:$AL$62,15,0),(VLOOKUP($A17,Surfaces!$B$2:$AL$62,28,0))/$BC17)))</f>
        <v/>
      </c>
      <c r="Z17" s="43" t="str">
        <f>IF((Z$182+$BN17)&gt;=52,IF(ISBLANK(INDEX($C18:$BB18,1,(Z$182+$BN17+1-52))),"",IF($BL17="P",VLOOKUP($A17,Surfaces!$B$2:$AL$62,15,0),(VLOOKUP($A17,Surfaces!$B$2:$AL$62,28,0))/$BC17)),IF(ISBLANK(INDEX(Z18:$BB18,1,$BN17+1)),"",IF($BL17="P",VLOOKUP($A17,Surfaces!$B$2:$AL$62,15,0),(VLOOKUP($A17,Surfaces!$B$2:$AL$62,28,0))/$BC17)))</f>
        <v/>
      </c>
      <c r="AA17" s="43" t="str">
        <f>IF((AA$182+$BN17)&gt;=52,IF(ISBLANK(INDEX($C18:$BB18,1,(AA$182+$BN17+1-52))),"",IF($BL17="P",VLOOKUP($A17,Surfaces!$B$2:$AL$62,15,0),(VLOOKUP($A17,Surfaces!$B$2:$AL$62,28,0))/$BC17)),IF(ISBLANK(INDEX(AA18:$BB18,1,$BN17+1)),"",IF($BL17="P",VLOOKUP($A17,Surfaces!$B$2:$AL$62,15,0),(VLOOKUP($A17,Surfaces!$B$2:$AL$62,28,0))/$BC17)))</f>
        <v/>
      </c>
      <c r="AB17" s="43" t="str">
        <f>IF((AB$182+$BN17)&gt;=52,IF(ISBLANK(INDEX($C18:$BB18,1,(AB$182+$BN17+1-52))),"",IF($BL17="P",VLOOKUP($A17,Surfaces!$B$2:$AL$62,15,0),(VLOOKUP($A17,Surfaces!$B$2:$AL$62,28,0))/$BC17)),IF(ISBLANK(INDEX(AB18:$BB18,1,$BN17+1)),"",IF($BL17="P",VLOOKUP($A17,Surfaces!$B$2:$AL$62,15,0),(VLOOKUP($A17,Surfaces!$B$2:$AL$62,28,0))/$BC17)))</f>
        <v/>
      </c>
      <c r="AC17" s="43" t="str">
        <f>IF((AC$182+$BN17)&gt;=52,IF(ISBLANK(INDEX($C18:$BB18,1,(AC$182+$BN17+1-52))),"",IF($BL17="P",VLOOKUP($A17,Surfaces!$B$2:$AL$62,15,0),(VLOOKUP($A17,Surfaces!$B$2:$AL$62,28,0))/$BC17)),IF(ISBLANK(INDEX(AC18:$BB18,1,$BN17+1)),"",IF($BL17="P",VLOOKUP($A17,Surfaces!$B$2:$AL$62,15,0),(VLOOKUP($A17,Surfaces!$B$2:$AL$62,28,0))/$BC17)))</f>
        <v/>
      </c>
      <c r="AD17" s="43" t="str">
        <f>IF((AD$182+$BN17)&gt;=52,IF(ISBLANK(INDEX($C18:$BB18,1,(AD$182+$BN17+1-52))),"",IF($BL17="P",VLOOKUP($A17,Surfaces!$B$2:$AL$62,15,0),(VLOOKUP($A17,Surfaces!$B$2:$AL$62,28,0))/$BC17)),IF(ISBLANK(INDEX(AD18:$BB18,1,$BN17+1)),"",IF($BL17="P",VLOOKUP($A17,Surfaces!$B$2:$AL$62,15,0),(VLOOKUP($A17,Surfaces!$B$2:$AL$62,28,0))/$BC17)))</f>
        <v/>
      </c>
      <c r="AE17" s="43" t="str">
        <f>IF((AE$182+$BN17)&gt;=52,IF(ISBLANK(INDEX($C18:$BB18,1,(AE$182+$BN17+1-52))),"",IF($BL17="P",VLOOKUP($A17,Surfaces!$B$2:$AL$62,15,0),(VLOOKUP($A17,Surfaces!$B$2:$AL$62,28,0))/$BC17)),IF(ISBLANK(INDEX(AE18:$BB18,1,$BN17+1)),"",IF($BL17="P",VLOOKUP($A17,Surfaces!$B$2:$AL$62,15,0),(VLOOKUP($A17,Surfaces!$B$2:$AL$62,28,0))/$BC17)))</f>
        <v/>
      </c>
      <c r="AF17" s="43">
        <f ca="1">IF((AF$182+$BN17)&gt;=52,IF(ISBLANK(INDEX($C18:$BB18,1,(AF$182+$BN17+1-52))),"",IF($BL17="P",VLOOKUP($A17,Surfaces!$B$2:$AL$62,15,0),(VLOOKUP($A17,Surfaces!$B$2:$AL$62,28,0))/$BC17)),IF(ISBLANK(INDEX(AF18:$BB18,1,$BN17+1)),"",IF($BL17="P",VLOOKUP($A17,Surfaces!$B$2:$AL$62,15,0),(VLOOKUP($A17,Surfaces!$B$2:$AL$62,28,0))/$BC17)))</f>
        <v>24.375</v>
      </c>
      <c r="AG17" s="43" t="str">
        <f>IF((AG$182+$BN17)&gt;=52,IF(ISBLANK(INDEX($C18:$BB18,1,(AG$182+$BN17+1-52))),"",IF($BL17="P",VLOOKUP($A17,Surfaces!$B$2:$AL$62,15,0),(VLOOKUP($A17,Surfaces!$B$2:$AL$62,28,0))/$BC17)),IF(ISBLANK(INDEX(AG18:$BB18,1,$BN17+1)),"",IF($BL17="P",VLOOKUP($A17,Surfaces!$B$2:$AL$62,15,0),(VLOOKUP($A17,Surfaces!$B$2:$AL$62,28,0))/$BC17)))</f>
        <v/>
      </c>
      <c r="AH17" s="43" t="str">
        <f>IF((AH$182+$BN17)&gt;=52,IF(ISBLANK(INDEX($C18:$BB18,1,(AH$182+$BN17+1-52))),"",IF($BL17="P",VLOOKUP($A17,Surfaces!$B$2:$AL$62,15,0),(VLOOKUP($A17,Surfaces!$B$2:$AL$62,28,0))/$BC17)),IF(ISBLANK(INDEX(AH18:$BB18,1,$BN17+1)),"",IF($BL17="P",VLOOKUP($A17,Surfaces!$B$2:$AL$62,15,0),(VLOOKUP($A17,Surfaces!$B$2:$AL$62,28,0))/$BC17)))</f>
        <v/>
      </c>
      <c r="AI17" s="43" t="str">
        <f>IF((AI$182+$BN17)&gt;=52,IF(ISBLANK(INDEX($C18:$BB18,1,(AI$182+$BN17+1-52))),"",IF($BL17="P",VLOOKUP($A17,Surfaces!$B$2:$AL$62,15,0),(VLOOKUP($A17,Surfaces!$B$2:$AL$62,28,0))/$BC17)),IF(ISBLANK(INDEX(AI18:$BB18,1,$BN17+1)),"",IF($BL17="P",VLOOKUP($A17,Surfaces!$B$2:$AL$62,15,0),(VLOOKUP($A17,Surfaces!$B$2:$AL$62,28,0))/$BC17)))</f>
        <v/>
      </c>
      <c r="AJ17" s="43" t="str">
        <f>IF((AJ$182+$BN17)&gt;=52,IF(ISBLANK(INDEX($C18:$BB18,1,(AJ$182+$BN17+1-52))),"",IF($BL17="P",VLOOKUP($A17,Surfaces!$B$2:$AL$62,15,0),(VLOOKUP($A17,Surfaces!$B$2:$AL$62,28,0))/$BC17)),IF(ISBLANK(INDEX(AJ18:$BB18,1,$BN17+1)),"",IF($BL17="P",VLOOKUP($A17,Surfaces!$B$2:$AL$62,15,0),(VLOOKUP($A17,Surfaces!$B$2:$AL$62,28,0))/$BC17)))</f>
        <v/>
      </c>
      <c r="AK17" s="43" t="str">
        <f>IF((AK$182+$BN17)&gt;=52,IF(ISBLANK(INDEX($C18:$BB18,1,(AK$182+$BN17+1-52))),"",IF($BL17="P",VLOOKUP($A17,Surfaces!$B$2:$AL$62,15,0),(VLOOKUP($A17,Surfaces!$B$2:$AL$62,28,0))/$BC17)),IF(ISBLANK(INDEX(AK18:$BB18,1,$BN17+1)),"",IF($BL17="P",VLOOKUP($A17,Surfaces!$B$2:$AL$62,15,0),(VLOOKUP($A17,Surfaces!$B$2:$AL$62,28,0))/$BC17)))</f>
        <v/>
      </c>
      <c r="AL17" s="43" t="str">
        <f>IF((AL$182+$BN17)&gt;=52,IF(ISBLANK(INDEX($C18:$BB18,1,(AL$182+$BN17+1-52))),"",IF($BL17="P",VLOOKUP($A17,Surfaces!$B$2:$AL$62,15,0),(VLOOKUP($A17,Surfaces!$B$2:$AL$62,28,0))/$BC17)),IF(ISBLANK(INDEX(AL18:$BB18,1,$BN17+1)),"",IF($BL17="P",VLOOKUP($A17,Surfaces!$B$2:$AL$62,15,0),(VLOOKUP($A17,Surfaces!$B$2:$AL$62,28,0))/$BC17)))</f>
        <v/>
      </c>
      <c r="AM17" s="43" t="str">
        <f>IF((AM$182+$BN17)&gt;=52,IF(ISBLANK(INDEX($C18:$BB18,1,(AM$182+$BN17+1-52))),"",IF($BL17="P",VLOOKUP($A17,Surfaces!$B$2:$AL$62,15,0),(VLOOKUP($A17,Surfaces!$B$2:$AL$62,28,0))/$BC17)),IF(ISBLANK(INDEX(AM18:$BB18,1,$BN17+1)),"",IF($BL17="P",VLOOKUP($A17,Surfaces!$B$2:$AL$62,15,0),(VLOOKUP($A17,Surfaces!$B$2:$AL$62,28,0))/$BC17)))</f>
        <v/>
      </c>
      <c r="AN17" s="43" t="str">
        <f>IF((AN$182+$BN17)&gt;=52,IF(ISBLANK(INDEX($C18:$BB18,1,(AN$182+$BN17+1-52))),"",IF($BL17="P",VLOOKUP($A17,Surfaces!$B$2:$AL$62,15,0),(VLOOKUP($A17,Surfaces!$B$2:$AL$62,28,0))/$BC17)),IF(ISBLANK(INDEX(AN18:$BB18,1,$BN17+1)),"",IF($BL17="P",VLOOKUP($A17,Surfaces!$B$2:$AL$62,15,0),(VLOOKUP($A17,Surfaces!$B$2:$AL$62,28,0))/$BC17)))</f>
        <v/>
      </c>
      <c r="AO17" s="43" t="str">
        <f>IF((AO$182+$BN17)&gt;=52,IF(ISBLANK(INDEX($C18:$BB18,1,(AO$182+$BN17+1-52))),"",IF($BL17="P",VLOOKUP($A17,Surfaces!$B$2:$AL$62,15,0),(VLOOKUP($A17,Surfaces!$B$2:$AL$62,28,0))/$BC17)),IF(ISBLANK(INDEX(AO18:$BB18,1,$BN17+1)),"",IF($BL17="P",VLOOKUP($A17,Surfaces!$B$2:$AL$62,15,0),(VLOOKUP($A17,Surfaces!$B$2:$AL$62,28,0))/$BC17)))</f>
        <v/>
      </c>
      <c r="AP17" s="43" t="str">
        <f>IF((AP$182+$BN17)&gt;=52,IF(ISBLANK(INDEX($C18:$BB18,1,(AP$182+$BN17+1-52))),"",IF($BL17="P",VLOOKUP($A17,Surfaces!$B$2:$AL$62,15,0),(VLOOKUP($A17,Surfaces!$B$2:$AL$62,28,0))/$BC17)),IF(ISBLANK(INDEX(AP18:$BB18,1,$BN17+1)),"",IF($BL17="P",VLOOKUP($A17,Surfaces!$B$2:$AL$62,15,0),(VLOOKUP($A17,Surfaces!$B$2:$AL$62,28,0))/$BC17)))</f>
        <v/>
      </c>
      <c r="AQ17" s="43" t="str">
        <f>IF((AQ$182+$BN17)&gt;=52,IF(ISBLANK(INDEX($C18:$BB18,1,(AQ$182+$BN17+1-52))),"",IF($BL17="P",VLOOKUP($A17,Surfaces!$B$2:$AL$62,15,0),(VLOOKUP($A17,Surfaces!$B$2:$AL$62,28,0))/$BC17)),IF(ISBLANK(INDEX(AQ18:$BB18,1,$BN17+1)),"",IF($BL17="P",VLOOKUP($A17,Surfaces!$B$2:$AL$62,15,0),(VLOOKUP($A17,Surfaces!$B$2:$AL$62,28,0))/$BC17)))</f>
        <v/>
      </c>
      <c r="AR17" s="43" t="str">
        <f>IF((AR$182+$BN17)&gt;=52,IF(ISBLANK(INDEX($C18:$BB18,1,(AR$182+$BN17+1-52))),"",IF($BL17="P",VLOOKUP($A17,Surfaces!$B$2:$AL$62,15,0),(VLOOKUP($A17,Surfaces!$B$2:$AL$62,28,0))/$BC17)),IF(ISBLANK(INDEX(AR18:$BB18,1,$BN17+1)),"",IF($BL17="P",VLOOKUP($A17,Surfaces!$B$2:$AL$62,15,0),(VLOOKUP($A17,Surfaces!$B$2:$AL$62,28,0))/$BC17)))</f>
        <v/>
      </c>
      <c r="AS17" s="43" t="str">
        <f>IF((AS$182+$BN17)&gt;=52,IF(ISBLANK(INDEX($C18:$BB18,1,(AS$182+$BN17+1-52))),"",IF($BL17="P",VLOOKUP($A17,Surfaces!$B$2:$AL$62,15,0),(VLOOKUP($A17,Surfaces!$B$2:$AL$62,28,0))/$BC17)),IF(ISBLANK(INDEX(AS18:$BB18,1,$BN17+1)),"",IF($BL17="P",VLOOKUP($A17,Surfaces!$B$2:$AL$62,15,0),(VLOOKUP($A17,Surfaces!$B$2:$AL$62,28,0))/$BC17)))</f>
        <v/>
      </c>
      <c r="AT17" s="43" t="str">
        <f>IF((AT$182+$BN17)&gt;=52,IF(ISBLANK(INDEX($C18:$BB18,1,(AT$182+$BN17+1-52))),"",IF($BL17="P",VLOOKUP($A17,Surfaces!$B$2:$AL$62,15,0),(VLOOKUP($A17,Surfaces!$B$2:$AL$62,28,0))/$BC17)),IF(ISBLANK(INDEX(AT18:$BB18,1,$BN17+1)),"",IF($BL17="P",VLOOKUP($A17,Surfaces!$B$2:$AL$62,15,0),(VLOOKUP($A17,Surfaces!$B$2:$AL$62,28,0))/$BC17)))</f>
        <v/>
      </c>
      <c r="AU17" s="43" t="str">
        <f>IF((AU$182+$BN17)&gt;=52,IF(ISBLANK(INDEX($C18:$BB18,1,(AU$182+$BN17+1-52))),"",IF($BL17="P",VLOOKUP($A17,Surfaces!$B$2:$AL$62,15,0),(VLOOKUP($A17,Surfaces!$B$2:$AL$62,28,0))/$BC17)),IF(ISBLANK(INDEX(AU18:$BB18,1,$BN17+1)),"",IF($BL17="P",VLOOKUP($A17,Surfaces!$B$2:$AL$62,15,0),(VLOOKUP($A17,Surfaces!$B$2:$AL$62,28,0))/$BC17)))</f>
        <v/>
      </c>
      <c r="AV17" s="43" t="str">
        <f>IF((AV$182+$BN17)&gt;=52,IF(ISBLANK(INDEX($C18:$BB18,1,(AV$182+$BN17+1-52))),"",IF($BL17="P",VLOOKUP($A17,Surfaces!$B$2:$AL$62,15,0),(VLOOKUP($A17,Surfaces!$B$2:$AL$62,28,0))/$BC17)),IF(ISBLANK(INDEX(AV18:$BB18,1,$BN17+1)),"",IF($BL17="P",VLOOKUP($A17,Surfaces!$B$2:$AL$62,15,0),(VLOOKUP($A17,Surfaces!$B$2:$AL$62,28,0))/$BC17)))</f>
        <v/>
      </c>
      <c r="AW17" s="43" t="str">
        <f>IF((AW$182+$BN17)&gt;=52,IF(ISBLANK(INDEX($C18:$BB18,1,(AW$182+$BN17+1-52))),"",IF($BL17="P",VLOOKUP($A17,Surfaces!$B$2:$AL$62,15,0),(VLOOKUP($A17,Surfaces!$B$2:$AL$62,28,0))/$BC17)),IF(ISBLANK(INDEX(AW18:$BB18,1,$BN17+1)),"",IF($BL17="P",VLOOKUP($A17,Surfaces!$B$2:$AL$62,15,0),(VLOOKUP($A17,Surfaces!$B$2:$AL$62,28,0))/$BC17)))</f>
        <v/>
      </c>
      <c r="AX17" s="43" t="str">
        <f>IF((AX$182+$BN17)&gt;=52,IF(ISBLANK(INDEX($C18:$BB18,1,(AX$182+$BN17+1-52))),"",IF($BL17="P",VLOOKUP($A17,Surfaces!$B$2:$AL$62,15,0),(VLOOKUP($A17,Surfaces!$B$2:$AL$62,28,0))/$BC17)),IF(ISBLANK(INDEX(AX18:$BB18,1,$BN17+1)),"",IF($BL17="P",VLOOKUP($A17,Surfaces!$B$2:$AL$62,15,0),(VLOOKUP($A17,Surfaces!$B$2:$AL$62,28,0))/$BC17)))</f>
        <v/>
      </c>
      <c r="AY17" s="43" t="str">
        <f>IF((AY$182+$BN17)&gt;=52,IF(ISBLANK(INDEX($C18:$BB18,1,(AY$182+$BN17+1-52))),"",IF($BL17="P",VLOOKUP($A17,Surfaces!$B$2:$AL$62,15,0),(VLOOKUP($A17,Surfaces!$B$2:$AL$62,28,0))/$BC17)),IF(ISBLANK(INDEX(AY18:$BB18,1,$BN17+1)),"",IF($BL17="P",VLOOKUP($A17,Surfaces!$B$2:$AL$62,15,0),(VLOOKUP($A17,Surfaces!$B$2:$AL$62,28,0))/$BC17)))</f>
        <v/>
      </c>
      <c r="AZ17" s="43" t="str">
        <f>IF((AZ$182+$BN17)&gt;=52,IF(ISBLANK(INDEX($C18:$BB18,1,(AZ$182+$BN17+1-52))),"",IF($BL17="P",VLOOKUP($A17,Surfaces!$B$2:$AL$62,15,0),(VLOOKUP($A17,Surfaces!$B$2:$AL$62,28,0))/$BC17)),IF(ISBLANK(INDEX(AZ18:$BB18,1,$BN17+1)),"",IF($BL17="P",VLOOKUP($A17,Surfaces!$B$2:$AL$62,15,0),(VLOOKUP($A17,Surfaces!$B$2:$AL$62,28,0))/$BC17)))</f>
        <v/>
      </c>
      <c r="BA17" s="43" t="str">
        <f>IF((BA$182+$BN17)&gt;=52,IF(ISBLANK(INDEX($C18:$BB18,1,(BA$182+$BN17+1-52))),"",IF($BL17="P",VLOOKUP($A17,Surfaces!$B$2:$AL$62,15,0),(VLOOKUP($A17,Surfaces!$B$2:$AL$62,28,0))/$BC17)),IF(ISBLANK(INDEX(BA18:$BB18,1,$BN17+1)),"",IF($BL17="P",VLOOKUP($A17,Surfaces!$B$2:$AL$62,15,0),(VLOOKUP($A17,Surfaces!$B$2:$AL$62,28,0))/$BC17)))</f>
        <v/>
      </c>
      <c r="BB17" s="43" t="str">
        <f>IF((BB$182+$BN17)&gt;=52,IF(ISBLANK(INDEX($C18:$BB18,1,(BB$182+$BN17+1-52))),"",IF($BL17="P",VLOOKUP($A17,Surfaces!$B$2:$AL$62,15,0),(VLOOKUP($A17,Surfaces!$B$2:$AL$62,28,0))/$BC17)),IF(ISBLANK(INDEX(BB18:$BB18,1,$BN17+1)),"",IF($BL17="P",VLOOKUP($A17,Surfaces!$B$2:$AL$62,15,0),(VLOOKUP($A17,Surfaces!$B$2:$AL$62,28,0))/$BC17)))</f>
        <v/>
      </c>
      <c r="BC17" s="44">
        <f>IF(COUNTA(C18:BB18)=0,"",COUNTA(C18:BB18))</f>
        <v>9</v>
      </c>
      <c r="BD17" s="45" t="s">
        <v>137</v>
      </c>
      <c r="BE17" s="45" t="s">
        <v>138</v>
      </c>
      <c r="BF17" s="46">
        <v>80</v>
      </c>
      <c r="BG17" s="46">
        <v>15</v>
      </c>
      <c r="BH17" s="46">
        <v>0.5</v>
      </c>
      <c r="BI17" s="46" t="s">
        <v>118</v>
      </c>
      <c r="BJ17" s="46">
        <v>0.6</v>
      </c>
      <c r="BK17" s="47"/>
      <c r="BL17" s="46" t="s">
        <v>125</v>
      </c>
      <c r="BM17" s="46">
        <v>30</v>
      </c>
      <c r="BN17" s="46">
        <v>13</v>
      </c>
      <c r="BO17" s="48">
        <v>3.13</v>
      </c>
      <c r="BP17" s="49" t="s">
        <v>120</v>
      </c>
      <c r="BQ17" s="48">
        <v>7.5</v>
      </c>
      <c r="BR17" s="50" t="str">
        <f>IF(ISBLANK(BP17),"",BP17)</f>
        <v>€/kg</v>
      </c>
    </row>
    <row r="18" spans="1:70" x14ac:dyDescent="0.2">
      <c r="A18" s="52" t="str">
        <f>A17</f>
        <v>haricot</v>
      </c>
      <c r="B18" s="53" t="s">
        <v>121</v>
      </c>
      <c r="C18" s="54"/>
      <c r="D18" s="54"/>
      <c r="E18" s="54"/>
      <c r="F18" s="54"/>
      <c r="G18" s="54"/>
      <c r="H18" s="54"/>
      <c r="I18" s="54"/>
      <c r="J18" s="54"/>
      <c r="K18" s="54"/>
      <c r="L18" s="54"/>
      <c r="M18" s="54"/>
      <c r="N18" s="54"/>
      <c r="O18" s="54"/>
      <c r="P18" s="54"/>
      <c r="Q18" s="54"/>
      <c r="R18" s="54"/>
      <c r="S18" s="54"/>
      <c r="T18" s="56"/>
      <c r="U18" s="56"/>
      <c r="V18" s="56"/>
      <c r="W18" s="56"/>
      <c r="X18" s="56"/>
      <c r="Y18" s="56"/>
      <c r="Z18" s="56"/>
      <c r="AA18" s="56"/>
      <c r="AB18" s="56"/>
      <c r="AC18" s="56"/>
      <c r="AD18" s="56" t="s">
        <v>329</v>
      </c>
      <c r="AE18" s="56" t="s">
        <v>329</v>
      </c>
      <c r="AF18" s="56" t="s">
        <v>329</v>
      </c>
      <c r="AG18" s="56" t="s">
        <v>329</v>
      </c>
      <c r="AH18" s="56" t="s">
        <v>329</v>
      </c>
      <c r="AI18" s="56" t="s">
        <v>329</v>
      </c>
      <c r="AJ18" s="56" t="s">
        <v>329</v>
      </c>
      <c r="AK18" s="56" t="s">
        <v>329</v>
      </c>
      <c r="AL18" s="56"/>
      <c r="AM18" s="56"/>
      <c r="AN18" s="56"/>
      <c r="AO18" s="56"/>
      <c r="AP18" s="56"/>
      <c r="AQ18" s="56"/>
      <c r="AR18" s="56"/>
      <c r="AS18" s="56" t="s">
        <v>329</v>
      </c>
      <c r="AT18" s="54"/>
      <c r="AU18" s="54"/>
      <c r="AV18" s="54"/>
      <c r="AW18" s="54"/>
      <c r="AX18" s="54"/>
      <c r="AY18" s="54"/>
      <c r="AZ18" s="54"/>
      <c r="BA18" s="54"/>
      <c r="BB18" s="54"/>
      <c r="BC18" s="57"/>
      <c r="BD18" s="58"/>
      <c r="BE18" s="58"/>
      <c r="BF18" s="59"/>
      <c r="BG18" s="59"/>
      <c r="BH18" s="59"/>
      <c r="BI18" s="59"/>
      <c r="BJ18" s="59"/>
      <c r="BK18" s="60"/>
      <c r="BL18" s="59"/>
      <c r="BM18" s="59"/>
      <c r="BN18" s="59"/>
      <c r="BO18" s="61"/>
      <c r="BP18" s="62"/>
      <c r="BQ18" s="61"/>
      <c r="BR18" s="63"/>
    </row>
    <row r="19" spans="1:70" x14ac:dyDescent="0.2">
      <c r="A19" s="64" t="str">
        <f>A18</f>
        <v>haricot</v>
      </c>
      <c r="B19" s="65" t="s">
        <v>123</v>
      </c>
      <c r="C19" s="66" t="str">
        <f>IF(C18="","",IF(VLOOKUP($A19,Surfaces!$B$1:$AK$61,16,0)="",VLOOKUP($A19,Surfaces!$B$1:$AK$61,29,0),VLOOKUP($A19,Surfaces!$B$1:$AK$61,16,0)))</f>
        <v/>
      </c>
      <c r="D19" s="66" t="str">
        <f>IF(D18="","",IF(VLOOKUP($A19,Surfaces!$B$1:$AK$61,16,0)="",VLOOKUP($A19,Surfaces!$B$1:$AK$61,29,0),VLOOKUP($A19,Surfaces!$B$1:$AK$61,16,0)))</f>
        <v/>
      </c>
      <c r="E19" s="66" t="str">
        <f>IF(E18="","",IF(VLOOKUP($A19,Surfaces!$B$1:$AK$61,16,0)="",VLOOKUP($A19,Surfaces!$B$1:$AK$61,29,0),VLOOKUP($A19,Surfaces!$B$1:$AK$61,16,0)))</f>
        <v/>
      </c>
      <c r="F19" s="66" t="str">
        <f>IF(F18="","",IF(VLOOKUP($A19,Surfaces!$B$1:$AK$61,16,0)="",VLOOKUP($A19,Surfaces!$B$1:$AK$61,29,0),VLOOKUP($A19,Surfaces!$B$1:$AK$61,16,0)))</f>
        <v/>
      </c>
      <c r="G19" s="66" t="str">
        <f>IF(G18="","",IF(VLOOKUP($A19,Surfaces!$B$1:$AK$61,16,0)="",VLOOKUP($A19,Surfaces!$B$1:$AK$61,29,0),VLOOKUP($A19,Surfaces!$B$1:$AK$61,16,0)))</f>
        <v/>
      </c>
      <c r="H19" s="66" t="str">
        <f>IF(H18="","",IF(VLOOKUP($A19,Surfaces!$B$1:$AK$61,16,0)="",VLOOKUP($A19,Surfaces!$B$1:$AK$61,29,0),VLOOKUP($A19,Surfaces!$B$1:$AK$61,16,0)))</f>
        <v/>
      </c>
      <c r="I19" s="66" t="str">
        <f>IF(I18="","",IF(VLOOKUP($A19,Surfaces!$B$1:$AK$61,16,0)="",VLOOKUP($A19,Surfaces!$B$1:$AK$61,29,0),VLOOKUP($A19,Surfaces!$B$1:$AK$61,16,0)))</f>
        <v/>
      </c>
      <c r="J19" s="66" t="str">
        <f>IF(J18="","",IF(VLOOKUP($A19,Surfaces!$B$1:$AK$61,16,0)="",VLOOKUP($A19,Surfaces!$B$1:$AK$61,29,0),VLOOKUP($A19,Surfaces!$B$1:$AK$61,16,0)))</f>
        <v/>
      </c>
      <c r="K19" s="66" t="str">
        <f>IF(K18="","",IF(VLOOKUP($A19,Surfaces!$B$1:$AK$61,16,0)="",VLOOKUP($A19,Surfaces!$B$1:$AK$61,29,0),VLOOKUP($A19,Surfaces!$B$1:$AK$61,16,0)))</f>
        <v/>
      </c>
      <c r="L19" s="66" t="str">
        <f>IF(L18="","",IF(VLOOKUP($A19,Surfaces!$B$1:$AK$61,16,0)="",VLOOKUP($A19,Surfaces!$B$1:$AK$61,29,0),VLOOKUP($A19,Surfaces!$B$1:$AK$61,16,0)))</f>
        <v/>
      </c>
      <c r="M19" s="66" t="str">
        <f>IF(M18="","",IF(VLOOKUP($A19,Surfaces!$B$1:$AK$61,16,0)="",VLOOKUP($A19,Surfaces!$B$1:$AK$61,29,0),VLOOKUP($A19,Surfaces!$B$1:$AK$61,16,0)))</f>
        <v/>
      </c>
      <c r="N19" s="66" t="str">
        <f>IF(N18="","",IF(VLOOKUP($A19,Surfaces!$B$1:$AK$61,16,0)="",VLOOKUP($A19,Surfaces!$B$1:$AK$61,29,0),VLOOKUP($A19,Surfaces!$B$1:$AK$61,16,0)))</f>
        <v/>
      </c>
      <c r="O19" s="66" t="str">
        <f>IF(O18="","",IF(VLOOKUP($A19,Surfaces!$B$1:$AK$61,16,0)="",VLOOKUP($A19,Surfaces!$B$1:$AK$61,29,0),VLOOKUP($A19,Surfaces!$B$1:$AK$61,16,0)))</f>
        <v/>
      </c>
      <c r="P19" s="66" t="str">
        <f>IF(P18="","",IF(VLOOKUP($A19,Surfaces!$B$1:$AK$61,16,0)="",VLOOKUP($A19,Surfaces!$B$1:$AK$61,29,0),VLOOKUP($A19,Surfaces!$B$1:$AK$61,16,0)))</f>
        <v/>
      </c>
      <c r="Q19" s="66" t="str">
        <f>IF(Q18="","",IF(VLOOKUP($A19,Surfaces!$B$1:$AK$61,16,0)="",VLOOKUP($A19,Surfaces!$B$1:$AK$61,29,0),VLOOKUP($A19,Surfaces!$B$1:$AK$61,16,0)))</f>
        <v/>
      </c>
      <c r="R19" s="66" t="str">
        <f>IF(R18="","",IF(VLOOKUP($A19,Surfaces!$B$1:$AK$61,16,0)="",VLOOKUP($A19,Surfaces!$B$1:$AK$61,29,0),VLOOKUP($A19,Surfaces!$B$1:$AK$61,16,0)))</f>
        <v/>
      </c>
      <c r="S19" s="66" t="str">
        <f>IF(S18="","",IF(VLOOKUP($A19,Surfaces!$B$1:$AK$61,16,0)="",VLOOKUP($A19,Surfaces!$B$1:$AK$61,29,0),VLOOKUP($A19,Surfaces!$B$1:$AK$61,16,0)))</f>
        <v/>
      </c>
      <c r="T19" s="66" t="str">
        <f>IF(T18="","",IF(VLOOKUP($A19,Surfaces!$B$1:$AK$61,16,0)="",VLOOKUP($A19,Surfaces!$B$1:$AK$61,29,0),VLOOKUP($A19,Surfaces!$B$1:$AK$61,16,0)))</f>
        <v/>
      </c>
      <c r="U19" s="66" t="str">
        <f>IF(U18="","",IF(VLOOKUP($A19,Surfaces!$B$1:$AK$61,16,0)="",VLOOKUP($A19,Surfaces!$B$1:$AK$61,29,0),VLOOKUP($A19,Surfaces!$B$1:$AK$61,16,0)))</f>
        <v/>
      </c>
      <c r="V19" s="66" t="str">
        <f>IF(V18="","",IF(VLOOKUP($A19,Surfaces!$B$1:$AK$61,16,0)="",VLOOKUP($A19,Surfaces!$B$1:$AK$61,29,0),VLOOKUP($A19,Surfaces!$B$1:$AK$61,16,0)))</f>
        <v/>
      </c>
      <c r="W19" s="66" t="str">
        <f>IF(W18="","",IF(VLOOKUP($A19,Surfaces!$B$1:$AK$61,16,0)="",VLOOKUP($A19,Surfaces!$B$1:$AK$61,29,0),VLOOKUP($A19,Surfaces!$B$1:$AK$61,16,0)))</f>
        <v/>
      </c>
      <c r="X19" s="66" t="str">
        <f>IF(X18="","",IF(VLOOKUP($A19,Surfaces!$B$1:$AK$61,16,0)="",VLOOKUP($A19,Surfaces!$B$1:$AK$61,29,0),VLOOKUP($A19,Surfaces!$B$1:$AK$61,16,0)))</f>
        <v/>
      </c>
      <c r="Y19" s="66" t="str">
        <f>IF(Y18="","",IF(VLOOKUP($A19,Surfaces!$B$1:$AK$61,16,0)="",VLOOKUP($A19,Surfaces!$B$1:$AK$61,29,0),VLOOKUP($A19,Surfaces!$B$1:$AK$61,16,0)))</f>
        <v/>
      </c>
      <c r="Z19" s="66" t="str">
        <f>IF(Z18="","",IF(VLOOKUP($A19,Surfaces!$B$1:$AK$61,16,0)="",VLOOKUP($A19,Surfaces!$B$1:$AK$61,29,0),VLOOKUP($A19,Surfaces!$B$1:$AK$61,16,0)))</f>
        <v/>
      </c>
      <c r="AA19" s="66" t="str">
        <f>IF(AA18="","",IF(VLOOKUP($A19,Surfaces!$B$1:$AK$61,16,0)="",VLOOKUP($A19,Surfaces!$B$1:$AK$61,29,0),VLOOKUP($A19,Surfaces!$B$1:$AK$61,16,0)))</f>
        <v/>
      </c>
      <c r="AB19" s="66" t="str">
        <f>IF(AB18="","",IF(VLOOKUP($A19,Surfaces!$B$1:$AK$61,16,0)="",VLOOKUP($A19,Surfaces!$B$1:$AK$61,29,0),VLOOKUP($A19,Surfaces!$B$1:$AK$61,16,0)))</f>
        <v/>
      </c>
      <c r="AC19" s="66" t="str">
        <f>IF(AC18="","",IF(VLOOKUP($A19,Surfaces!$B$1:$AK$61,16,0)="",VLOOKUP($A19,Surfaces!$B$1:$AK$61,29,0),VLOOKUP($A19,Surfaces!$B$1:$AK$61,16,0)))</f>
        <v/>
      </c>
      <c r="AD19" s="66">
        <f ca="1">IF(AD18="","",IF(VLOOKUP($A19,Surfaces!$B$1:$AK$61,16,0)="",VLOOKUP($A19,Surfaces!$B$1:$AK$61,29,0),VLOOKUP($A19,Surfaces!$B$1:$AK$61,16,0)))</f>
        <v>25</v>
      </c>
      <c r="AE19" s="66">
        <f ca="1">IF(AE18="","",IF(VLOOKUP($A19,Surfaces!$B$1:$AK$61,16,0)="",VLOOKUP($A19,Surfaces!$B$1:$AK$61,29,0),VLOOKUP($A19,Surfaces!$B$1:$AK$61,16,0)))</f>
        <v>25</v>
      </c>
      <c r="AF19" s="66">
        <f ca="1">IF(AF18="","",IF(VLOOKUP($A19,Surfaces!$B$1:$AK$61,16,0)="",VLOOKUP($A19,Surfaces!$B$1:$AK$61,29,0),VLOOKUP($A19,Surfaces!$B$1:$AK$61,16,0)))</f>
        <v>25</v>
      </c>
      <c r="AG19" s="66">
        <f ca="1">IF(AG18="","",IF(VLOOKUP($A19,Surfaces!$B$1:$AK$61,16,0)="",VLOOKUP($A19,Surfaces!$B$1:$AK$61,29,0),VLOOKUP($A19,Surfaces!$B$1:$AK$61,16,0)))</f>
        <v>25</v>
      </c>
      <c r="AH19" s="66">
        <f ca="1">IF(AH18="","",IF(VLOOKUP($A19,Surfaces!$B$1:$AK$61,16,0)="",VLOOKUP($A19,Surfaces!$B$1:$AK$61,29,0),VLOOKUP($A19,Surfaces!$B$1:$AK$61,16,0)))</f>
        <v>25</v>
      </c>
      <c r="AI19" s="66">
        <f ca="1">IF(AI18="","",IF(VLOOKUP($A19,Surfaces!$B$1:$AK$61,16,0)="",VLOOKUP($A19,Surfaces!$B$1:$AK$61,29,0),VLOOKUP($A19,Surfaces!$B$1:$AK$61,16,0)))</f>
        <v>25</v>
      </c>
      <c r="AJ19" s="66">
        <f ca="1">IF(AJ18="","",IF(VLOOKUP($A19,Surfaces!$B$1:$AK$61,16,0)="",VLOOKUP($A19,Surfaces!$B$1:$AK$61,29,0),VLOOKUP($A19,Surfaces!$B$1:$AK$61,16,0)))</f>
        <v>25</v>
      </c>
      <c r="AK19" s="66">
        <f ca="1">IF(AK18="","",IF(VLOOKUP($A19,Surfaces!$B$1:$AK$61,16,0)="",VLOOKUP($A19,Surfaces!$B$1:$AK$61,29,0),VLOOKUP($A19,Surfaces!$B$1:$AK$61,16,0)))</f>
        <v>25</v>
      </c>
      <c r="AL19" s="66" t="str">
        <f>IF(AL18="","",IF(VLOOKUP($A19,Surfaces!$B$1:$AK$61,16,0)="",VLOOKUP($A19,Surfaces!$B$1:$AK$61,29,0),VLOOKUP($A19,Surfaces!$B$1:$AK$61,16,0)))</f>
        <v/>
      </c>
      <c r="AM19" s="66" t="str">
        <f>IF(AM18="","",IF(VLOOKUP($A19,Surfaces!$B$1:$AK$61,16,0)="",VLOOKUP($A19,Surfaces!$B$1:$AK$61,29,0),VLOOKUP($A19,Surfaces!$B$1:$AK$61,16,0)))</f>
        <v/>
      </c>
      <c r="AN19" s="66" t="str">
        <f>IF(AN18="","",IF(VLOOKUP($A19,Surfaces!$B$1:$AK$61,16,0)="",VLOOKUP($A19,Surfaces!$B$1:$AK$61,29,0),VLOOKUP($A19,Surfaces!$B$1:$AK$61,16,0)))</f>
        <v/>
      </c>
      <c r="AO19" s="66" t="str">
        <f>IF(AO18="","",IF(VLOOKUP($A19,Surfaces!$B$1:$AK$61,16,0)="",VLOOKUP($A19,Surfaces!$B$1:$AK$61,29,0),VLOOKUP($A19,Surfaces!$B$1:$AK$61,16,0)))</f>
        <v/>
      </c>
      <c r="AP19" s="66" t="str">
        <f>IF(AP18="","",IF(VLOOKUP($A19,Surfaces!$B$1:$AK$61,16,0)="",VLOOKUP($A19,Surfaces!$B$1:$AK$61,29,0),VLOOKUP($A19,Surfaces!$B$1:$AK$61,16,0)))</f>
        <v/>
      </c>
      <c r="AQ19" s="66" t="str">
        <f>IF(AQ18="","",IF(VLOOKUP($A19,Surfaces!$B$1:$AK$61,16,0)="",VLOOKUP($A19,Surfaces!$B$1:$AK$61,29,0),VLOOKUP($A19,Surfaces!$B$1:$AK$61,16,0)))</f>
        <v/>
      </c>
      <c r="AR19" s="66" t="str">
        <f>IF(AR18="","",IF(VLOOKUP($A19,Surfaces!$B$1:$AK$61,16,0)="",VLOOKUP($A19,Surfaces!$B$1:$AK$61,29,0),VLOOKUP($A19,Surfaces!$B$1:$AK$61,16,0)))</f>
        <v/>
      </c>
      <c r="AS19" s="66">
        <f ca="1">IF(AS18="","",IF(VLOOKUP($A19,Surfaces!$B$1:$AK$61,16,0)="",VLOOKUP($A19,Surfaces!$B$1:$AK$61,29,0),VLOOKUP($A19,Surfaces!$B$1:$AK$61,16,0)))</f>
        <v>25</v>
      </c>
      <c r="AT19" s="66" t="str">
        <f>IF(AT18="","",IF(VLOOKUP($A19,Surfaces!$B$1:$AK$61,16,0)="",VLOOKUP($A19,Surfaces!$B$1:$AK$61,29,0),VLOOKUP($A19,Surfaces!$B$1:$AK$61,16,0)))</f>
        <v/>
      </c>
      <c r="AU19" s="66" t="str">
        <f>IF(AU18="","",IF(VLOOKUP($A19,Surfaces!$B$1:$AK$61,16,0)="",VLOOKUP($A19,Surfaces!$B$1:$AK$61,29,0),VLOOKUP($A19,Surfaces!$B$1:$AK$61,16,0)))</f>
        <v/>
      </c>
      <c r="AV19" s="66" t="str">
        <f>IF(AV18="","",IF(VLOOKUP($A19,Surfaces!$B$1:$AK$61,16,0)="",VLOOKUP($A19,Surfaces!$B$1:$AK$61,29,0),VLOOKUP($A19,Surfaces!$B$1:$AK$61,16,0)))</f>
        <v/>
      </c>
      <c r="AW19" s="66" t="str">
        <f>IF(AW18="","",IF(VLOOKUP($A19,Surfaces!$B$1:$AK$61,16,0)="",VLOOKUP($A19,Surfaces!$B$1:$AK$61,29,0),VLOOKUP($A19,Surfaces!$B$1:$AK$61,16,0)))</f>
        <v/>
      </c>
      <c r="AX19" s="66" t="str">
        <f>IF(AX18="","",IF(VLOOKUP($A19,Surfaces!$B$1:$AK$61,16,0)="",VLOOKUP($A19,Surfaces!$B$1:$AK$61,29,0),VLOOKUP($A19,Surfaces!$B$1:$AK$61,16,0)))</f>
        <v/>
      </c>
      <c r="AY19" s="66" t="str">
        <f>IF(AY18="","",IF(VLOOKUP($A19,Surfaces!$B$1:$AK$61,16,0)="",VLOOKUP($A19,Surfaces!$B$1:$AK$61,29,0),VLOOKUP($A19,Surfaces!$B$1:$AK$61,16,0)))</f>
        <v/>
      </c>
      <c r="AZ19" s="66" t="str">
        <f>IF(AZ18="","",IF(VLOOKUP($A19,Surfaces!$B$1:$AK$61,16,0)="",VLOOKUP($A19,Surfaces!$B$1:$AK$61,29,0),VLOOKUP($A19,Surfaces!$B$1:$AK$61,16,0)))</f>
        <v/>
      </c>
      <c r="BA19" s="66" t="str">
        <f>IF(BA18="","",IF(VLOOKUP($A19,Surfaces!$B$1:$AK$61,16,0)="",VLOOKUP($A19,Surfaces!$B$1:$AK$61,29,0),VLOOKUP($A19,Surfaces!$B$1:$AK$61,16,0)))</f>
        <v/>
      </c>
      <c r="BB19" s="66" t="str">
        <f>IF(BB18="","",IF(VLOOKUP($A19,Surfaces!$B$1:$AK$61,16,0)="",VLOOKUP($A19,Surfaces!$B$1:$AK$61,29,0),VLOOKUP($A19,Surfaces!$B$1:$AK$61,16,0)))</f>
        <v/>
      </c>
      <c r="BC19" s="67"/>
      <c r="BD19" s="68"/>
      <c r="BE19" s="68"/>
      <c r="BF19" s="69"/>
      <c r="BG19" s="69"/>
      <c r="BH19" s="69"/>
      <c r="BI19" s="69"/>
      <c r="BJ19" s="69"/>
      <c r="BK19" s="70"/>
      <c r="BL19" s="69"/>
      <c r="BM19" s="69"/>
      <c r="BN19" s="69"/>
      <c r="BO19" s="71"/>
      <c r="BP19" s="72"/>
      <c r="BQ19" s="71"/>
      <c r="BR19" s="73"/>
    </row>
    <row r="20" spans="1:70" s="51" customFormat="1" x14ac:dyDescent="0.2">
      <c r="A20" s="41" t="s">
        <v>139</v>
      </c>
      <c r="B20" s="42" t="s">
        <v>115</v>
      </c>
      <c r="C20" s="43" t="str">
        <f>IF((C$182+$BN20)&gt;=52,IF(ISBLANK(INDEX($C21:$BB21,1,(C$182+$BN20+1-52))),"",IF($BL20="P",VLOOKUP($A20,Surfaces!$B$2:$AL$62,15,0),(VLOOKUP($A20,Surfaces!$B$2:$AL$62,28,0))/$BC20)),IF(ISBLANK(INDEX(C21:$BB21,1,$BN20+1)),"",IF($BL20="P",VLOOKUP($A20,Surfaces!$B$2:$AL$62,15,0),(VLOOKUP($A20,Surfaces!$B$2:$AL$62,28,0))/$BC20)))</f>
        <v/>
      </c>
      <c r="D20" s="43" t="str">
        <f>IF((D$182+$BN20)&gt;=52,IF(ISBLANK(INDEX($C21:$BB21,1,(D$182+$BN20+1-52))),"",IF($BL20="P",VLOOKUP($A20,Surfaces!$B$2:$AL$62,15,0),(VLOOKUP($A20,Surfaces!$B$2:$AL$62,28,0))/$BC20)),IF(ISBLANK(INDEX(D21:$BB21,1,$BN20+1)),"",IF($BL20="P",VLOOKUP($A20,Surfaces!$B$2:$AL$62,15,0),(VLOOKUP($A20,Surfaces!$B$2:$AL$62,28,0))/$BC20)))</f>
        <v/>
      </c>
      <c r="E20" s="43" t="str">
        <f>IF((E$182+$BN20)&gt;=52,IF(ISBLANK(INDEX($C21:$BB21,1,(E$182+$BN20+1-52))),"",IF($BL20="P",VLOOKUP($A20,Surfaces!$B$2:$AL$62,15,0),(VLOOKUP($A20,Surfaces!$B$2:$AL$62,28,0))/$BC20)),IF(ISBLANK(INDEX(E21:$BB21,1,$BN20+1)),"",IF($BL20="P",VLOOKUP($A20,Surfaces!$B$2:$AL$62,15,0),(VLOOKUP($A20,Surfaces!$B$2:$AL$62,28,0))/$BC20)))</f>
        <v/>
      </c>
      <c r="F20" s="43" t="str">
        <f>IF((F$182+$BN20)&gt;=52,IF(ISBLANK(INDEX($C21:$BB21,1,(F$182+$BN20+1-52))),"",IF($BL20="P",VLOOKUP($A20,Surfaces!$B$2:$AL$62,15,0),(VLOOKUP($A20,Surfaces!$B$2:$AL$62,28,0))/$BC20)),IF(ISBLANK(INDEX(F21:$BB21,1,$BN20+1)),"",IF($BL20="P",VLOOKUP($A20,Surfaces!$B$2:$AL$62,15,0),(VLOOKUP($A20,Surfaces!$B$2:$AL$62,28,0))/$BC20)))</f>
        <v/>
      </c>
      <c r="G20" s="43" t="str">
        <f>IF((G$182+$BN20)&gt;=52,IF(ISBLANK(INDEX($C21:$BB21,1,(G$182+$BN20+1-52))),"",IF($BL20="P",VLOOKUP($A20,Surfaces!$B$2:$AL$62,15,0),(VLOOKUP($A20,Surfaces!$B$2:$AL$62,28,0))/$BC20)),IF(ISBLANK(INDEX(G21:$BB21,1,$BN20+1)),"",IF($BL20="P",VLOOKUP($A20,Surfaces!$B$2:$AL$62,15,0),(VLOOKUP($A20,Surfaces!$B$2:$AL$62,28,0))/$BC20)))</f>
        <v/>
      </c>
      <c r="H20" s="43">
        <f ca="1">IF((H$182+$BN20)&gt;=52,IF(ISBLANK(INDEX($C21:$BB21,1,(H$182+$BN20+1-52))),"",IF($BL20="P",VLOOKUP($A20,Surfaces!$B$2:$AL$62,15,0),(VLOOKUP($A20,Surfaces!$B$2:$AL$62,28,0))/$BC20)),IF(ISBLANK(INDEX(H21:$BB21,1,$BN20+1)),"",IF($BL20="P",VLOOKUP($A20,Surfaces!$B$2:$AL$62,15,0),(VLOOKUP($A20,Surfaces!$B$2:$AL$62,28,0))/$BC20)))</f>
        <v>93.888888888888886</v>
      </c>
      <c r="I20" s="43">
        <f ca="1">IF((I$182+$BN20)&gt;=52,IF(ISBLANK(INDEX($C21:$BB21,1,(I$182+$BN20+1-52))),"",IF($BL20="P",VLOOKUP($A20,Surfaces!$B$2:$AL$62,15,0),(VLOOKUP($A20,Surfaces!$B$2:$AL$62,28,0))/$BC20)),IF(ISBLANK(INDEX(I21:$BB21,1,$BN20+1)),"",IF($BL20="P",VLOOKUP($A20,Surfaces!$B$2:$AL$62,15,0),(VLOOKUP($A20,Surfaces!$B$2:$AL$62,28,0))/$BC20)))</f>
        <v>93.888888888888886</v>
      </c>
      <c r="J20" s="43">
        <f ca="1">IF((J$182+$BN20)&gt;=52,IF(ISBLANK(INDEX($C21:$BB21,1,(J$182+$BN20+1-52))),"",IF($BL20="P",VLOOKUP($A20,Surfaces!$B$2:$AL$62,15,0),(VLOOKUP($A20,Surfaces!$B$2:$AL$62,28,0))/$BC20)),IF(ISBLANK(INDEX(J21:$BB21,1,$BN20+1)),"",IF($BL20="P",VLOOKUP($A20,Surfaces!$B$2:$AL$62,15,0),(VLOOKUP($A20,Surfaces!$B$2:$AL$62,28,0))/$BC20)))</f>
        <v>93.888888888888886</v>
      </c>
      <c r="K20" s="43">
        <f ca="1">IF((K$182+$BN20)&gt;=52,IF(ISBLANK(INDEX($C21:$BB21,1,(K$182+$BN20+1-52))),"",IF($BL20="P",VLOOKUP($A20,Surfaces!$B$2:$AL$62,15,0),(VLOOKUP($A20,Surfaces!$B$2:$AL$62,28,0))/$BC20)),IF(ISBLANK(INDEX(K21:$BB21,1,$BN20+1)),"",IF($BL20="P",VLOOKUP($A20,Surfaces!$B$2:$AL$62,15,0),(VLOOKUP($A20,Surfaces!$B$2:$AL$62,28,0))/$BC20)))</f>
        <v>93.888888888888886</v>
      </c>
      <c r="L20" s="43">
        <f ca="1">IF((L$182+$BN20)&gt;=52,IF(ISBLANK(INDEX($C21:$BB21,1,(L$182+$BN20+1-52))),"",IF($BL20="P",VLOOKUP($A20,Surfaces!$B$2:$AL$62,15,0),(VLOOKUP($A20,Surfaces!$B$2:$AL$62,28,0))/$BC20)),IF(ISBLANK(INDEX(L21:$BB21,1,$BN20+1)),"",IF($BL20="P",VLOOKUP($A20,Surfaces!$B$2:$AL$62,15,0),(VLOOKUP($A20,Surfaces!$B$2:$AL$62,28,0))/$BC20)))</f>
        <v>93.888888888888886</v>
      </c>
      <c r="M20" s="43">
        <f ca="1">IF((M$182+$BN20)&gt;=52,IF(ISBLANK(INDEX($C21:$BB21,1,(M$182+$BN20+1-52))),"",IF($BL20="P",VLOOKUP($A20,Surfaces!$B$2:$AL$62,15,0),(VLOOKUP($A20,Surfaces!$B$2:$AL$62,28,0))/$BC20)),IF(ISBLANK(INDEX(M21:$BB21,1,$BN20+1)),"",IF($BL20="P",VLOOKUP($A20,Surfaces!$B$2:$AL$62,15,0),(VLOOKUP($A20,Surfaces!$B$2:$AL$62,28,0))/$BC20)))</f>
        <v>93.888888888888886</v>
      </c>
      <c r="N20" s="43">
        <f ca="1">IF((N$182+$BN20)&gt;=52,IF(ISBLANK(INDEX($C21:$BB21,1,(N$182+$BN20+1-52))),"",IF($BL20="P",VLOOKUP($A20,Surfaces!$B$2:$AL$62,15,0),(VLOOKUP($A20,Surfaces!$B$2:$AL$62,28,0))/$BC20)),IF(ISBLANK(INDEX(N21:$BB21,1,$BN20+1)),"",IF($BL20="P",VLOOKUP($A20,Surfaces!$B$2:$AL$62,15,0),(VLOOKUP($A20,Surfaces!$B$2:$AL$62,28,0))/$BC20)))</f>
        <v>93.888888888888886</v>
      </c>
      <c r="O20" s="43">
        <f ca="1">IF((O$182+$BN20)&gt;=52,IF(ISBLANK(INDEX($C21:$BB21,1,(O$182+$BN20+1-52))),"",IF($BL20="P",VLOOKUP($A20,Surfaces!$B$2:$AL$62,15,0),(VLOOKUP($A20,Surfaces!$B$2:$AL$62,28,0))/$BC20)),IF(ISBLANK(INDEX(O21:$BB21,1,$BN20+1)),"",IF($BL20="P",VLOOKUP($A20,Surfaces!$B$2:$AL$62,15,0),(VLOOKUP($A20,Surfaces!$B$2:$AL$62,28,0))/$BC20)))</f>
        <v>93.888888888888886</v>
      </c>
      <c r="P20" s="43" t="str">
        <f>IF((P$182+$BN20)&gt;=52,IF(ISBLANK(INDEX($C21:$BB21,1,(P$182+$BN20+1-52))),"",IF($BL20="P",VLOOKUP($A20,Surfaces!$B$2:$AL$62,15,0),(VLOOKUP($A20,Surfaces!$B$2:$AL$62,28,0))/$BC20)),IF(ISBLANK(INDEX(P21:$BB21,1,$BN20+1)),"",IF($BL20="P",VLOOKUP($A20,Surfaces!$B$2:$AL$62,15,0),(VLOOKUP($A20,Surfaces!$B$2:$AL$62,28,0))/$BC20)))</f>
        <v/>
      </c>
      <c r="Q20" s="43" t="str">
        <f>IF((Q$182+$BN20)&gt;=52,IF(ISBLANK(INDEX($C21:$BB21,1,(Q$182+$BN20+1-52))),"",IF($BL20="P",VLOOKUP($A20,Surfaces!$B$2:$AL$62,15,0),(VLOOKUP($A20,Surfaces!$B$2:$AL$62,28,0))/$BC20)),IF(ISBLANK(INDEX(Q21:$BB21,1,$BN20+1)),"",IF($BL20="P",VLOOKUP($A20,Surfaces!$B$2:$AL$62,15,0),(VLOOKUP($A20,Surfaces!$B$2:$AL$62,28,0))/$BC20)))</f>
        <v/>
      </c>
      <c r="R20" s="43" t="str">
        <f>IF((R$182+$BN20)&gt;=52,IF(ISBLANK(INDEX($C21:$BB21,1,(R$182+$BN20+1-52))),"",IF($BL20="P",VLOOKUP($A20,Surfaces!$B$2:$AL$62,15,0),(VLOOKUP($A20,Surfaces!$B$2:$AL$62,28,0))/$BC20)),IF(ISBLANK(INDEX(R21:$BB21,1,$BN20+1)),"",IF($BL20="P",VLOOKUP($A20,Surfaces!$B$2:$AL$62,15,0),(VLOOKUP($A20,Surfaces!$B$2:$AL$62,28,0))/$BC20)))</f>
        <v/>
      </c>
      <c r="S20" s="43" t="str">
        <f>IF((S$182+$BN20)&gt;=52,IF(ISBLANK(INDEX($C21:$BB21,1,(S$182+$BN20+1-52))),"",IF($BL20="P",VLOOKUP($A20,Surfaces!$B$2:$AL$62,15,0),(VLOOKUP($A20,Surfaces!$B$2:$AL$62,28,0))/$BC20)),IF(ISBLANK(INDEX(S21:$BB21,1,$BN20+1)),"",IF($BL20="P",VLOOKUP($A20,Surfaces!$B$2:$AL$62,15,0),(VLOOKUP($A20,Surfaces!$B$2:$AL$62,28,0))/$BC20)))</f>
        <v/>
      </c>
      <c r="T20" s="43" t="str">
        <f>IF((T$182+$BN20)&gt;=52,IF(ISBLANK(INDEX($C21:$BB21,1,(T$182+$BN20+1-52))),"",IF($BL20="P",VLOOKUP($A20,Surfaces!$B$2:$AL$62,15,0),(VLOOKUP($A20,Surfaces!$B$2:$AL$62,28,0))/$BC20)),IF(ISBLANK(INDEX(T21:$BB21,1,$BN20+1)),"",IF($BL20="P",VLOOKUP($A20,Surfaces!$B$2:$AL$62,15,0),(VLOOKUP($A20,Surfaces!$B$2:$AL$62,28,0))/$BC20)))</f>
        <v/>
      </c>
      <c r="U20" s="43" t="str">
        <f>IF((U$182+$BN20)&gt;=52,IF(ISBLANK(INDEX($C21:$BB21,1,(U$182+$BN20+1-52))),"",IF($BL20="P",VLOOKUP($A20,Surfaces!$B$2:$AL$62,15,0),(VLOOKUP($A20,Surfaces!$B$2:$AL$62,28,0))/$BC20)),IF(ISBLANK(INDEX(U21:$BB21,1,$BN20+1)),"",IF($BL20="P",VLOOKUP($A20,Surfaces!$B$2:$AL$62,15,0),(VLOOKUP($A20,Surfaces!$B$2:$AL$62,28,0))/$BC20)))</f>
        <v/>
      </c>
      <c r="V20" s="43" t="str">
        <f>IF((V$182+$BN20)&gt;=52,IF(ISBLANK(INDEX($C21:$BB21,1,(V$182+$BN20+1-52))),"",IF($BL20="P",VLOOKUP($A20,Surfaces!$B$2:$AL$62,15,0),(VLOOKUP($A20,Surfaces!$B$2:$AL$62,28,0))/$BC20)),IF(ISBLANK(INDEX(V21:$BB21,1,$BN20+1)),"",IF($BL20="P",VLOOKUP($A20,Surfaces!$B$2:$AL$62,15,0),(VLOOKUP($A20,Surfaces!$B$2:$AL$62,28,0))/$BC20)))</f>
        <v/>
      </c>
      <c r="W20" s="43">
        <f ca="1">IF((W$182+$BN20)&gt;=52,IF(ISBLANK(INDEX($C21:$BB21,1,(W$182+$BN20+1-52))),"",IF($BL20="P",VLOOKUP($A20,Surfaces!$B$2:$AL$62,15,0),(VLOOKUP($A20,Surfaces!$B$2:$AL$62,28,0))/$BC20)),IF(ISBLANK(INDEX(W21:$BB21,1,$BN20+1)),"",IF($BL20="P",VLOOKUP($A20,Surfaces!$B$2:$AL$62,15,0),(VLOOKUP($A20,Surfaces!$B$2:$AL$62,28,0))/$BC20)))</f>
        <v>93.888888888888886</v>
      </c>
      <c r="X20" s="43" t="str">
        <f>IF((X$182+$BN20)&gt;=52,IF(ISBLANK(INDEX($C21:$BB21,1,(X$182+$BN20+1-52))),"",IF($BL20="P",VLOOKUP($A20,Surfaces!$B$2:$AL$62,15,0),(VLOOKUP($A20,Surfaces!$B$2:$AL$62,28,0))/$BC20)),IF(ISBLANK(INDEX(X21:$BB21,1,$BN20+1)),"",IF($BL20="P",VLOOKUP($A20,Surfaces!$B$2:$AL$62,15,0),(VLOOKUP($A20,Surfaces!$B$2:$AL$62,28,0))/$BC20)))</f>
        <v/>
      </c>
      <c r="Y20" s="43" t="str">
        <f>IF((Y$182+$BN20)&gt;=52,IF(ISBLANK(INDEX($C21:$BB21,1,(Y$182+$BN20+1-52))),"",IF($BL20="P",VLOOKUP($A20,Surfaces!$B$2:$AL$62,15,0),(VLOOKUP($A20,Surfaces!$B$2:$AL$62,28,0))/$BC20)),IF(ISBLANK(INDEX(Y21:$BB21,1,$BN20+1)),"",IF($BL20="P",VLOOKUP($A20,Surfaces!$B$2:$AL$62,15,0),(VLOOKUP($A20,Surfaces!$B$2:$AL$62,28,0))/$BC20)))</f>
        <v/>
      </c>
      <c r="Z20" s="43" t="str">
        <f>IF((Z$182+$BN20)&gt;=52,IF(ISBLANK(INDEX($C21:$BB21,1,(Z$182+$BN20+1-52))),"",IF($BL20="P",VLOOKUP($A20,Surfaces!$B$2:$AL$62,15,0),(VLOOKUP($A20,Surfaces!$B$2:$AL$62,28,0))/$BC20)),IF(ISBLANK(INDEX(Z21:$BB21,1,$BN20+1)),"",IF($BL20="P",VLOOKUP($A20,Surfaces!$B$2:$AL$62,15,0),(VLOOKUP($A20,Surfaces!$B$2:$AL$62,28,0))/$BC20)))</f>
        <v/>
      </c>
      <c r="AA20" s="43" t="str">
        <f>IF((AA$182+$BN20)&gt;=52,IF(ISBLANK(INDEX($C21:$BB21,1,(AA$182+$BN20+1-52))),"",IF($BL20="P",VLOOKUP($A20,Surfaces!$B$2:$AL$62,15,0),(VLOOKUP($A20,Surfaces!$B$2:$AL$62,28,0))/$BC20)),IF(ISBLANK(INDEX(AA21:$BB21,1,$BN20+1)),"",IF($BL20="P",VLOOKUP($A20,Surfaces!$B$2:$AL$62,15,0),(VLOOKUP($A20,Surfaces!$B$2:$AL$62,28,0))/$BC20)))</f>
        <v/>
      </c>
      <c r="AB20" s="43" t="str">
        <f>IF((AB$182+$BN20)&gt;=52,IF(ISBLANK(INDEX($C21:$BB21,1,(AB$182+$BN20+1-52))),"",IF($BL20="P",VLOOKUP($A20,Surfaces!$B$2:$AL$62,15,0),(VLOOKUP($A20,Surfaces!$B$2:$AL$62,28,0))/$BC20)),IF(ISBLANK(INDEX(AB21:$BB21,1,$BN20+1)),"",IF($BL20="P",VLOOKUP($A20,Surfaces!$B$2:$AL$62,15,0),(VLOOKUP($A20,Surfaces!$B$2:$AL$62,28,0))/$BC20)))</f>
        <v/>
      </c>
      <c r="AC20" s="43" t="str">
        <f>IF((AC$182+$BN20)&gt;=52,IF(ISBLANK(INDEX($C21:$BB21,1,(AC$182+$BN20+1-52))),"",IF($BL20="P",VLOOKUP($A20,Surfaces!$B$2:$AL$62,15,0),(VLOOKUP($A20,Surfaces!$B$2:$AL$62,28,0))/$BC20)),IF(ISBLANK(INDEX(AC21:$BB21,1,$BN20+1)),"",IF($BL20="P",VLOOKUP($A20,Surfaces!$B$2:$AL$62,15,0),(VLOOKUP($A20,Surfaces!$B$2:$AL$62,28,0))/$BC20)))</f>
        <v/>
      </c>
      <c r="AD20" s="43" t="str">
        <f>IF((AD$182+$BN20)&gt;=52,IF(ISBLANK(INDEX($C21:$BB21,1,(AD$182+$BN20+1-52))),"",IF($BL20="P",VLOOKUP($A20,Surfaces!$B$2:$AL$62,15,0),(VLOOKUP($A20,Surfaces!$B$2:$AL$62,28,0))/$BC20)),IF(ISBLANK(INDEX(AD21:$BB21,1,$BN20+1)),"",IF($BL20="P",VLOOKUP($A20,Surfaces!$B$2:$AL$62,15,0),(VLOOKUP($A20,Surfaces!$B$2:$AL$62,28,0))/$BC20)))</f>
        <v/>
      </c>
      <c r="AE20" s="43" t="str">
        <f>IF((AE$182+$BN20)&gt;=52,IF(ISBLANK(INDEX($C21:$BB21,1,(AE$182+$BN20+1-52))),"",IF($BL20="P",VLOOKUP($A20,Surfaces!$B$2:$AL$62,15,0),(VLOOKUP($A20,Surfaces!$B$2:$AL$62,28,0))/$BC20)),IF(ISBLANK(INDEX(AE21:$BB21,1,$BN20+1)),"",IF($BL20="P",VLOOKUP($A20,Surfaces!$B$2:$AL$62,15,0),(VLOOKUP($A20,Surfaces!$B$2:$AL$62,28,0))/$BC20)))</f>
        <v/>
      </c>
      <c r="AF20" s="43" t="str">
        <f>IF((AF$182+$BN20)&gt;=52,IF(ISBLANK(INDEX($C21:$BB21,1,(AF$182+$BN20+1-52))),"",IF($BL20="P",VLOOKUP($A20,Surfaces!$B$2:$AL$62,15,0),(VLOOKUP($A20,Surfaces!$B$2:$AL$62,28,0))/$BC20)),IF(ISBLANK(INDEX(AF21:$BB21,1,$BN20+1)),"",IF($BL20="P",VLOOKUP($A20,Surfaces!$B$2:$AL$62,15,0),(VLOOKUP($A20,Surfaces!$B$2:$AL$62,28,0))/$BC20)))</f>
        <v/>
      </c>
      <c r="AG20" s="43" t="str">
        <f>IF((AG$182+$BN20)&gt;=52,IF(ISBLANK(INDEX($C21:$BB21,1,(AG$182+$BN20+1-52))),"",IF($BL20="P",VLOOKUP($A20,Surfaces!$B$2:$AL$62,15,0),(VLOOKUP($A20,Surfaces!$B$2:$AL$62,28,0))/$BC20)),IF(ISBLANK(INDEX(AG21:$BB21,1,$BN20+1)),"",IF($BL20="P",VLOOKUP($A20,Surfaces!$B$2:$AL$62,15,0),(VLOOKUP($A20,Surfaces!$B$2:$AL$62,28,0))/$BC20)))</f>
        <v/>
      </c>
      <c r="AH20" s="43" t="str">
        <f>IF((AH$182+$BN20)&gt;=52,IF(ISBLANK(INDEX($C21:$BB21,1,(AH$182+$BN20+1-52))),"",IF($BL20="P",VLOOKUP($A20,Surfaces!$B$2:$AL$62,15,0),(VLOOKUP($A20,Surfaces!$B$2:$AL$62,28,0))/$BC20)),IF(ISBLANK(INDEX(AH21:$BB21,1,$BN20+1)),"",IF($BL20="P",VLOOKUP($A20,Surfaces!$B$2:$AL$62,15,0),(VLOOKUP($A20,Surfaces!$B$2:$AL$62,28,0))/$BC20)))</f>
        <v/>
      </c>
      <c r="AI20" s="43" t="str">
        <f>IF((AI$182+$BN20)&gt;=52,IF(ISBLANK(INDEX($C21:$BB21,1,(AI$182+$BN20+1-52))),"",IF($BL20="P",VLOOKUP($A20,Surfaces!$B$2:$AL$62,15,0),(VLOOKUP($A20,Surfaces!$B$2:$AL$62,28,0))/$BC20)),IF(ISBLANK(INDEX(AI21:$BB21,1,$BN20+1)),"",IF($BL20="P",VLOOKUP($A20,Surfaces!$B$2:$AL$62,15,0),(VLOOKUP($A20,Surfaces!$B$2:$AL$62,28,0))/$BC20)))</f>
        <v/>
      </c>
      <c r="AJ20" s="43" t="str">
        <f>IF((AJ$182+$BN20)&gt;=52,IF(ISBLANK(INDEX($C21:$BB21,1,(AJ$182+$BN20+1-52))),"",IF($BL20="P",VLOOKUP($A20,Surfaces!$B$2:$AL$62,15,0),(VLOOKUP($A20,Surfaces!$B$2:$AL$62,28,0))/$BC20)),IF(ISBLANK(INDEX(AJ21:$BB21,1,$BN20+1)),"",IF($BL20="P",VLOOKUP($A20,Surfaces!$B$2:$AL$62,15,0),(VLOOKUP($A20,Surfaces!$B$2:$AL$62,28,0))/$BC20)))</f>
        <v/>
      </c>
      <c r="AK20" s="43" t="str">
        <f>IF((AK$182+$BN20)&gt;=52,IF(ISBLANK(INDEX($C21:$BB21,1,(AK$182+$BN20+1-52))),"",IF($BL20="P",VLOOKUP($A20,Surfaces!$B$2:$AL$62,15,0),(VLOOKUP($A20,Surfaces!$B$2:$AL$62,28,0))/$BC20)),IF(ISBLANK(INDEX(AK21:$BB21,1,$BN20+1)),"",IF($BL20="P",VLOOKUP($A20,Surfaces!$B$2:$AL$62,15,0),(VLOOKUP($A20,Surfaces!$B$2:$AL$62,28,0))/$BC20)))</f>
        <v/>
      </c>
      <c r="AL20" s="43" t="str">
        <f>IF((AL$182+$BN20)&gt;=52,IF(ISBLANK(INDEX($C21:$BB21,1,(AL$182+$BN20+1-52))),"",IF($BL20="P",VLOOKUP($A20,Surfaces!$B$2:$AL$62,15,0),(VLOOKUP($A20,Surfaces!$B$2:$AL$62,28,0))/$BC20)),IF(ISBLANK(INDEX(AL21:$BB21,1,$BN20+1)),"",IF($BL20="P",VLOOKUP($A20,Surfaces!$B$2:$AL$62,15,0),(VLOOKUP($A20,Surfaces!$B$2:$AL$62,28,0))/$BC20)))</f>
        <v/>
      </c>
      <c r="AM20" s="43" t="str">
        <f>IF((AM$182+$BN20)&gt;=52,IF(ISBLANK(INDEX($C21:$BB21,1,(AM$182+$BN20+1-52))),"",IF($BL20="P",VLOOKUP($A20,Surfaces!$B$2:$AL$62,15,0),(VLOOKUP($A20,Surfaces!$B$2:$AL$62,28,0))/$BC20)),IF(ISBLANK(INDEX(AM21:$BB21,1,$BN20+1)),"",IF($BL20="P",VLOOKUP($A20,Surfaces!$B$2:$AL$62,15,0),(VLOOKUP($A20,Surfaces!$B$2:$AL$62,28,0))/$BC20)))</f>
        <v/>
      </c>
      <c r="AN20" s="43" t="str">
        <f>IF((AN$182+$BN20)&gt;=52,IF(ISBLANK(INDEX($C21:$BB21,1,(AN$182+$BN20+1-52))),"",IF($BL20="P",VLOOKUP($A20,Surfaces!$B$2:$AL$62,15,0),(VLOOKUP($A20,Surfaces!$B$2:$AL$62,28,0))/$BC20)),IF(ISBLANK(INDEX(AN21:$BB21,1,$BN20+1)),"",IF($BL20="P",VLOOKUP($A20,Surfaces!$B$2:$AL$62,15,0),(VLOOKUP($A20,Surfaces!$B$2:$AL$62,28,0))/$BC20)))</f>
        <v/>
      </c>
      <c r="AO20" s="43" t="str">
        <f>IF((AO$182+$BN20)&gt;=52,IF(ISBLANK(INDEX($C21:$BB21,1,(AO$182+$BN20+1-52))),"",IF($BL20="P",VLOOKUP($A20,Surfaces!$B$2:$AL$62,15,0),(VLOOKUP($A20,Surfaces!$B$2:$AL$62,28,0))/$BC20)),IF(ISBLANK(INDEX(AO21:$BB21,1,$BN20+1)),"",IF($BL20="P",VLOOKUP($A20,Surfaces!$B$2:$AL$62,15,0),(VLOOKUP($A20,Surfaces!$B$2:$AL$62,28,0))/$BC20)))</f>
        <v/>
      </c>
      <c r="AP20" s="43" t="str">
        <f>IF((AP$182+$BN20)&gt;=52,IF(ISBLANK(INDEX($C21:$BB21,1,(AP$182+$BN20+1-52))),"",IF($BL20="P",VLOOKUP($A20,Surfaces!$B$2:$AL$62,15,0),(VLOOKUP($A20,Surfaces!$B$2:$AL$62,28,0))/$BC20)),IF(ISBLANK(INDEX(AP21:$BB21,1,$BN20+1)),"",IF($BL20="P",VLOOKUP($A20,Surfaces!$B$2:$AL$62,15,0),(VLOOKUP($A20,Surfaces!$B$2:$AL$62,28,0))/$BC20)))</f>
        <v/>
      </c>
      <c r="AQ20" s="43" t="str">
        <f>IF((AQ$182+$BN20)&gt;=52,IF(ISBLANK(INDEX($C21:$BB21,1,(AQ$182+$BN20+1-52))),"",IF($BL20="P",VLOOKUP($A20,Surfaces!$B$2:$AL$62,15,0),(VLOOKUP($A20,Surfaces!$B$2:$AL$62,28,0))/$BC20)),IF(ISBLANK(INDEX(AQ21:$BB21,1,$BN20+1)),"",IF($BL20="P",VLOOKUP($A20,Surfaces!$B$2:$AL$62,15,0),(VLOOKUP($A20,Surfaces!$B$2:$AL$62,28,0))/$BC20)))</f>
        <v/>
      </c>
      <c r="AR20" s="43" t="str">
        <f>IF((AR$182+$BN20)&gt;=52,IF(ISBLANK(INDEX($C21:$BB21,1,(AR$182+$BN20+1-52))),"",IF($BL20="P",VLOOKUP($A20,Surfaces!$B$2:$AL$62,15,0),(VLOOKUP($A20,Surfaces!$B$2:$AL$62,28,0))/$BC20)),IF(ISBLANK(INDEX(AR21:$BB21,1,$BN20+1)),"",IF($BL20="P",VLOOKUP($A20,Surfaces!$B$2:$AL$62,15,0),(VLOOKUP($A20,Surfaces!$B$2:$AL$62,28,0))/$BC20)))</f>
        <v/>
      </c>
      <c r="AS20" s="43" t="str">
        <f>IF((AS$182+$BN20)&gt;=52,IF(ISBLANK(INDEX($C21:$BB21,1,(AS$182+$BN20+1-52))),"",IF($BL20="P",VLOOKUP($A20,Surfaces!$B$2:$AL$62,15,0),(VLOOKUP($A20,Surfaces!$B$2:$AL$62,28,0))/$BC20)),IF(ISBLANK(INDEX(AS21:$BB21,1,$BN20+1)),"",IF($BL20="P",VLOOKUP($A20,Surfaces!$B$2:$AL$62,15,0),(VLOOKUP($A20,Surfaces!$B$2:$AL$62,28,0))/$BC20)))</f>
        <v/>
      </c>
      <c r="AT20" s="43" t="str">
        <f>IF((AT$182+$BN20)&gt;=52,IF(ISBLANK(INDEX($C21:$BB21,1,(AT$182+$BN20+1-52))),"",IF($BL20="P",VLOOKUP($A20,Surfaces!$B$2:$AL$62,15,0),(VLOOKUP($A20,Surfaces!$B$2:$AL$62,28,0))/$BC20)),IF(ISBLANK(INDEX(AT21:$BB21,1,$BN20+1)),"",IF($BL20="P",VLOOKUP($A20,Surfaces!$B$2:$AL$62,15,0),(VLOOKUP($A20,Surfaces!$B$2:$AL$62,28,0))/$BC20)))</f>
        <v/>
      </c>
      <c r="AU20" s="43" t="str">
        <f>IF((AU$182+$BN20)&gt;=52,IF(ISBLANK(INDEX($C21:$BB21,1,(AU$182+$BN20+1-52))),"",IF($BL20="P",VLOOKUP($A20,Surfaces!$B$2:$AL$62,15,0),(VLOOKUP($A20,Surfaces!$B$2:$AL$62,28,0))/$BC20)),IF(ISBLANK(INDEX(AU21:$BB21,1,$BN20+1)),"",IF($BL20="P",VLOOKUP($A20,Surfaces!$B$2:$AL$62,15,0),(VLOOKUP($A20,Surfaces!$B$2:$AL$62,28,0))/$BC20)))</f>
        <v/>
      </c>
      <c r="AV20" s="43" t="str">
        <f>IF((AV$182+$BN20)&gt;=52,IF(ISBLANK(INDEX($C21:$BB21,1,(AV$182+$BN20+1-52))),"",IF($BL20="P",VLOOKUP($A20,Surfaces!$B$2:$AL$62,15,0),(VLOOKUP($A20,Surfaces!$B$2:$AL$62,28,0))/$BC20)),IF(ISBLANK(INDEX(AV21:$BB21,1,$BN20+1)),"",IF($BL20="P",VLOOKUP($A20,Surfaces!$B$2:$AL$62,15,0),(VLOOKUP($A20,Surfaces!$B$2:$AL$62,28,0))/$BC20)))</f>
        <v/>
      </c>
      <c r="AW20" s="43" t="str">
        <f>IF((AW$182+$BN20)&gt;=52,IF(ISBLANK(INDEX($C21:$BB21,1,(AW$182+$BN20+1-52))),"",IF($BL20="P",VLOOKUP($A20,Surfaces!$B$2:$AL$62,15,0),(VLOOKUP($A20,Surfaces!$B$2:$AL$62,28,0))/$BC20)),IF(ISBLANK(INDEX(AW21:$BB21,1,$BN20+1)),"",IF($BL20="P",VLOOKUP($A20,Surfaces!$B$2:$AL$62,15,0),(VLOOKUP($A20,Surfaces!$B$2:$AL$62,28,0))/$BC20)))</f>
        <v/>
      </c>
      <c r="AX20" s="43" t="str">
        <f>IF((AX$182+$BN20)&gt;=52,IF(ISBLANK(INDEX($C21:$BB21,1,(AX$182+$BN20+1-52))),"",IF($BL20="P",VLOOKUP($A20,Surfaces!$B$2:$AL$62,15,0),(VLOOKUP($A20,Surfaces!$B$2:$AL$62,28,0))/$BC20)),IF(ISBLANK(INDEX(AX21:$BB21,1,$BN20+1)),"",IF($BL20="P",VLOOKUP($A20,Surfaces!$B$2:$AL$62,15,0),(VLOOKUP($A20,Surfaces!$B$2:$AL$62,28,0))/$BC20)))</f>
        <v/>
      </c>
      <c r="AY20" s="43" t="str">
        <f>IF((AY$182+$BN20)&gt;=52,IF(ISBLANK(INDEX($C21:$BB21,1,(AY$182+$BN20+1-52))),"",IF($BL20="P",VLOOKUP($A20,Surfaces!$B$2:$AL$62,15,0),(VLOOKUP($A20,Surfaces!$B$2:$AL$62,28,0))/$BC20)),IF(ISBLANK(INDEX(AY21:$BB21,1,$BN20+1)),"",IF($BL20="P",VLOOKUP($A20,Surfaces!$B$2:$AL$62,15,0),(VLOOKUP($A20,Surfaces!$B$2:$AL$62,28,0))/$BC20)))</f>
        <v/>
      </c>
      <c r="AZ20" s="43" t="str">
        <f>IF((AZ$182+$BN20)&gt;=52,IF(ISBLANK(INDEX($C21:$BB21,1,(AZ$182+$BN20+1-52))),"",IF($BL20="P",VLOOKUP($A20,Surfaces!$B$2:$AL$62,15,0),(VLOOKUP($A20,Surfaces!$B$2:$AL$62,28,0))/$BC20)),IF(ISBLANK(INDEX(AZ21:$BB21,1,$BN20+1)),"",IF($BL20="P",VLOOKUP($A20,Surfaces!$B$2:$AL$62,15,0),(VLOOKUP($A20,Surfaces!$B$2:$AL$62,28,0))/$BC20)))</f>
        <v/>
      </c>
      <c r="BA20" s="43" t="str">
        <f>IF((BA$182+$BN20)&gt;=52,IF(ISBLANK(INDEX($C21:$BB21,1,(BA$182+$BN20+1-52))),"",IF($BL20="P",VLOOKUP($A20,Surfaces!$B$2:$AL$62,15,0),(VLOOKUP($A20,Surfaces!$B$2:$AL$62,28,0))/$BC20)),IF(ISBLANK(INDEX(BA21:$BB21,1,$BN20+1)),"",IF($BL20="P",VLOOKUP($A20,Surfaces!$B$2:$AL$62,15,0),(VLOOKUP($A20,Surfaces!$B$2:$AL$62,28,0))/$BC20)))</f>
        <v/>
      </c>
      <c r="BB20" s="43" t="str">
        <f>IF((BB$182+$BN20)&gt;=52,IF(ISBLANK(INDEX($C21:$BB21,1,(BB$182+$BN20+1-52))),"",IF($BL20="P",VLOOKUP($A20,Surfaces!$B$2:$AL$62,15,0),(VLOOKUP($A20,Surfaces!$B$2:$AL$62,28,0))/$BC20)),IF(ISBLANK(INDEX(BB21:$BB21,1,$BN20+1)),"",IF($BL20="P",VLOOKUP($A20,Surfaces!$B$2:$AL$62,15,0),(VLOOKUP($A20,Surfaces!$B$2:$AL$62,28,0))/$BC20)))</f>
        <v/>
      </c>
      <c r="BC20" s="44">
        <f>IF(COUNTA(C21:BB21)=0,"",COUNTA(C21:BB21))</f>
        <v>9</v>
      </c>
      <c r="BD20" s="45" t="s">
        <v>140</v>
      </c>
      <c r="BE20" s="45" t="s">
        <v>116</v>
      </c>
      <c r="BF20" s="46" t="s">
        <v>141</v>
      </c>
      <c r="BG20" s="46">
        <v>15</v>
      </c>
      <c r="BH20" s="46">
        <v>2</v>
      </c>
      <c r="BI20" s="46" t="s">
        <v>128</v>
      </c>
      <c r="BJ20" s="46">
        <v>1.8</v>
      </c>
      <c r="BK20" s="47"/>
      <c r="BL20" s="46" t="s">
        <v>119</v>
      </c>
      <c r="BM20" s="46">
        <v>30</v>
      </c>
      <c r="BN20" s="46">
        <v>22</v>
      </c>
      <c r="BO20" s="48">
        <v>1.65</v>
      </c>
      <c r="BP20" s="49" t="s">
        <v>120</v>
      </c>
      <c r="BQ20" s="48">
        <v>2.1800000000000002</v>
      </c>
      <c r="BR20" s="50" t="str">
        <f>IF(ISBLANK(BP20),"",BP20)</f>
        <v>€/kg</v>
      </c>
    </row>
    <row r="21" spans="1:70" x14ac:dyDescent="0.2">
      <c r="A21" s="52" t="str">
        <f>A20</f>
        <v>aubergine</v>
      </c>
      <c r="B21" s="53" t="s">
        <v>121</v>
      </c>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6"/>
      <c r="AD21" s="56" t="s">
        <v>329</v>
      </c>
      <c r="AE21" s="56" t="s">
        <v>329</v>
      </c>
      <c r="AF21" s="56" t="s">
        <v>329</v>
      </c>
      <c r="AG21" s="56" t="s">
        <v>329</v>
      </c>
      <c r="AH21" s="56" t="s">
        <v>329</v>
      </c>
      <c r="AI21" s="56" t="s">
        <v>329</v>
      </c>
      <c r="AJ21" s="56" t="s">
        <v>329</v>
      </c>
      <c r="AK21" s="56" t="s">
        <v>329</v>
      </c>
      <c r="AL21" s="56"/>
      <c r="AM21" s="56"/>
      <c r="AN21" s="56"/>
      <c r="AO21" s="56"/>
      <c r="AP21" s="56"/>
      <c r="AQ21" s="56"/>
      <c r="AR21" s="56"/>
      <c r="AS21" s="56" t="s">
        <v>329</v>
      </c>
      <c r="AT21" s="54"/>
      <c r="AU21" s="54"/>
      <c r="AV21" s="54"/>
      <c r="AW21" s="54"/>
      <c r="AX21" s="54"/>
      <c r="AY21" s="54"/>
      <c r="AZ21" s="54"/>
      <c r="BA21" s="54"/>
      <c r="BB21" s="54"/>
      <c r="BC21" s="57"/>
      <c r="BD21" s="58"/>
      <c r="BE21" s="58"/>
      <c r="BF21" s="59"/>
      <c r="BG21" s="59"/>
      <c r="BH21" s="59"/>
      <c r="BI21" s="59"/>
      <c r="BJ21" s="59"/>
      <c r="BK21" s="60"/>
      <c r="BL21" s="59"/>
      <c r="BM21" s="59"/>
      <c r="BN21" s="59"/>
      <c r="BO21" s="61"/>
      <c r="BP21" s="62"/>
      <c r="BQ21" s="61"/>
      <c r="BR21" s="63"/>
    </row>
    <row r="22" spans="1:70" x14ac:dyDescent="0.2">
      <c r="A22" s="64" t="str">
        <f>A21</f>
        <v>aubergine</v>
      </c>
      <c r="B22" s="65" t="s">
        <v>123</v>
      </c>
      <c r="C22" s="66" t="str">
        <f>IF(C21="","",IF(VLOOKUP($A22,Surfaces!$B$1:$AK$61,16,0)="",VLOOKUP($A22,Surfaces!$B$1:$AK$61,29,0),VLOOKUP($A22,Surfaces!$B$1:$AK$61,16,0)))</f>
        <v/>
      </c>
      <c r="D22" s="66" t="str">
        <f>IF(D21="","",IF(VLOOKUP($A22,Surfaces!$B$1:$AK$61,16,0)="",VLOOKUP($A22,Surfaces!$B$1:$AK$61,29,0),VLOOKUP($A22,Surfaces!$B$1:$AK$61,16,0)))</f>
        <v/>
      </c>
      <c r="E22" s="66" t="str">
        <f>IF(E21="","",IF(VLOOKUP($A22,Surfaces!$B$1:$AK$61,16,0)="",VLOOKUP($A22,Surfaces!$B$1:$AK$61,29,0),VLOOKUP($A22,Surfaces!$B$1:$AK$61,16,0)))</f>
        <v/>
      </c>
      <c r="F22" s="66" t="str">
        <f>IF(F21="","",IF(VLOOKUP($A22,Surfaces!$B$1:$AK$61,16,0)="",VLOOKUP($A22,Surfaces!$B$1:$AK$61,29,0),VLOOKUP($A22,Surfaces!$B$1:$AK$61,16,0)))</f>
        <v/>
      </c>
      <c r="G22" s="66" t="str">
        <f>IF(G21="","",IF(VLOOKUP($A22,Surfaces!$B$1:$AK$61,16,0)="",VLOOKUP($A22,Surfaces!$B$1:$AK$61,29,0),VLOOKUP($A22,Surfaces!$B$1:$AK$61,16,0)))</f>
        <v/>
      </c>
      <c r="H22" s="66" t="str">
        <f>IF(H21="","",IF(VLOOKUP($A22,Surfaces!$B$1:$AK$61,16,0)="",VLOOKUP($A22,Surfaces!$B$1:$AK$61,29,0),VLOOKUP($A22,Surfaces!$B$1:$AK$61,16,0)))</f>
        <v/>
      </c>
      <c r="I22" s="66" t="str">
        <f>IF(I21="","",IF(VLOOKUP($A22,Surfaces!$B$1:$AK$61,16,0)="",VLOOKUP($A22,Surfaces!$B$1:$AK$61,29,0),VLOOKUP($A22,Surfaces!$B$1:$AK$61,16,0)))</f>
        <v/>
      </c>
      <c r="J22" s="66" t="str">
        <f>IF(J21="","",IF(VLOOKUP($A22,Surfaces!$B$1:$AK$61,16,0)="",VLOOKUP($A22,Surfaces!$B$1:$AK$61,29,0),VLOOKUP($A22,Surfaces!$B$1:$AK$61,16,0)))</f>
        <v/>
      </c>
      <c r="K22" s="66" t="str">
        <f>IF(K21="","",IF(VLOOKUP($A22,Surfaces!$B$1:$AK$61,16,0)="",VLOOKUP($A22,Surfaces!$B$1:$AK$61,29,0),VLOOKUP($A22,Surfaces!$B$1:$AK$61,16,0)))</f>
        <v/>
      </c>
      <c r="L22" s="66" t="str">
        <f>IF(L21="","",IF(VLOOKUP($A22,Surfaces!$B$1:$AK$61,16,0)="",VLOOKUP($A22,Surfaces!$B$1:$AK$61,29,0),VLOOKUP($A22,Surfaces!$B$1:$AK$61,16,0)))</f>
        <v/>
      </c>
      <c r="M22" s="66" t="str">
        <f>IF(M21="","",IF(VLOOKUP($A22,Surfaces!$B$1:$AK$61,16,0)="",VLOOKUP($A22,Surfaces!$B$1:$AK$61,29,0),VLOOKUP($A22,Surfaces!$B$1:$AK$61,16,0)))</f>
        <v/>
      </c>
      <c r="N22" s="66" t="str">
        <f>IF(N21="","",IF(VLOOKUP($A22,Surfaces!$B$1:$AK$61,16,0)="",VLOOKUP($A22,Surfaces!$B$1:$AK$61,29,0),VLOOKUP($A22,Surfaces!$B$1:$AK$61,16,0)))</f>
        <v/>
      </c>
      <c r="O22" s="66" t="str">
        <f>IF(O21="","",IF(VLOOKUP($A22,Surfaces!$B$1:$AK$61,16,0)="",VLOOKUP($A22,Surfaces!$B$1:$AK$61,29,0),VLOOKUP($A22,Surfaces!$B$1:$AK$61,16,0)))</f>
        <v/>
      </c>
      <c r="P22" s="66" t="str">
        <f>IF(P21="","",IF(VLOOKUP($A22,Surfaces!$B$1:$AK$61,16,0)="",VLOOKUP($A22,Surfaces!$B$1:$AK$61,29,0),VLOOKUP($A22,Surfaces!$B$1:$AK$61,16,0)))</f>
        <v/>
      </c>
      <c r="Q22" s="66" t="str">
        <f>IF(Q21="","",IF(VLOOKUP($A22,Surfaces!$B$1:$AK$61,16,0)="",VLOOKUP($A22,Surfaces!$B$1:$AK$61,29,0),VLOOKUP($A22,Surfaces!$B$1:$AK$61,16,0)))</f>
        <v/>
      </c>
      <c r="R22" s="66" t="str">
        <f>IF(R21="","",IF(VLOOKUP($A22,Surfaces!$B$1:$AK$61,16,0)="",VLOOKUP($A22,Surfaces!$B$1:$AK$61,29,0),VLOOKUP($A22,Surfaces!$B$1:$AK$61,16,0)))</f>
        <v/>
      </c>
      <c r="S22" s="66" t="str">
        <f>IF(S21="","",IF(VLOOKUP($A22,Surfaces!$B$1:$AK$61,16,0)="",VLOOKUP($A22,Surfaces!$B$1:$AK$61,29,0),VLOOKUP($A22,Surfaces!$B$1:$AK$61,16,0)))</f>
        <v/>
      </c>
      <c r="T22" s="66" t="str">
        <f>IF(T21="","",IF(VLOOKUP($A22,Surfaces!$B$1:$AK$61,16,0)="",VLOOKUP($A22,Surfaces!$B$1:$AK$61,29,0),VLOOKUP($A22,Surfaces!$B$1:$AK$61,16,0)))</f>
        <v/>
      </c>
      <c r="U22" s="66" t="str">
        <f>IF(U21="","",IF(VLOOKUP($A22,Surfaces!$B$1:$AK$61,16,0)="",VLOOKUP($A22,Surfaces!$B$1:$AK$61,29,0),VLOOKUP($A22,Surfaces!$B$1:$AK$61,16,0)))</f>
        <v/>
      </c>
      <c r="V22" s="66" t="str">
        <f>IF(V21="","",IF(VLOOKUP($A22,Surfaces!$B$1:$AK$61,16,0)="",VLOOKUP($A22,Surfaces!$B$1:$AK$61,29,0),VLOOKUP($A22,Surfaces!$B$1:$AK$61,16,0)))</f>
        <v/>
      </c>
      <c r="W22" s="66" t="str">
        <f>IF(W21="","",IF(VLOOKUP($A22,Surfaces!$B$1:$AK$61,16,0)="",VLOOKUP($A22,Surfaces!$B$1:$AK$61,29,0),VLOOKUP($A22,Surfaces!$B$1:$AK$61,16,0)))</f>
        <v/>
      </c>
      <c r="X22" s="66" t="str">
        <f>IF(X21="","",IF(VLOOKUP($A22,Surfaces!$B$1:$AK$61,16,0)="",VLOOKUP($A22,Surfaces!$B$1:$AK$61,29,0),VLOOKUP($A22,Surfaces!$B$1:$AK$61,16,0)))</f>
        <v/>
      </c>
      <c r="Y22" s="66" t="str">
        <f>IF(Y21="","",IF(VLOOKUP($A22,Surfaces!$B$1:$AK$61,16,0)="",VLOOKUP($A22,Surfaces!$B$1:$AK$61,29,0),VLOOKUP($A22,Surfaces!$B$1:$AK$61,16,0)))</f>
        <v/>
      </c>
      <c r="Z22" s="66" t="str">
        <f>IF(Z21="","",IF(VLOOKUP($A22,Surfaces!$B$1:$AK$61,16,0)="",VLOOKUP($A22,Surfaces!$B$1:$AK$61,29,0),VLOOKUP($A22,Surfaces!$B$1:$AK$61,16,0)))</f>
        <v/>
      </c>
      <c r="AA22" s="66" t="str">
        <f>IF(AA21="","",IF(VLOOKUP($A22,Surfaces!$B$1:$AK$61,16,0)="",VLOOKUP($A22,Surfaces!$B$1:$AK$61,29,0),VLOOKUP($A22,Surfaces!$B$1:$AK$61,16,0)))</f>
        <v/>
      </c>
      <c r="AB22" s="66" t="str">
        <f>IF(AB21="","",IF(VLOOKUP($A22,Surfaces!$B$1:$AK$61,16,0)="",VLOOKUP($A22,Surfaces!$B$1:$AK$61,29,0),VLOOKUP($A22,Surfaces!$B$1:$AK$61,16,0)))</f>
        <v/>
      </c>
      <c r="AC22" s="66" t="str">
        <f>IF(AC21="","",IF(VLOOKUP($A22,Surfaces!$B$1:$AK$61,16,0)="",VLOOKUP($A22,Surfaces!$B$1:$AK$61,29,0),VLOOKUP($A22,Surfaces!$B$1:$AK$61,16,0)))</f>
        <v/>
      </c>
      <c r="AD22" s="66">
        <f ca="1">IF(AD21="","",IF(VLOOKUP($A22,Surfaces!$B$1:$AK$61,16,0)="",VLOOKUP($A22,Surfaces!$B$1:$AK$61,29,0),VLOOKUP($A22,Surfaces!$B$1:$AK$61,16,0)))</f>
        <v>100</v>
      </c>
      <c r="AE22" s="66">
        <f ca="1">IF(AE21="","",IF(VLOOKUP($A22,Surfaces!$B$1:$AK$61,16,0)="",VLOOKUP($A22,Surfaces!$B$1:$AK$61,29,0),VLOOKUP($A22,Surfaces!$B$1:$AK$61,16,0)))</f>
        <v>100</v>
      </c>
      <c r="AF22" s="66">
        <f ca="1">IF(AF21="","",IF(VLOOKUP($A22,Surfaces!$B$1:$AK$61,16,0)="",VLOOKUP($A22,Surfaces!$B$1:$AK$61,29,0),VLOOKUP($A22,Surfaces!$B$1:$AK$61,16,0)))</f>
        <v>100</v>
      </c>
      <c r="AG22" s="66">
        <f ca="1">IF(AG21="","",IF(VLOOKUP($A22,Surfaces!$B$1:$AK$61,16,0)="",VLOOKUP($A22,Surfaces!$B$1:$AK$61,29,0),VLOOKUP($A22,Surfaces!$B$1:$AK$61,16,0)))</f>
        <v>100</v>
      </c>
      <c r="AH22" s="66">
        <f ca="1">IF(AH21="","",IF(VLOOKUP($A22,Surfaces!$B$1:$AK$61,16,0)="",VLOOKUP($A22,Surfaces!$B$1:$AK$61,29,0),VLOOKUP($A22,Surfaces!$B$1:$AK$61,16,0)))</f>
        <v>100</v>
      </c>
      <c r="AI22" s="66">
        <f ca="1">IF(AI21="","",IF(VLOOKUP($A22,Surfaces!$B$1:$AK$61,16,0)="",VLOOKUP($A22,Surfaces!$B$1:$AK$61,29,0),VLOOKUP($A22,Surfaces!$B$1:$AK$61,16,0)))</f>
        <v>100</v>
      </c>
      <c r="AJ22" s="66">
        <f ca="1">IF(AJ21="","",IF(VLOOKUP($A22,Surfaces!$B$1:$AK$61,16,0)="",VLOOKUP($A22,Surfaces!$B$1:$AK$61,29,0),VLOOKUP($A22,Surfaces!$B$1:$AK$61,16,0)))</f>
        <v>100</v>
      </c>
      <c r="AK22" s="66">
        <f ca="1">IF(AK21="","",IF(VLOOKUP($A22,Surfaces!$B$1:$AK$61,16,0)="",VLOOKUP($A22,Surfaces!$B$1:$AK$61,29,0),VLOOKUP($A22,Surfaces!$B$1:$AK$61,16,0)))</f>
        <v>100</v>
      </c>
      <c r="AL22" s="66" t="str">
        <f>IF(AL21="","",IF(VLOOKUP($A22,Surfaces!$B$1:$AK$61,16,0)="",VLOOKUP($A22,Surfaces!$B$1:$AK$61,29,0),VLOOKUP($A22,Surfaces!$B$1:$AK$61,16,0)))</f>
        <v/>
      </c>
      <c r="AM22" s="66" t="str">
        <f>IF(AM21="","",IF(VLOOKUP($A22,Surfaces!$B$1:$AK$61,16,0)="",VLOOKUP($A22,Surfaces!$B$1:$AK$61,29,0),VLOOKUP($A22,Surfaces!$B$1:$AK$61,16,0)))</f>
        <v/>
      </c>
      <c r="AN22" s="66" t="str">
        <f>IF(AN21="","",IF(VLOOKUP($A22,Surfaces!$B$1:$AK$61,16,0)="",VLOOKUP($A22,Surfaces!$B$1:$AK$61,29,0),VLOOKUP($A22,Surfaces!$B$1:$AK$61,16,0)))</f>
        <v/>
      </c>
      <c r="AO22" s="66" t="str">
        <f>IF(AO21="","",IF(VLOOKUP($A22,Surfaces!$B$1:$AK$61,16,0)="",VLOOKUP($A22,Surfaces!$B$1:$AK$61,29,0),VLOOKUP($A22,Surfaces!$B$1:$AK$61,16,0)))</f>
        <v/>
      </c>
      <c r="AP22" s="66" t="str">
        <f>IF(AP21="","",IF(VLOOKUP($A22,Surfaces!$B$1:$AK$61,16,0)="",VLOOKUP($A22,Surfaces!$B$1:$AK$61,29,0),VLOOKUP($A22,Surfaces!$B$1:$AK$61,16,0)))</f>
        <v/>
      </c>
      <c r="AQ22" s="66" t="str">
        <f>IF(AQ21="","",IF(VLOOKUP($A22,Surfaces!$B$1:$AK$61,16,0)="",VLOOKUP($A22,Surfaces!$B$1:$AK$61,29,0),VLOOKUP($A22,Surfaces!$B$1:$AK$61,16,0)))</f>
        <v/>
      </c>
      <c r="AR22" s="66" t="str">
        <f>IF(AR21="","",IF(VLOOKUP($A22,Surfaces!$B$1:$AK$61,16,0)="",VLOOKUP($A22,Surfaces!$B$1:$AK$61,29,0),VLOOKUP($A22,Surfaces!$B$1:$AK$61,16,0)))</f>
        <v/>
      </c>
      <c r="AS22" s="66">
        <f ca="1">IF(AS21="","",IF(VLOOKUP($A22,Surfaces!$B$1:$AK$61,16,0)="",VLOOKUP($A22,Surfaces!$B$1:$AK$61,29,0),VLOOKUP($A22,Surfaces!$B$1:$AK$61,16,0)))</f>
        <v>100</v>
      </c>
      <c r="AT22" s="66" t="str">
        <f>IF(AT21="","",IF(VLOOKUP($A22,Surfaces!$B$1:$AK$61,16,0)="",VLOOKUP($A22,Surfaces!$B$1:$AK$61,29,0),VLOOKUP($A22,Surfaces!$B$1:$AK$61,16,0)))</f>
        <v/>
      </c>
      <c r="AU22" s="66" t="str">
        <f>IF(AU21="","",IF(VLOOKUP($A22,Surfaces!$B$1:$AK$61,16,0)="",VLOOKUP($A22,Surfaces!$B$1:$AK$61,29,0),VLOOKUP($A22,Surfaces!$B$1:$AK$61,16,0)))</f>
        <v/>
      </c>
      <c r="AV22" s="66" t="str">
        <f>IF(AV21="","",IF(VLOOKUP($A22,Surfaces!$B$1:$AK$61,16,0)="",VLOOKUP($A22,Surfaces!$B$1:$AK$61,29,0),VLOOKUP($A22,Surfaces!$B$1:$AK$61,16,0)))</f>
        <v/>
      </c>
      <c r="AW22" s="66" t="str">
        <f>IF(AW21="","",IF(VLOOKUP($A22,Surfaces!$B$1:$AK$61,16,0)="",VLOOKUP($A22,Surfaces!$B$1:$AK$61,29,0),VLOOKUP($A22,Surfaces!$B$1:$AK$61,16,0)))</f>
        <v/>
      </c>
      <c r="AX22" s="66" t="str">
        <f>IF(AX21="","",IF(VLOOKUP($A22,Surfaces!$B$1:$AK$61,16,0)="",VLOOKUP($A22,Surfaces!$B$1:$AK$61,29,0),VLOOKUP($A22,Surfaces!$B$1:$AK$61,16,0)))</f>
        <v/>
      </c>
      <c r="AY22" s="66" t="str">
        <f>IF(AY21="","",IF(VLOOKUP($A22,Surfaces!$B$1:$AK$61,16,0)="",VLOOKUP($A22,Surfaces!$B$1:$AK$61,29,0),VLOOKUP($A22,Surfaces!$B$1:$AK$61,16,0)))</f>
        <v/>
      </c>
      <c r="AZ22" s="66" t="str">
        <f>IF(AZ21="","",IF(VLOOKUP($A22,Surfaces!$B$1:$AK$61,16,0)="",VLOOKUP($A22,Surfaces!$B$1:$AK$61,29,0),VLOOKUP($A22,Surfaces!$B$1:$AK$61,16,0)))</f>
        <v/>
      </c>
      <c r="BA22" s="66" t="str">
        <f>IF(BA21="","",IF(VLOOKUP($A22,Surfaces!$B$1:$AK$61,16,0)="",VLOOKUP($A22,Surfaces!$B$1:$AK$61,29,0),VLOOKUP($A22,Surfaces!$B$1:$AK$61,16,0)))</f>
        <v/>
      </c>
      <c r="BB22" s="66" t="str">
        <f>IF(BB21="","",IF(VLOOKUP($A22,Surfaces!$B$1:$AK$61,16,0)="",VLOOKUP($A22,Surfaces!$B$1:$AK$61,29,0),VLOOKUP($A22,Surfaces!$B$1:$AK$61,16,0)))</f>
        <v/>
      </c>
      <c r="BC22" s="67"/>
      <c r="BD22" s="68"/>
      <c r="BE22" s="68"/>
      <c r="BF22" s="69"/>
      <c r="BG22" s="69"/>
      <c r="BH22" s="69"/>
      <c r="BI22" s="69"/>
      <c r="BJ22" s="69"/>
      <c r="BK22" s="70"/>
      <c r="BL22" s="69"/>
      <c r="BM22" s="69"/>
      <c r="BN22" s="69"/>
      <c r="BO22" s="71"/>
      <c r="BP22" s="72"/>
      <c r="BQ22" s="71"/>
      <c r="BR22" s="73"/>
    </row>
    <row r="23" spans="1:70" s="51" customFormat="1" x14ac:dyDescent="0.2">
      <c r="A23" s="41" t="s">
        <v>142</v>
      </c>
      <c r="B23" s="42" t="s">
        <v>115</v>
      </c>
      <c r="C23" s="43" t="str">
        <f>IF((C$182+$BN23)&gt;=52,IF(ISBLANK(INDEX($C24:$BB24,1,(C$182+$BN23+1-52))),"",IF($BL23="P",VLOOKUP($A23,Surfaces!$B$2:$AL$62,15,0),(VLOOKUP($A23,Surfaces!$B$2:$AL$62,28,0))/$BC23)),IF(ISBLANK(INDEX(C24:$BB24,1,$BN23+1)),"",IF($BL23="P",VLOOKUP($A23,Surfaces!$B$2:$AL$62,15,0),(VLOOKUP($A23,Surfaces!$B$2:$AL$62,28,0))/$BC23)))</f>
        <v/>
      </c>
      <c r="D23" s="43" t="str">
        <f>IF((D$182+$BN23)&gt;=52,IF(ISBLANK(INDEX($C24:$BB24,1,(D$182+$BN23+1-52))),"",IF($BL23="P",VLOOKUP($A23,Surfaces!$B$2:$AL$62,15,0),(VLOOKUP($A23,Surfaces!$B$2:$AL$62,28,0))/$BC23)),IF(ISBLANK(INDEX(D24:$BB24,1,$BN23+1)),"",IF($BL23="P",VLOOKUP($A23,Surfaces!$B$2:$AL$62,15,0),(VLOOKUP($A23,Surfaces!$B$2:$AL$62,28,0))/$BC23)))</f>
        <v/>
      </c>
      <c r="E23" s="43" t="str">
        <f>IF((E$182+$BN23)&gt;=52,IF(ISBLANK(INDEX($C24:$BB24,1,(E$182+$BN23+1-52))),"",IF($BL23="P",VLOOKUP($A23,Surfaces!$B$2:$AL$62,15,0),(VLOOKUP($A23,Surfaces!$B$2:$AL$62,28,0))/$BC23)),IF(ISBLANK(INDEX(E24:$BB24,1,$BN23+1)),"",IF($BL23="P",VLOOKUP($A23,Surfaces!$B$2:$AL$62,15,0),(VLOOKUP($A23,Surfaces!$B$2:$AL$62,28,0))/$BC23)))</f>
        <v/>
      </c>
      <c r="F23" s="43" t="str">
        <f>IF((F$182+$BN23)&gt;=52,IF(ISBLANK(INDEX($C24:$BB24,1,(F$182+$BN23+1-52))),"",IF($BL23="P",VLOOKUP($A23,Surfaces!$B$2:$AL$62,15,0),(VLOOKUP($A23,Surfaces!$B$2:$AL$62,28,0))/$BC23)),IF(ISBLANK(INDEX(F24:$BB24,1,$BN23+1)),"",IF($BL23="P",VLOOKUP($A23,Surfaces!$B$2:$AL$62,15,0),(VLOOKUP($A23,Surfaces!$B$2:$AL$62,28,0))/$BC23)))</f>
        <v/>
      </c>
      <c r="G23" s="43" t="str">
        <f>IF((G$182+$BN23)&gt;=52,IF(ISBLANK(INDEX($C24:$BB24,1,(G$182+$BN23+1-52))),"",IF($BL23="P",VLOOKUP($A23,Surfaces!$B$2:$AL$62,15,0),(VLOOKUP($A23,Surfaces!$B$2:$AL$62,28,0))/$BC23)),IF(ISBLANK(INDEX(G24:$BB24,1,$BN23+1)),"",IF($BL23="P",VLOOKUP($A23,Surfaces!$B$2:$AL$62,15,0),(VLOOKUP($A23,Surfaces!$B$2:$AL$62,28,0))/$BC23)))</f>
        <v/>
      </c>
      <c r="H23" s="43" t="str">
        <f>IF((H$182+$BN23)&gt;=52,IF(ISBLANK(INDEX($C24:$BB24,1,(H$182+$BN23+1-52))),"",IF($BL23="P",VLOOKUP($A23,Surfaces!$B$2:$AL$62,15,0),(VLOOKUP($A23,Surfaces!$B$2:$AL$62,28,0))/$BC23)),IF(ISBLANK(INDEX(H24:$BB24,1,$BN23+1)),"",IF($BL23="P",VLOOKUP($A23,Surfaces!$B$2:$AL$62,15,0),(VLOOKUP($A23,Surfaces!$B$2:$AL$62,28,0))/$BC23)))</f>
        <v/>
      </c>
      <c r="I23" s="43" t="str">
        <f>IF((I$182+$BN23)&gt;=52,IF(ISBLANK(INDEX($C24:$BB24,1,(I$182+$BN23+1-52))),"",IF($BL23="P",VLOOKUP($A23,Surfaces!$B$2:$AL$62,15,0),(VLOOKUP($A23,Surfaces!$B$2:$AL$62,28,0))/$BC23)),IF(ISBLANK(INDEX(I24:$BB24,1,$BN23+1)),"",IF($BL23="P",VLOOKUP($A23,Surfaces!$B$2:$AL$62,15,0),(VLOOKUP($A23,Surfaces!$B$2:$AL$62,28,0))/$BC23)))</f>
        <v/>
      </c>
      <c r="J23" s="43" t="str">
        <f>IF((J$182+$BN23)&gt;=52,IF(ISBLANK(INDEX($C24:$BB24,1,(J$182+$BN23+1-52))),"",IF($BL23="P",VLOOKUP($A23,Surfaces!$B$2:$AL$62,15,0),(VLOOKUP($A23,Surfaces!$B$2:$AL$62,28,0))/$BC23)),IF(ISBLANK(INDEX(J24:$BB24,1,$BN23+1)),"",IF($BL23="P",VLOOKUP($A23,Surfaces!$B$2:$AL$62,15,0),(VLOOKUP($A23,Surfaces!$B$2:$AL$62,28,0))/$BC23)))</f>
        <v/>
      </c>
      <c r="K23" s="43" t="str">
        <f>IF((K$182+$BN23)&gt;=52,IF(ISBLANK(INDEX($C24:$BB24,1,(K$182+$BN23+1-52))),"",IF($BL23="P",VLOOKUP($A23,Surfaces!$B$2:$AL$62,15,0),(VLOOKUP($A23,Surfaces!$B$2:$AL$62,28,0))/$BC23)),IF(ISBLANK(INDEX(K24:$BB24,1,$BN23+1)),"",IF($BL23="P",VLOOKUP($A23,Surfaces!$B$2:$AL$62,15,0),(VLOOKUP($A23,Surfaces!$B$2:$AL$62,28,0))/$BC23)))</f>
        <v/>
      </c>
      <c r="L23" s="43" t="str">
        <f>IF((L$182+$BN23)&gt;=52,IF(ISBLANK(INDEX($C24:$BB24,1,(L$182+$BN23+1-52))),"",IF($BL23="P",VLOOKUP($A23,Surfaces!$B$2:$AL$62,15,0),(VLOOKUP($A23,Surfaces!$B$2:$AL$62,28,0))/$BC23)),IF(ISBLANK(INDEX(L24:$BB24,1,$BN23+1)),"",IF($BL23="P",VLOOKUP($A23,Surfaces!$B$2:$AL$62,15,0),(VLOOKUP($A23,Surfaces!$B$2:$AL$62,28,0))/$BC23)))</f>
        <v/>
      </c>
      <c r="M23" s="43">
        <f ca="1">IF((M$182+$BN23)&gt;=52,IF(ISBLANK(INDEX($C24:$BB24,1,(M$182+$BN23+1-52))),"",IF($BL23="P",VLOOKUP($A23,Surfaces!$B$2:$AL$62,15,0),(VLOOKUP($A23,Surfaces!$B$2:$AL$62,28,0))/$BC23)),IF(ISBLANK(INDEX(M24:$BB24,1,$BN23+1)),"",IF($BL23="P",VLOOKUP($A23,Surfaces!$B$2:$AL$62,15,0),(VLOOKUP($A23,Surfaces!$B$2:$AL$62,28,0))/$BC23)))</f>
        <v>16.899999999999999</v>
      </c>
      <c r="N23" s="43">
        <f ca="1">IF((N$182+$BN23)&gt;=52,IF(ISBLANK(INDEX($C24:$BB24,1,(N$182+$BN23+1-52))),"",IF($BL23="P",VLOOKUP($A23,Surfaces!$B$2:$AL$62,15,0),(VLOOKUP($A23,Surfaces!$B$2:$AL$62,28,0))/$BC23)),IF(ISBLANK(INDEX(N24:$BB24,1,$BN23+1)),"",IF($BL23="P",VLOOKUP($A23,Surfaces!$B$2:$AL$62,15,0),(VLOOKUP($A23,Surfaces!$B$2:$AL$62,28,0))/$BC23)))</f>
        <v>16.899999999999999</v>
      </c>
      <c r="O23" s="43">
        <f ca="1">IF((O$182+$BN23)&gt;=52,IF(ISBLANK(INDEX($C24:$BB24,1,(O$182+$BN23+1-52))),"",IF($BL23="P",VLOOKUP($A23,Surfaces!$B$2:$AL$62,15,0),(VLOOKUP($A23,Surfaces!$B$2:$AL$62,28,0))/$BC23)),IF(ISBLANK(INDEX(O24:$BB24,1,$BN23+1)),"",IF($BL23="P",VLOOKUP($A23,Surfaces!$B$2:$AL$62,15,0),(VLOOKUP($A23,Surfaces!$B$2:$AL$62,28,0))/$BC23)))</f>
        <v>16.899999999999999</v>
      </c>
      <c r="P23" s="43">
        <f ca="1">IF((P$182+$BN23)&gt;=52,IF(ISBLANK(INDEX($C24:$BB24,1,(P$182+$BN23+1-52))),"",IF($BL23="P",VLOOKUP($A23,Surfaces!$B$2:$AL$62,15,0),(VLOOKUP($A23,Surfaces!$B$2:$AL$62,28,0))/$BC23)),IF(ISBLANK(INDEX(P24:$BB24,1,$BN23+1)),"",IF($BL23="P",VLOOKUP($A23,Surfaces!$B$2:$AL$62,15,0),(VLOOKUP($A23,Surfaces!$B$2:$AL$62,28,0))/$BC23)))</f>
        <v>16.899999999999999</v>
      </c>
      <c r="Q23" s="43">
        <f ca="1">IF((Q$182+$BN23)&gt;=52,IF(ISBLANK(INDEX($C24:$BB24,1,(Q$182+$BN23+1-52))),"",IF($BL23="P",VLOOKUP($A23,Surfaces!$B$2:$AL$62,15,0),(VLOOKUP($A23,Surfaces!$B$2:$AL$62,28,0))/$BC23)),IF(ISBLANK(INDEX(Q24:$BB24,1,$BN23+1)),"",IF($BL23="P",VLOOKUP($A23,Surfaces!$B$2:$AL$62,15,0),(VLOOKUP($A23,Surfaces!$B$2:$AL$62,28,0))/$BC23)))</f>
        <v>16.899999999999999</v>
      </c>
      <c r="R23" s="43">
        <f ca="1">IF((R$182+$BN23)&gt;=52,IF(ISBLANK(INDEX($C24:$BB24,1,(R$182+$BN23+1-52))),"",IF($BL23="P",VLOOKUP($A23,Surfaces!$B$2:$AL$62,15,0),(VLOOKUP($A23,Surfaces!$B$2:$AL$62,28,0))/$BC23)),IF(ISBLANK(INDEX(R24:$BB24,1,$BN23+1)),"",IF($BL23="P",VLOOKUP($A23,Surfaces!$B$2:$AL$62,15,0),(VLOOKUP($A23,Surfaces!$B$2:$AL$62,28,0))/$BC23)))</f>
        <v>16.899999999999999</v>
      </c>
      <c r="S23" s="43">
        <f ca="1">IF((S$182+$BN23)&gt;=52,IF(ISBLANK(INDEX($C24:$BB24,1,(S$182+$BN23+1-52))),"",IF($BL23="P",VLOOKUP($A23,Surfaces!$B$2:$AL$62,15,0),(VLOOKUP($A23,Surfaces!$B$2:$AL$62,28,0))/$BC23)),IF(ISBLANK(INDEX(S24:$BB24,1,$BN23+1)),"",IF($BL23="P",VLOOKUP($A23,Surfaces!$B$2:$AL$62,15,0),(VLOOKUP($A23,Surfaces!$B$2:$AL$62,28,0))/$BC23)))</f>
        <v>16.899999999999999</v>
      </c>
      <c r="T23" s="43">
        <f ca="1">IF((T$182+$BN23)&gt;=52,IF(ISBLANK(INDEX($C24:$BB24,1,(T$182+$BN23+1-52))),"",IF($BL23="P",VLOOKUP($A23,Surfaces!$B$2:$AL$62,15,0),(VLOOKUP($A23,Surfaces!$B$2:$AL$62,28,0))/$BC23)),IF(ISBLANK(INDEX(T24:$BB24,1,$BN23+1)),"",IF($BL23="P",VLOOKUP($A23,Surfaces!$B$2:$AL$62,15,0),(VLOOKUP($A23,Surfaces!$B$2:$AL$62,28,0))/$BC23)))</f>
        <v>16.899999999999999</v>
      </c>
      <c r="U23" s="43" t="str">
        <f>IF((U$182+$BN23)&gt;=52,IF(ISBLANK(INDEX($C24:$BB24,1,(U$182+$BN23+1-52))),"",IF($BL23="P",VLOOKUP($A23,Surfaces!$B$2:$AL$62,15,0),(VLOOKUP($A23,Surfaces!$B$2:$AL$62,28,0))/$BC23)),IF(ISBLANK(INDEX(U24:$BB24,1,$BN23+1)),"",IF($BL23="P",VLOOKUP($A23,Surfaces!$B$2:$AL$62,15,0),(VLOOKUP($A23,Surfaces!$B$2:$AL$62,28,0))/$BC23)))</f>
        <v/>
      </c>
      <c r="V23" s="43" t="str">
        <f>IF((V$182+$BN23)&gt;=52,IF(ISBLANK(INDEX($C24:$BB24,1,(V$182+$BN23+1-52))),"",IF($BL23="P",VLOOKUP($A23,Surfaces!$B$2:$AL$62,15,0),(VLOOKUP($A23,Surfaces!$B$2:$AL$62,28,0))/$BC23)),IF(ISBLANK(INDEX(V24:$BB24,1,$BN23+1)),"",IF($BL23="P",VLOOKUP($A23,Surfaces!$B$2:$AL$62,15,0),(VLOOKUP($A23,Surfaces!$B$2:$AL$62,28,0))/$BC23)))</f>
        <v/>
      </c>
      <c r="W23" s="43" t="str">
        <f>IF((W$182+$BN23)&gt;=52,IF(ISBLANK(INDEX($C24:$BB24,1,(W$182+$BN23+1-52))),"",IF($BL23="P",VLOOKUP($A23,Surfaces!$B$2:$AL$62,15,0),(VLOOKUP($A23,Surfaces!$B$2:$AL$62,28,0))/$BC23)),IF(ISBLANK(INDEX(W24:$BB24,1,$BN23+1)),"",IF($BL23="P",VLOOKUP($A23,Surfaces!$B$2:$AL$62,15,0),(VLOOKUP($A23,Surfaces!$B$2:$AL$62,28,0))/$BC23)))</f>
        <v/>
      </c>
      <c r="X23" s="43" t="str">
        <f>IF((X$182+$BN23)&gt;=52,IF(ISBLANK(INDEX($C24:$BB24,1,(X$182+$BN23+1-52))),"",IF($BL23="P",VLOOKUP($A23,Surfaces!$B$2:$AL$62,15,0),(VLOOKUP($A23,Surfaces!$B$2:$AL$62,28,0))/$BC23)),IF(ISBLANK(INDEX(X24:$BB24,1,$BN23+1)),"",IF($BL23="P",VLOOKUP($A23,Surfaces!$B$2:$AL$62,15,0),(VLOOKUP($A23,Surfaces!$B$2:$AL$62,28,0))/$BC23)))</f>
        <v/>
      </c>
      <c r="Y23" s="43" t="str">
        <f>IF((Y$182+$BN23)&gt;=52,IF(ISBLANK(INDEX($C24:$BB24,1,(Y$182+$BN23+1-52))),"",IF($BL23="P",VLOOKUP($A23,Surfaces!$B$2:$AL$62,15,0),(VLOOKUP($A23,Surfaces!$B$2:$AL$62,28,0))/$BC23)),IF(ISBLANK(INDEX(Y24:$BB24,1,$BN23+1)),"",IF($BL23="P",VLOOKUP($A23,Surfaces!$B$2:$AL$62,15,0),(VLOOKUP($A23,Surfaces!$B$2:$AL$62,28,0))/$BC23)))</f>
        <v/>
      </c>
      <c r="Z23" s="43" t="str">
        <f>IF((Z$182+$BN23)&gt;=52,IF(ISBLANK(INDEX($C24:$BB24,1,(Z$182+$BN23+1-52))),"",IF($BL23="P",VLOOKUP($A23,Surfaces!$B$2:$AL$62,15,0),(VLOOKUP($A23,Surfaces!$B$2:$AL$62,28,0))/$BC23)),IF(ISBLANK(INDEX(Z24:$BB24,1,$BN23+1)),"",IF($BL23="P",VLOOKUP($A23,Surfaces!$B$2:$AL$62,15,0),(VLOOKUP($A23,Surfaces!$B$2:$AL$62,28,0))/$BC23)))</f>
        <v/>
      </c>
      <c r="AA23" s="43" t="str">
        <f>IF((AA$182+$BN23)&gt;=52,IF(ISBLANK(INDEX($C24:$BB24,1,(AA$182+$BN23+1-52))),"",IF($BL23="P",VLOOKUP($A23,Surfaces!$B$2:$AL$62,15,0),(VLOOKUP($A23,Surfaces!$B$2:$AL$62,28,0))/$BC23)),IF(ISBLANK(INDEX(AA24:$BB24,1,$BN23+1)),"",IF($BL23="P",VLOOKUP($A23,Surfaces!$B$2:$AL$62,15,0),(VLOOKUP($A23,Surfaces!$B$2:$AL$62,28,0))/$BC23)))</f>
        <v/>
      </c>
      <c r="AB23" s="43">
        <f ca="1">IF((AB$182+$BN23)&gt;=52,IF(ISBLANK(INDEX($C24:$BB24,1,(AB$182+$BN23+1-52))),"",IF($BL23="P",VLOOKUP($A23,Surfaces!$B$2:$AL$62,15,0),(VLOOKUP($A23,Surfaces!$B$2:$AL$62,28,0))/$BC23)),IF(ISBLANK(INDEX(AB24:$BB24,1,$BN23+1)),"",IF($BL23="P",VLOOKUP($A23,Surfaces!$B$2:$AL$62,15,0),(VLOOKUP($A23,Surfaces!$B$2:$AL$62,28,0))/$BC23)))</f>
        <v>16.899999999999999</v>
      </c>
      <c r="AC23" s="43" t="str">
        <f>IF((AC$182+$BN23)&gt;=52,IF(ISBLANK(INDEX($C24:$BB24,1,(AC$182+$BN23+1-52))),"",IF($BL23="P",VLOOKUP($A23,Surfaces!$B$2:$AL$62,15,0),(VLOOKUP($A23,Surfaces!$B$2:$AL$62,28,0))/$BC23)),IF(ISBLANK(INDEX(AC24:$BB24,1,$BN23+1)),"",IF($BL23="P",VLOOKUP($A23,Surfaces!$B$2:$AL$62,15,0),(VLOOKUP($A23,Surfaces!$B$2:$AL$62,28,0))/$BC23)))</f>
        <v/>
      </c>
      <c r="AD23" s="43" t="str">
        <f>IF((AD$182+$BN23)&gt;=52,IF(ISBLANK(INDEX($C24:$BB24,1,(AD$182+$BN23+1-52))),"",IF($BL23="P",VLOOKUP($A23,Surfaces!$B$2:$AL$62,15,0),(VLOOKUP($A23,Surfaces!$B$2:$AL$62,28,0))/$BC23)),IF(ISBLANK(INDEX(AD24:$BB24,1,$BN23+1)),"",IF($BL23="P",VLOOKUP($A23,Surfaces!$B$2:$AL$62,15,0),(VLOOKUP($A23,Surfaces!$B$2:$AL$62,28,0))/$BC23)))</f>
        <v/>
      </c>
      <c r="AE23" s="43" t="str">
        <f>IF((AE$182+$BN23)&gt;=52,IF(ISBLANK(INDEX($C24:$BB24,1,(AE$182+$BN23+1-52))),"",IF($BL23="P",VLOOKUP($A23,Surfaces!$B$2:$AL$62,15,0),(VLOOKUP($A23,Surfaces!$B$2:$AL$62,28,0))/$BC23)),IF(ISBLANK(INDEX(AE24:$BB24,1,$BN23+1)),"",IF($BL23="P",VLOOKUP($A23,Surfaces!$B$2:$AL$62,15,0),(VLOOKUP($A23,Surfaces!$B$2:$AL$62,28,0))/$BC23)))</f>
        <v/>
      </c>
      <c r="AF23" s="43" t="str">
        <f>IF((AF$182+$BN23)&gt;=52,IF(ISBLANK(INDEX($C24:$BB24,1,(AF$182+$BN23+1-52))),"",IF($BL23="P",VLOOKUP($A23,Surfaces!$B$2:$AL$62,15,0),(VLOOKUP($A23,Surfaces!$B$2:$AL$62,28,0))/$BC23)),IF(ISBLANK(INDEX(AF24:$BB24,1,$BN23+1)),"",IF($BL23="P",VLOOKUP($A23,Surfaces!$B$2:$AL$62,15,0),(VLOOKUP($A23,Surfaces!$B$2:$AL$62,28,0))/$BC23)))</f>
        <v/>
      </c>
      <c r="AG23" s="43" t="str">
        <f>IF((AG$182+$BN23)&gt;=52,IF(ISBLANK(INDEX($C24:$BB24,1,(AG$182+$BN23+1-52))),"",IF($BL23="P",VLOOKUP($A23,Surfaces!$B$2:$AL$62,15,0),(VLOOKUP($A23,Surfaces!$B$2:$AL$62,28,0))/$BC23)),IF(ISBLANK(INDEX(AG24:$BB24,1,$BN23+1)),"",IF($BL23="P",VLOOKUP($A23,Surfaces!$B$2:$AL$62,15,0),(VLOOKUP($A23,Surfaces!$B$2:$AL$62,28,0))/$BC23)))</f>
        <v/>
      </c>
      <c r="AH23" s="43" t="str">
        <f>IF((AH$182+$BN23)&gt;=52,IF(ISBLANK(INDEX($C24:$BB24,1,(AH$182+$BN23+1-52))),"",IF($BL23="P",VLOOKUP($A23,Surfaces!$B$2:$AL$62,15,0),(VLOOKUP($A23,Surfaces!$B$2:$AL$62,28,0))/$BC23)),IF(ISBLANK(INDEX(AH24:$BB24,1,$BN23+1)),"",IF($BL23="P",VLOOKUP($A23,Surfaces!$B$2:$AL$62,15,0),(VLOOKUP($A23,Surfaces!$B$2:$AL$62,28,0))/$BC23)))</f>
        <v/>
      </c>
      <c r="AI23" s="43" t="str">
        <f>IF((AI$182+$BN23)&gt;=52,IF(ISBLANK(INDEX($C24:$BB24,1,(AI$182+$BN23+1-52))),"",IF($BL23="P",VLOOKUP($A23,Surfaces!$B$2:$AL$62,15,0),(VLOOKUP($A23,Surfaces!$B$2:$AL$62,28,0))/$BC23)),IF(ISBLANK(INDEX(AI24:$BB24,1,$BN23+1)),"",IF($BL23="P",VLOOKUP($A23,Surfaces!$B$2:$AL$62,15,0),(VLOOKUP($A23,Surfaces!$B$2:$AL$62,28,0))/$BC23)))</f>
        <v/>
      </c>
      <c r="AJ23" s="43" t="str">
        <f>IF((AJ$182+$BN23)&gt;=52,IF(ISBLANK(INDEX($C24:$BB24,1,(AJ$182+$BN23+1-52))),"",IF($BL23="P",VLOOKUP($A23,Surfaces!$B$2:$AL$62,15,0),(VLOOKUP($A23,Surfaces!$B$2:$AL$62,28,0))/$BC23)),IF(ISBLANK(INDEX(AJ24:$BB24,1,$BN23+1)),"",IF($BL23="P",VLOOKUP($A23,Surfaces!$B$2:$AL$62,15,0),(VLOOKUP($A23,Surfaces!$B$2:$AL$62,28,0))/$BC23)))</f>
        <v/>
      </c>
      <c r="AK23" s="43" t="str">
        <f>IF((AK$182+$BN23)&gt;=52,IF(ISBLANK(INDEX($C24:$BB24,1,(AK$182+$BN23+1-52))),"",IF($BL23="P",VLOOKUP($A23,Surfaces!$B$2:$AL$62,15,0),(VLOOKUP($A23,Surfaces!$B$2:$AL$62,28,0))/$BC23)),IF(ISBLANK(INDEX(AK24:$BB24,1,$BN23+1)),"",IF($BL23="P",VLOOKUP($A23,Surfaces!$B$2:$AL$62,15,0),(VLOOKUP($A23,Surfaces!$B$2:$AL$62,28,0))/$BC23)))</f>
        <v/>
      </c>
      <c r="AL23" s="43" t="str">
        <f>IF((AL$182+$BN23)&gt;=52,IF(ISBLANK(INDEX($C24:$BB24,1,(AL$182+$BN23+1-52))),"",IF($BL23="P",VLOOKUP($A23,Surfaces!$B$2:$AL$62,15,0),(VLOOKUP($A23,Surfaces!$B$2:$AL$62,28,0))/$BC23)),IF(ISBLANK(INDEX(AL24:$BB24,1,$BN23+1)),"",IF($BL23="P",VLOOKUP($A23,Surfaces!$B$2:$AL$62,15,0),(VLOOKUP($A23,Surfaces!$B$2:$AL$62,28,0))/$BC23)))</f>
        <v/>
      </c>
      <c r="AM23" s="43" t="str">
        <f>IF((AM$182+$BN23)&gt;=52,IF(ISBLANK(INDEX($C24:$BB24,1,(AM$182+$BN23+1-52))),"",IF($BL23="P",VLOOKUP($A23,Surfaces!$B$2:$AL$62,15,0),(VLOOKUP($A23,Surfaces!$B$2:$AL$62,28,0))/$BC23)),IF(ISBLANK(INDEX(AM24:$BB24,1,$BN23+1)),"",IF($BL23="P",VLOOKUP($A23,Surfaces!$B$2:$AL$62,15,0),(VLOOKUP($A23,Surfaces!$B$2:$AL$62,28,0))/$BC23)))</f>
        <v/>
      </c>
      <c r="AN23" s="43" t="str">
        <f>IF((AN$182+$BN23)&gt;=52,IF(ISBLANK(INDEX($C24:$BB24,1,(AN$182+$BN23+1-52))),"",IF($BL23="P",VLOOKUP($A23,Surfaces!$B$2:$AL$62,15,0),(VLOOKUP($A23,Surfaces!$B$2:$AL$62,28,0))/$BC23)),IF(ISBLANK(INDEX(AN24:$BB24,1,$BN23+1)),"",IF($BL23="P",VLOOKUP($A23,Surfaces!$B$2:$AL$62,15,0),(VLOOKUP($A23,Surfaces!$B$2:$AL$62,28,0))/$BC23)))</f>
        <v/>
      </c>
      <c r="AO23" s="43" t="str">
        <f>IF((AO$182+$BN23)&gt;=52,IF(ISBLANK(INDEX($C24:$BB24,1,(AO$182+$BN23+1-52))),"",IF($BL23="P",VLOOKUP($A23,Surfaces!$B$2:$AL$62,15,0),(VLOOKUP($A23,Surfaces!$B$2:$AL$62,28,0))/$BC23)),IF(ISBLANK(INDEX(AO24:$BB24,1,$BN23+1)),"",IF($BL23="P",VLOOKUP($A23,Surfaces!$B$2:$AL$62,15,0),(VLOOKUP($A23,Surfaces!$B$2:$AL$62,28,0))/$BC23)))</f>
        <v/>
      </c>
      <c r="AP23" s="43" t="str">
        <f>IF((AP$182+$BN23)&gt;=52,IF(ISBLANK(INDEX($C24:$BB24,1,(AP$182+$BN23+1-52))),"",IF($BL23="P",VLOOKUP($A23,Surfaces!$B$2:$AL$62,15,0),(VLOOKUP($A23,Surfaces!$B$2:$AL$62,28,0))/$BC23)),IF(ISBLANK(INDEX(AP24:$BB24,1,$BN23+1)),"",IF($BL23="P",VLOOKUP($A23,Surfaces!$B$2:$AL$62,15,0),(VLOOKUP($A23,Surfaces!$B$2:$AL$62,28,0))/$BC23)))</f>
        <v/>
      </c>
      <c r="AQ23" s="43" t="str">
        <f>IF((AQ$182+$BN23)&gt;=52,IF(ISBLANK(INDEX($C24:$BB24,1,(AQ$182+$BN23+1-52))),"",IF($BL23="P",VLOOKUP($A23,Surfaces!$B$2:$AL$62,15,0),(VLOOKUP($A23,Surfaces!$B$2:$AL$62,28,0))/$BC23)),IF(ISBLANK(INDEX(AQ24:$BB24,1,$BN23+1)),"",IF($BL23="P",VLOOKUP($A23,Surfaces!$B$2:$AL$62,15,0),(VLOOKUP($A23,Surfaces!$B$2:$AL$62,28,0))/$BC23)))</f>
        <v/>
      </c>
      <c r="AR23" s="43" t="str">
        <f>IF((AR$182+$BN23)&gt;=52,IF(ISBLANK(INDEX($C24:$BB24,1,(AR$182+$BN23+1-52))),"",IF($BL23="P",VLOOKUP($A23,Surfaces!$B$2:$AL$62,15,0),(VLOOKUP($A23,Surfaces!$B$2:$AL$62,28,0))/$BC23)),IF(ISBLANK(INDEX(AR24:$BB24,1,$BN23+1)),"",IF($BL23="P",VLOOKUP($A23,Surfaces!$B$2:$AL$62,15,0),(VLOOKUP($A23,Surfaces!$B$2:$AL$62,28,0))/$BC23)))</f>
        <v/>
      </c>
      <c r="AS23" s="43" t="str">
        <f>IF((AS$182+$BN23)&gt;=52,IF(ISBLANK(INDEX($C24:$BB24,1,(AS$182+$BN23+1-52))),"",IF($BL23="P",VLOOKUP($A23,Surfaces!$B$2:$AL$62,15,0),(VLOOKUP($A23,Surfaces!$B$2:$AL$62,28,0))/$BC23)),IF(ISBLANK(INDEX(AS24:$BB24,1,$BN23+1)),"",IF($BL23="P",VLOOKUP($A23,Surfaces!$B$2:$AL$62,15,0),(VLOOKUP($A23,Surfaces!$B$2:$AL$62,28,0))/$BC23)))</f>
        <v/>
      </c>
      <c r="AT23" s="43" t="str">
        <f>IF((AT$182+$BN23)&gt;=52,IF(ISBLANK(INDEX($C24:$BB24,1,(AT$182+$BN23+1-52))),"",IF($BL23="P",VLOOKUP($A23,Surfaces!$B$2:$AL$62,15,0),(VLOOKUP($A23,Surfaces!$B$2:$AL$62,28,0))/$BC23)),IF(ISBLANK(INDEX(AT24:$BB24,1,$BN23+1)),"",IF($BL23="P",VLOOKUP($A23,Surfaces!$B$2:$AL$62,15,0),(VLOOKUP($A23,Surfaces!$B$2:$AL$62,28,0))/$BC23)))</f>
        <v/>
      </c>
      <c r="AU23" s="43" t="str">
        <f>IF((AU$182+$BN23)&gt;=52,IF(ISBLANK(INDEX($C24:$BB24,1,(AU$182+$BN23+1-52))),"",IF($BL23="P",VLOOKUP($A23,Surfaces!$B$2:$AL$62,15,0),(VLOOKUP($A23,Surfaces!$B$2:$AL$62,28,0))/$BC23)),IF(ISBLANK(INDEX(AU24:$BB24,1,$BN23+1)),"",IF($BL23="P",VLOOKUP($A23,Surfaces!$B$2:$AL$62,15,0),(VLOOKUP($A23,Surfaces!$B$2:$AL$62,28,0))/$BC23)))</f>
        <v/>
      </c>
      <c r="AV23" s="43" t="str">
        <f>IF((AV$182+$BN23)&gt;=52,IF(ISBLANK(INDEX($C24:$BB24,1,(AV$182+$BN23+1-52))),"",IF($BL23="P",VLOOKUP($A23,Surfaces!$B$2:$AL$62,15,0),(VLOOKUP($A23,Surfaces!$B$2:$AL$62,28,0))/$BC23)),IF(ISBLANK(INDEX(AV24:$BB24,1,$BN23+1)),"",IF($BL23="P",VLOOKUP($A23,Surfaces!$B$2:$AL$62,15,0),(VLOOKUP($A23,Surfaces!$B$2:$AL$62,28,0))/$BC23)))</f>
        <v/>
      </c>
      <c r="AW23" s="43" t="str">
        <f>IF((AW$182+$BN23)&gt;=52,IF(ISBLANK(INDEX($C24:$BB24,1,(AW$182+$BN23+1-52))),"",IF($BL23="P",VLOOKUP($A23,Surfaces!$B$2:$AL$62,15,0),(VLOOKUP($A23,Surfaces!$B$2:$AL$62,28,0))/$BC23)),IF(ISBLANK(INDEX(AW24:$BB24,1,$BN23+1)),"",IF($BL23="P",VLOOKUP($A23,Surfaces!$B$2:$AL$62,15,0),(VLOOKUP($A23,Surfaces!$B$2:$AL$62,28,0))/$BC23)))</f>
        <v/>
      </c>
      <c r="AX23" s="43" t="str">
        <f>IF((AX$182+$BN23)&gt;=52,IF(ISBLANK(INDEX($C24:$BB24,1,(AX$182+$BN23+1-52))),"",IF($BL23="P",VLOOKUP($A23,Surfaces!$B$2:$AL$62,15,0),(VLOOKUP($A23,Surfaces!$B$2:$AL$62,28,0))/$BC23)),IF(ISBLANK(INDEX(AX24:$BB24,1,$BN23+1)),"",IF($BL23="P",VLOOKUP($A23,Surfaces!$B$2:$AL$62,15,0),(VLOOKUP($A23,Surfaces!$B$2:$AL$62,28,0))/$BC23)))</f>
        <v/>
      </c>
      <c r="AY23" s="43" t="str">
        <f>IF((AY$182+$BN23)&gt;=52,IF(ISBLANK(INDEX($C24:$BB24,1,(AY$182+$BN23+1-52))),"",IF($BL23="P",VLOOKUP($A23,Surfaces!$B$2:$AL$62,15,0),(VLOOKUP($A23,Surfaces!$B$2:$AL$62,28,0))/$BC23)),IF(ISBLANK(INDEX(AY24:$BB24,1,$BN23+1)),"",IF($BL23="P",VLOOKUP($A23,Surfaces!$B$2:$AL$62,15,0),(VLOOKUP($A23,Surfaces!$B$2:$AL$62,28,0))/$BC23)))</f>
        <v/>
      </c>
      <c r="AZ23" s="43" t="str">
        <f>IF((AZ$182+$BN23)&gt;=52,IF(ISBLANK(INDEX($C24:$BB24,1,(AZ$182+$BN23+1-52))),"",IF($BL23="P",VLOOKUP($A23,Surfaces!$B$2:$AL$62,15,0),(VLOOKUP($A23,Surfaces!$B$2:$AL$62,28,0))/$BC23)),IF(ISBLANK(INDEX(AZ24:$BB24,1,$BN23+1)),"",IF($BL23="P",VLOOKUP($A23,Surfaces!$B$2:$AL$62,15,0),(VLOOKUP($A23,Surfaces!$B$2:$AL$62,28,0))/$BC23)))</f>
        <v/>
      </c>
      <c r="BA23" s="43" t="str">
        <f>IF((BA$182+$BN23)&gt;=52,IF(ISBLANK(INDEX($C24:$BB24,1,(BA$182+$BN23+1-52))),"",IF($BL23="P",VLOOKUP($A23,Surfaces!$B$2:$AL$62,15,0),(VLOOKUP($A23,Surfaces!$B$2:$AL$62,28,0))/$BC23)),IF(ISBLANK(INDEX(BA24:$BB24,1,$BN23+1)),"",IF($BL23="P",VLOOKUP($A23,Surfaces!$B$2:$AL$62,15,0),(VLOOKUP($A23,Surfaces!$B$2:$AL$62,28,0))/$BC23)))</f>
        <v/>
      </c>
      <c r="BB23" s="43" t="str">
        <f>IF((BB$182+$BN23)&gt;=52,IF(ISBLANK(INDEX($C24:$BB24,1,(BB$182+$BN23+1-52))),"",IF($BL23="P",VLOOKUP($A23,Surfaces!$B$2:$AL$62,15,0),(VLOOKUP($A23,Surfaces!$B$2:$AL$62,28,0))/$BC23)),IF(ISBLANK(INDEX(BB24:$BB24,1,$BN23+1)),"",IF($BL23="P",VLOOKUP($A23,Surfaces!$B$2:$AL$62,15,0),(VLOOKUP($A23,Surfaces!$B$2:$AL$62,28,0))/$BC23)))</f>
        <v/>
      </c>
      <c r="BC23" s="44">
        <f>IF(COUNTA(C24:BB24)=0,"",COUNTA(C24:BB24))</f>
        <v>9</v>
      </c>
      <c r="BD23" s="45" t="s">
        <v>116</v>
      </c>
      <c r="BE23" s="45" t="s">
        <v>116</v>
      </c>
      <c r="BF23" s="46" t="s">
        <v>141</v>
      </c>
      <c r="BG23" s="46">
        <v>100</v>
      </c>
      <c r="BH23" s="46">
        <v>1</v>
      </c>
      <c r="BI23" s="46" t="s">
        <v>118</v>
      </c>
      <c r="BJ23" s="46">
        <v>5</v>
      </c>
      <c r="BK23" s="47"/>
      <c r="BL23" s="46" t="s">
        <v>119</v>
      </c>
      <c r="BM23" s="46">
        <v>30</v>
      </c>
      <c r="BN23" s="46">
        <v>17</v>
      </c>
      <c r="BO23" s="48">
        <v>1.48</v>
      </c>
      <c r="BP23" s="49" t="s">
        <v>120</v>
      </c>
      <c r="BQ23" s="48">
        <v>2.8</v>
      </c>
      <c r="BR23" s="50" t="str">
        <f>IF(ISBLANK(BP23),"",BP23)</f>
        <v>€/kg</v>
      </c>
    </row>
    <row r="24" spans="1:70" x14ac:dyDescent="0.2">
      <c r="A24" s="52" t="str">
        <f>A23</f>
        <v>tomate</v>
      </c>
      <c r="B24" s="53" t="s">
        <v>121</v>
      </c>
      <c r="C24" s="54"/>
      <c r="D24" s="54"/>
      <c r="E24" s="54"/>
      <c r="F24" s="54"/>
      <c r="G24" s="54"/>
      <c r="H24" s="54"/>
      <c r="I24" s="54"/>
      <c r="J24" s="54"/>
      <c r="K24" s="54"/>
      <c r="L24" s="54"/>
      <c r="M24" s="54"/>
      <c r="N24" s="54"/>
      <c r="O24" s="54"/>
      <c r="P24" s="54"/>
      <c r="Q24" s="54"/>
      <c r="R24" s="54"/>
      <c r="S24" s="54"/>
      <c r="T24" s="54"/>
      <c r="U24" s="54"/>
      <c r="V24" s="54"/>
      <c r="W24" s="54"/>
      <c r="X24" s="56"/>
      <c r="Y24" s="56"/>
      <c r="Z24" s="56"/>
      <c r="AA24" s="56"/>
      <c r="AB24" s="56"/>
      <c r="AC24" s="56"/>
      <c r="AD24" s="56" t="s">
        <v>329</v>
      </c>
      <c r="AE24" s="56" t="s">
        <v>329</v>
      </c>
      <c r="AF24" s="56" t="s">
        <v>329</v>
      </c>
      <c r="AG24" s="56" t="s">
        <v>329</v>
      </c>
      <c r="AH24" s="56" t="s">
        <v>329</v>
      </c>
      <c r="AI24" s="56" t="s">
        <v>329</v>
      </c>
      <c r="AJ24" s="56" t="s">
        <v>329</v>
      </c>
      <c r="AK24" s="56" t="s">
        <v>329</v>
      </c>
      <c r="AL24" s="56"/>
      <c r="AM24" s="56"/>
      <c r="AN24" s="56"/>
      <c r="AO24" s="56"/>
      <c r="AP24" s="56"/>
      <c r="AQ24" s="56"/>
      <c r="AR24" s="56"/>
      <c r="AS24" s="56" t="s">
        <v>329</v>
      </c>
      <c r="AT24" s="54"/>
      <c r="AU24" s="54"/>
      <c r="AV24" s="54"/>
      <c r="AW24" s="54"/>
      <c r="AX24" s="54"/>
      <c r="AY24" s="54"/>
      <c r="AZ24" s="54"/>
      <c r="BA24" s="54"/>
      <c r="BB24" s="54"/>
      <c r="BC24" s="57"/>
      <c r="BD24" s="58"/>
      <c r="BE24" s="58"/>
      <c r="BF24" s="59"/>
      <c r="BG24" s="59"/>
      <c r="BH24" s="59"/>
      <c r="BI24" s="59"/>
      <c r="BJ24" s="59"/>
      <c r="BK24" s="60"/>
      <c r="BL24" s="59"/>
      <c r="BM24" s="59"/>
      <c r="BN24" s="59"/>
      <c r="BO24" s="61"/>
      <c r="BP24" s="62"/>
      <c r="BQ24" s="61"/>
      <c r="BR24" s="63"/>
    </row>
    <row r="25" spans="1:70" x14ac:dyDescent="0.2">
      <c r="A25" s="64" t="str">
        <f>A24</f>
        <v>tomate</v>
      </c>
      <c r="B25" s="65" t="s">
        <v>123</v>
      </c>
      <c r="C25" s="66" t="str">
        <f>IF(C24="","",IF(VLOOKUP($A25,Surfaces!$B$1:$AK$61,16,0)="",VLOOKUP($A25,Surfaces!$B$1:$AK$61,29,0),VLOOKUP($A25,Surfaces!$B$1:$AK$61,16,0)))</f>
        <v/>
      </c>
      <c r="D25" s="66" t="str">
        <f>IF(D24="","",IF(VLOOKUP($A25,Surfaces!$B$1:$AK$61,16,0)="",VLOOKUP($A25,Surfaces!$B$1:$AK$61,29,0),VLOOKUP($A25,Surfaces!$B$1:$AK$61,16,0)))</f>
        <v/>
      </c>
      <c r="E25" s="66" t="str">
        <f>IF(E24="","",IF(VLOOKUP($A25,Surfaces!$B$1:$AK$61,16,0)="",VLOOKUP($A25,Surfaces!$B$1:$AK$61,29,0),VLOOKUP($A25,Surfaces!$B$1:$AK$61,16,0)))</f>
        <v/>
      </c>
      <c r="F25" s="66" t="str">
        <f>IF(F24="","",IF(VLOOKUP($A25,Surfaces!$B$1:$AK$61,16,0)="",VLOOKUP($A25,Surfaces!$B$1:$AK$61,29,0),VLOOKUP($A25,Surfaces!$B$1:$AK$61,16,0)))</f>
        <v/>
      </c>
      <c r="G25" s="66" t="str">
        <f>IF(G24="","",IF(VLOOKUP($A25,Surfaces!$B$1:$AK$61,16,0)="",VLOOKUP($A25,Surfaces!$B$1:$AK$61,29,0),VLOOKUP($A25,Surfaces!$B$1:$AK$61,16,0)))</f>
        <v/>
      </c>
      <c r="H25" s="66" t="str">
        <f>IF(H24="","",IF(VLOOKUP($A25,Surfaces!$B$1:$AK$61,16,0)="",VLOOKUP($A25,Surfaces!$B$1:$AK$61,29,0),VLOOKUP($A25,Surfaces!$B$1:$AK$61,16,0)))</f>
        <v/>
      </c>
      <c r="I25" s="66" t="str">
        <f>IF(I24="","",IF(VLOOKUP($A25,Surfaces!$B$1:$AK$61,16,0)="",VLOOKUP($A25,Surfaces!$B$1:$AK$61,29,0),VLOOKUP($A25,Surfaces!$B$1:$AK$61,16,0)))</f>
        <v/>
      </c>
      <c r="J25" s="66" t="str">
        <f>IF(J24="","",IF(VLOOKUP($A25,Surfaces!$B$1:$AK$61,16,0)="",VLOOKUP($A25,Surfaces!$B$1:$AK$61,29,0),VLOOKUP($A25,Surfaces!$B$1:$AK$61,16,0)))</f>
        <v/>
      </c>
      <c r="K25" s="66" t="str">
        <f>IF(K24="","",IF(VLOOKUP($A25,Surfaces!$B$1:$AK$61,16,0)="",VLOOKUP($A25,Surfaces!$B$1:$AK$61,29,0),VLOOKUP($A25,Surfaces!$B$1:$AK$61,16,0)))</f>
        <v/>
      </c>
      <c r="L25" s="66" t="str">
        <f>IF(L24="","",IF(VLOOKUP($A25,Surfaces!$B$1:$AK$61,16,0)="",VLOOKUP($A25,Surfaces!$B$1:$AK$61,29,0),VLOOKUP($A25,Surfaces!$B$1:$AK$61,16,0)))</f>
        <v/>
      </c>
      <c r="M25" s="66" t="str">
        <f>IF(M24="","",IF(VLOOKUP($A25,Surfaces!$B$1:$AK$61,16,0)="",VLOOKUP($A25,Surfaces!$B$1:$AK$61,29,0),VLOOKUP($A25,Surfaces!$B$1:$AK$61,16,0)))</f>
        <v/>
      </c>
      <c r="N25" s="66" t="str">
        <f>IF(N24="","",IF(VLOOKUP($A25,Surfaces!$B$1:$AK$61,16,0)="",VLOOKUP($A25,Surfaces!$B$1:$AK$61,29,0),VLOOKUP($A25,Surfaces!$B$1:$AK$61,16,0)))</f>
        <v/>
      </c>
      <c r="O25" s="66" t="str">
        <f>IF(O24="","",IF(VLOOKUP($A25,Surfaces!$B$1:$AK$61,16,0)="",VLOOKUP($A25,Surfaces!$B$1:$AK$61,29,0),VLOOKUP($A25,Surfaces!$B$1:$AK$61,16,0)))</f>
        <v/>
      </c>
      <c r="P25" s="66" t="str">
        <f>IF(P24="","",IF(VLOOKUP($A25,Surfaces!$B$1:$AK$61,16,0)="",VLOOKUP($A25,Surfaces!$B$1:$AK$61,29,0),VLOOKUP($A25,Surfaces!$B$1:$AK$61,16,0)))</f>
        <v/>
      </c>
      <c r="Q25" s="66" t="str">
        <f>IF(Q24="","",IF(VLOOKUP($A25,Surfaces!$B$1:$AK$61,16,0)="",VLOOKUP($A25,Surfaces!$B$1:$AK$61,29,0),VLOOKUP($A25,Surfaces!$B$1:$AK$61,16,0)))</f>
        <v/>
      </c>
      <c r="R25" s="66" t="str">
        <f>IF(R24="","",IF(VLOOKUP($A25,Surfaces!$B$1:$AK$61,16,0)="",VLOOKUP($A25,Surfaces!$B$1:$AK$61,29,0),VLOOKUP($A25,Surfaces!$B$1:$AK$61,16,0)))</f>
        <v/>
      </c>
      <c r="S25" s="66" t="str">
        <f>IF(S24="","",IF(VLOOKUP($A25,Surfaces!$B$1:$AK$61,16,0)="",VLOOKUP($A25,Surfaces!$B$1:$AK$61,29,0),VLOOKUP($A25,Surfaces!$B$1:$AK$61,16,0)))</f>
        <v/>
      </c>
      <c r="T25" s="66" t="str">
        <f>IF(T24="","",IF(VLOOKUP($A25,Surfaces!$B$1:$AK$61,16,0)="",VLOOKUP($A25,Surfaces!$B$1:$AK$61,29,0),VLOOKUP($A25,Surfaces!$B$1:$AK$61,16,0)))</f>
        <v/>
      </c>
      <c r="U25" s="66" t="str">
        <f>IF(U24="","",IF(VLOOKUP($A25,Surfaces!$B$1:$AK$61,16,0)="",VLOOKUP($A25,Surfaces!$B$1:$AK$61,29,0),VLOOKUP($A25,Surfaces!$B$1:$AK$61,16,0)))</f>
        <v/>
      </c>
      <c r="V25" s="66" t="str">
        <f>IF(V24="","",IF(VLOOKUP($A25,Surfaces!$B$1:$AK$61,16,0)="",VLOOKUP($A25,Surfaces!$B$1:$AK$61,29,0),VLOOKUP($A25,Surfaces!$B$1:$AK$61,16,0)))</f>
        <v/>
      </c>
      <c r="W25" s="66" t="str">
        <f>IF(W24="","",IF(VLOOKUP($A25,Surfaces!$B$1:$AK$61,16,0)="",VLOOKUP($A25,Surfaces!$B$1:$AK$61,29,0),VLOOKUP($A25,Surfaces!$B$1:$AK$61,16,0)))</f>
        <v/>
      </c>
      <c r="X25" s="66" t="str">
        <f>IF(X24="","",IF(VLOOKUP($A25,Surfaces!$B$1:$AK$61,16,0)="",VLOOKUP($A25,Surfaces!$B$1:$AK$61,29,0),VLOOKUP($A25,Surfaces!$B$1:$AK$61,16,0)))</f>
        <v/>
      </c>
      <c r="Y25" s="66" t="str">
        <f>IF(Y24="","",IF(VLOOKUP($A25,Surfaces!$B$1:$AK$61,16,0)="",VLOOKUP($A25,Surfaces!$B$1:$AK$61,29,0),VLOOKUP($A25,Surfaces!$B$1:$AK$61,16,0)))</f>
        <v/>
      </c>
      <c r="Z25" s="66" t="str">
        <f>IF(Z24="","",IF(VLOOKUP($A25,Surfaces!$B$1:$AK$61,16,0)="",VLOOKUP($A25,Surfaces!$B$1:$AK$61,29,0),VLOOKUP($A25,Surfaces!$B$1:$AK$61,16,0)))</f>
        <v/>
      </c>
      <c r="AA25" s="66" t="str">
        <f>IF(AA24="","",IF(VLOOKUP($A25,Surfaces!$B$1:$AK$61,16,0)="",VLOOKUP($A25,Surfaces!$B$1:$AK$61,29,0),VLOOKUP($A25,Surfaces!$B$1:$AK$61,16,0)))</f>
        <v/>
      </c>
      <c r="AB25" s="66" t="str">
        <f>IF(AB24="","",IF(VLOOKUP($A25,Surfaces!$B$1:$AK$61,16,0)="",VLOOKUP($A25,Surfaces!$B$1:$AK$61,29,0),VLOOKUP($A25,Surfaces!$B$1:$AK$61,16,0)))</f>
        <v/>
      </c>
      <c r="AC25" s="66" t="str">
        <f>IF(AC24="","",IF(VLOOKUP($A25,Surfaces!$B$1:$AK$61,16,0)="",VLOOKUP($A25,Surfaces!$B$1:$AK$61,29,0),VLOOKUP($A25,Surfaces!$B$1:$AK$61,16,0)))</f>
        <v/>
      </c>
      <c r="AD25" s="66">
        <f ca="1">IF(AD24="","",IF(VLOOKUP($A25,Surfaces!$B$1:$AK$61,16,0)="",VLOOKUP($A25,Surfaces!$B$1:$AK$61,29,0),VLOOKUP($A25,Surfaces!$B$1:$AK$61,16,0)))</f>
        <v>50</v>
      </c>
      <c r="AE25" s="66">
        <f ca="1">IF(AE24="","",IF(VLOOKUP($A25,Surfaces!$B$1:$AK$61,16,0)="",VLOOKUP($A25,Surfaces!$B$1:$AK$61,29,0),VLOOKUP($A25,Surfaces!$B$1:$AK$61,16,0)))</f>
        <v>50</v>
      </c>
      <c r="AF25" s="66">
        <f ca="1">IF(AF24="","",IF(VLOOKUP($A25,Surfaces!$B$1:$AK$61,16,0)="",VLOOKUP($A25,Surfaces!$B$1:$AK$61,29,0),VLOOKUP($A25,Surfaces!$B$1:$AK$61,16,0)))</f>
        <v>50</v>
      </c>
      <c r="AG25" s="66">
        <f ca="1">IF(AG24="","",IF(VLOOKUP($A25,Surfaces!$B$1:$AK$61,16,0)="",VLOOKUP($A25,Surfaces!$B$1:$AK$61,29,0),VLOOKUP($A25,Surfaces!$B$1:$AK$61,16,0)))</f>
        <v>50</v>
      </c>
      <c r="AH25" s="66">
        <f ca="1">IF(AH24="","",IF(VLOOKUP($A25,Surfaces!$B$1:$AK$61,16,0)="",VLOOKUP($A25,Surfaces!$B$1:$AK$61,29,0),VLOOKUP($A25,Surfaces!$B$1:$AK$61,16,0)))</f>
        <v>50</v>
      </c>
      <c r="AI25" s="66">
        <f ca="1">IF(AI24="","",IF(VLOOKUP($A25,Surfaces!$B$1:$AK$61,16,0)="",VLOOKUP($A25,Surfaces!$B$1:$AK$61,29,0),VLOOKUP($A25,Surfaces!$B$1:$AK$61,16,0)))</f>
        <v>50</v>
      </c>
      <c r="AJ25" s="66">
        <f ca="1">IF(AJ24="","",IF(VLOOKUP($A25,Surfaces!$B$1:$AK$61,16,0)="",VLOOKUP($A25,Surfaces!$B$1:$AK$61,29,0),VLOOKUP($A25,Surfaces!$B$1:$AK$61,16,0)))</f>
        <v>50</v>
      </c>
      <c r="AK25" s="66">
        <f ca="1">IF(AK24="","",IF(VLOOKUP($A25,Surfaces!$B$1:$AK$61,16,0)="",VLOOKUP($A25,Surfaces!$B$1:$AK$61,29,0),VLOOKUP($A25,Surfaces!$B$1:$AK$61,16,0)))</f>
        <v>50</v>
      </c>
      <c r="AL25" s="66" t="str">
        <f>IF(AL24="","",IF(VLOOKUP($A25,Surfaces!$B$1:$AK$61,16,0)="",VLOOKUP($A25,Surfaces!$B$1:$AK$61,29,0),VLOOKUP($A25,Surfaces!$B$1:$AK$61,16,0)))</f>
        <v/>
      </c>
      <c r="AM25" s="66" t="str">
        <f>IF(AM24="","",IF(VLOOKUP($A25,Surfaces!$B$1:$AK$61,16,0)="",VLOOKUP($A25,Surfaces!$B$1:$AK$61,29,0),VLOOKUP($A25,Surfaces!$B$1:$AK$61,16,0)))</f>
        <v/>
      </c>
      <c r="AN25" s="66" t="str">
        <f>IF(AN24="","",IF(VLOOKUP($A25,Surfaces!$B$1:$AK$61,16,0)="",VLOOKUP($A25,Surfaces!$B$1:$AK$61,29,0),VLOOKUP($A25,Surfaces!$B$1:$AK$61,16,0)))</f>
        <v/>
      </c>
      <c r="AO25" s="66" t="str">
        <f>IF(AO24="","",IF(VLOOKUP($A25,Surfaces!$B$1:$AK$61,16,0)="",VLOOKUP($A25,Surfaces!$B$1:$AK$61,29,0),VLOOKUP($A25,Surfaces!$B$1:$AK$61,16,0)))</f>
        <v/>
      </c>
      <c r="AP25" s="66" t="str">
        <f>IF(AP24="","",IF(VLOOKUP($A25,Surfaces!$B$1:$AK$61,16,0)="",VLOOKUP($A25,Surfaces!$B$1:$AK$61,29,0),VLOOKUP($A25,Surfaces!$B$1:$AK$61,16,0)))</f>
        <v/>
      </c>
      <c r="AQ25" s="66" t="str">
        <f>IF(AQ24="","",IF(VLOOKUP($A25,Surfaces!$B$1:$AK$61,16,0)="",VLOOKUP($A25,Surfaces!$B$1:$AK$61,29,0),VLOOKUP($A25,Surfaces!$B$1:$AK$61,16,0)))</f>
        <v/>
      </c>
      <c r="AR25" s="66" t="str">
        <f>IF(AR24="","",IF(VLOOKUP($A25,Surfaces!$B$1:$AK$61,16,0)="",VLOOKUP($A25,Surfaces!$B$1:$AK$61,29,0),VLOOKUP($A25,Surfaces!$B$1:$AK$61,16,0)))</f>
        <v/>
      </c>
      <c r="AS25" s="66">
        <f ca="1">IF(AS24="","",IF(VLOOKUP($A25,Surfaces!$B$1:$AK$61,16,0)="",VLOOKUP($A25,Surfaces!$B$1:$AK$61,29,0),VLOOKUP($A25,Surfaces!$B$1:$AK$61,16,0)))</f>
        <v>50</v>
      </c>
      <c r="AT25" s="66" t="str">
        <f>IF(AT24="","",IF(VLOOKUP($A25,Surfaces!$B$1:$AK$61,16,0)="",VLOOKUP($A25,Surfaces!$B$1:$AK$61,29,0),VLOOKUP($A25,Surfaces!$B$1:$AK$61,16,0)))</f>
        <v/>
      </c>
      <c r="AU25" s="66" t="str">
        <f>IF(AU24="","",IF(VLOOKUP($A25,Surfaces!$B$1:$AK$61,16,0)="",VLOOKUP($A25,Surfaces!$B$1:$AK$61,29,0),VLOOKUP($A25,Surfaces!$B$1:$AK$61,16,0)))</f>
        <v/>
      </c>
      <c r="AV25" s="66" t="str">
        <f>IF(AV24="","",IF(VLOOKUP($A25,Surfaces!$B$1:$AK$61,16,0)="",VLOOKUP($A25,Surfaces!$B$1:$AK$61,29,0),VLOOKUP($A25,Surfaces!$B$1:$AK$61,16,0)))</f>
        <v/>
      </c>
      <c r="AW25" s="66" t="str">
        <f>IF(AW24="","",IF(VLOOKUP($A25,Surfaces!$B$1:$AK$61,16,0)="",VLOOKUP($A25,Surfaces!$B$1:$AK$61,29,0),VLOOKUP($A25,Surfaces!$B$1:$AK$61,16,0)))</f>
        <v/>
      </c>
      <c r="AX25" s="66" t="str">
        <f>IF(AX24="","",IF(VLOOKUP($A25,Surfaces!$B$1:$AK$61,16,0)="",VLOOKUP($A25,Surfaces!$B$1:$AK$61,29,0),VLOOKUP($A25,Surfaces!$B$1:$AK$61,16,0)))</f>
        <v/>
      </c>
      <c r="AY25" s="66" t="str">
        <f>IF(AY24="","",IF(VLOOKUP($A25,Surfaces!$B$1:$AK$61,16,0)="",VLOOKUP($A25,Surfaces!$B$1:$AK$61,29,0),VLOOKUP($A25,Surfaces!$B$1:$AK$61,16,0)))</f>
        <v/>
      </c>
      <c r="AZ25" s="66" t="str">
        <f>IF(AZ24="","",IF(VLOOKUP($A25,Surfaces!$B$1:$AK$61,16,0)="",VLOOKUP($A25,Surfaces!$B$1:$AK$61,29,0),VLOOKUP($A25,Surfaces!$B$1:$AK$61,16,0)))</f>
        <v/>
      </c>
      <c r="BA25" s="66" t="str">
        <f>IF(BA24="","",IF(VLOOKUP($A25,Surfaces!$B$1:$AK$61,16,0)="",VLOOKUP($A25,Surfaces!$B$1:$AK$61,29,0),VLOOKUP($A25,Surfaces!$B$1:$AK$61,16,0)))</f>
        <v/>
      </c>
      <c r="BB25" s="66" t="str">
        <f>IF(BB24="","",IF(VLOOKUP($A25,Surfaces!$B$1:$AK$61,16,0)="",VLOOKUP($A25,Surfaces!$B$1:$AK$61,29,0),VLOOKUP($A25,Surfaces!$B$1:$AK$61,16,0)))</f>
        <v/>
      </c>
      <c r="BC25" s="67"/>
      <c r="BD25" s="68"/>
      <c r="BE25" s="68"/>
      <c r="BF25" s="69"/>
      <c r="BG25" s="69"/>
      <c r="BH25" s="69"/>
      <c r="BI25" s="69"/>
      <c r="BJ25" s="69"/>
      <c r="BK25" s="70"/>
      <c r="BL25" s="69"/>
      <c r="BM25" s="69"/>
      <c r="BN25" s="69"/>
      <c r="BO25" s="71"/>
      <c r="BP25" s="72"/>
      <c r="BQ25" s="71"/>
      <c r="BR25" s="73"/>
    </row>
    <row r="26" spans="1:70" s="51" customFormat="1" x14ac:dyDescent="0.2">
      <c r="A26" s="41" t="s">
        <v>143</v>
      </c>
      <c r="B26" s="42" t="s">
        <v>115</v>
      </c>
      <c r="C26" s="43" t="str">
        <f>IF((C$182+$BN26)&gt;=52,IF(ISBLANK(INDEX($C27:$BB27,1,(C$182+$BN26+1-52))),"",IF($BL26="P",VLOOKUP($A26,Surfaces!$B$2:$AL$62,15,0),(VLOOKUP($A26,Surfaces!$B$2:$AL$62,28,0))/$BC26)),IF(ISBLANK(INDEX(C27:$BB27,1,$BN26+1)),"",IF($BL26="P",VLOOKUP($A26,Surfaces!$B$2:$AL$62,15,0),(VLOOKUP($A26,Surfaces!$B$2:$AL$62,28,0))/$BC26)))</f>
        <v/>
      </c>
      <c r="D26" s="43" t="str">
        <f>IF((D$182+$BN26)&gt;=52,IF(ISBLANK(INDEX($C27:$BB27,1,(D$182+$BN26+1-52))),"",IF($BL26="P",VLOOKUP($A26,Surfaces!$B$2:$AL$62,15,0),(VLOOKUP($A26,Surfaces!$B$2:$AL$62,28,0))/$BC26)),IF(ISBLANK(INDEX(D27:$BB27,1,$BN26+1)),"",IF($BL26="P",VLOOKUP($A26,Surfaces!$B$2:$AL$62,15,0),(VLOOKUP($A26,Surfaces!$B$2:$AL$62,28,0))/$BC26)))</f>
        <v/>
      </c>
      <c r="E26" s="43" t="str">
        <f>IF((E$182+$BN26)&gt;=52,IF(ISBLANK(INDEX($C27:$BB27,1,(E$182+$BN26+1-52))),"",IF($BL26="P",VLOOKUP($A26,Surfaces!$B$2:$AL$62,15,0),(VLOOKUP($A26,Surfaces!$B$2:$AL$62,28,0))/$BC26)),IF(ISBLANK(INDEX(E27:$BB27,1,$BN26+1)),"",IF($BL26="P",VLOOKUP($A26,Surfaces!$B$2:$AL$62,15,0),(VLOOKUP($A26,Surfaces!$B$2:$AL$62,28,0))/$BC26)))</f>
        <v/>
      </c>
      <c r="F26" s="43" t="str">
        <f>IF((F$182+$BN26)&gt;=52,IF(ISBLANK(INDEX($C27:$BB27,1,(F$182+$BN26+1-52))),"",IF($BL26="P",VLOOKUP($A26,Surfaces!$B$2:$AL$62,15,0),(VLOOKUP($A26,Surfaces!$B$2:$AL$62,28,0))/$BC26)),IF(ISBLANK(INDEX(F27:$BB27,1,$BN26+1)),"",IF($BL26="P",VLOOKUP($A26,Surfaces!$B$2:$AL$62,15,0),(VLOOKUP($A26,Surfaces!$B$2:$AL$62,28,0))/$BC26)))</f>
        <v/>
      </c>
      <c r="G26" s="43" t="str">
        <f>IF((G$182+$BN26)&gt;=52,IF(ISBLANK(INDEX($C27:$BB27,1,(G$182+$BN26+1-52))),"",IF($BL26="P",VLOOKUP($A26,Surfaces!$B$2:$AL$62,15,0),(VLOOKUP($A26,Surfaces!$B$2:$AL$62,28,0))/$BC26)),IF(ISBLANK(INDEX(G27:$BB27,1,$BN26+1)),"",IF($BL26="P",VLOOKUP($A26,Surfaces!$B$2:$AL$62,15,0),(VLOOKUP($A26,Surfaces!$B$2:$AL$62,28,0))/$BC26)))</f>
        <v/>
      </c>
      <c r="H26" s="43" t="str">
        <f>IF((H$182+$BN26)&gt;=52,IF(ISBLANK(INDEX($C27:$BB27,1,(H$182+$BN26+1-52))),"",IF($BL26="P",VLOOKUP($A26,Surfaces!$B$2:$AL$62,15,0),(VLOOKUP($A26,Surfaces!$B$2:$AL$62,28,0))/$BC26)),IF(ISBLANK(INDEX(H27:$BB27,1,$BN26+1)),"",IF($BL26="P",VLOOKUP($A26,Surfaces!$B$2:$AL$62,15,0),(VLOOKUP($A26,Surfaces!$B$2:$AL$62,28,0))/$BC26)))</f>
        <v/>
      </c>
      <c r="I26" s="43" t="str">
        <f>IF((I$182+$BN26)&gt;=52,IF(ISBLANK(INDEX($C27:$BB27,1,(I$182+$BN26+1-52))),"",IF($BL26="P",VLOOKUP($A26,Surfaces!$B$2:$AL$62,15,0),(VLOOKUP($A26,Surfaces!$B$2:$AL$62,28,0))/$BC26)),IF(ISBLANK(INDEX(I27:$BB27,1,$BN26+1)),"",IF($BL26="P",VLOOKUP($A26,Surfaces!$B$2:$AL$62,15,0),(VLOOKUP($A26,Surfaces!$B$2:$AL$62,28,0))/$BC26)))</f>
        <v/>
      </c>
      <c r="J26" s="43" t="str">
        <f>IF((J$182+$BN26)&gt;=52,IF(ISBLANK(INDEX($C27:$BB27,1,(J$182+$BN26+1-52))),"",IF($BL26="P",VLOOKUP($A26,Surfaces!$B$2:$AL$62,15,0),(VLOOKUP($A26,Surfaces!$B$2:$AL$62,28,0))/$BC26)),IF(ISBLANK(INDEX(J27:$BB27,1,$BN26+1)),"",IF($BL26="P",VLOOKUP($A26,Surfaces!$B$2:$AL$62,15,0),(VLOOKUP($A26,Surfaces!$B$2:$AL$62,28,0))/$BC26)))</f>
        <v/>
      </c>
      <c r="K26" s="43" t="str">
        <f>IF((K$182+$BN26)&gt;=52,IF(ISBLANK(INDEX($C27:$BB27,1,(K$182+$BN26+1-52))),"",IF($BL26="P",VLOOKUP($A26,Surfaces!$B$2:$AL$62,15,0),(VLOOKUP($A26,Surfaces!$B$2:$AL$62,28,0))/$BC26)),IF(ISBLANK(INDEX(K27:$BB27,1,$BN26+1)),"",IF($BL26="P",VLOOKUP($A26,Surfaces!$B$2:$AL$62,15,0),(VLOOKUP($A26,Surfaces!$B$2:$AL$62,28,0))/$BC26)))</f>
        <v/>
      </c>
      <c r="L26" s="43" t="str">
        <f>IF((L$182+$BN26)&gt;=52,IF(ISBLANK(INDEX($C27:$BB27,1,(L$182+$BN26+1-52))),"",IF($BL26="P",VLOOKUP($A26,Surfaces!$B$2:$AL$62,15,0),(VLOOKUP($A26,Surfaces!$B$2:$AL$62,28,0))/$BC26)),IF(ISBLANK(INDEX(L27:$BB27,1,$BN26+1)),"",IF($BL26="P",VLOOKUP($A26,Surfaces!$B$2:$AL$62,15,0),(VLOOKUP($A26,Surfaces!$B$2:$AL$62,28,0))/$BC26)))</f>
        <v/>
      </c>
      <c r="M26" s="43" t="str">
        <f>IF((M$182+$BN26)&gt;=52,IF(ISBLANK(INDEX($C27:$BB27,1,(M$182+$BN26+1-52))),"",IF($BL26="P",VLOOKUP($A26,Surfaces!$B$2:$AL$62,15,0),(VLOOKUP($A26,Surfaces!$B$2:$AL$62,28,0))/$BC26)),IF(ISBLANK(INDEX(M27:$BB27,1,$BN26+1)),"",IF($BL26="P",VLOOKUP($A26,Surfaces!$B$2:$AL$62,15,0),(VLOOKUP($A26,Surfaces!$B$2:$AL$62,28,0))/$BC26)))</f>
        <v/>
      </c>
      <c r="N26" s="43" t="str">
        <f>IF((N$182+$BN26)&gt;=52,IF(ISBLANK(INDEX($C27:$BB27,1,(N$182+$BN26+1-52))),"",IF($BL26="P",VLOOKUP($A26,Surfaces!$B$2:$AL$62,15,0),(VLOOKUP($A26,Surfaces!$B$2:$AL$62,28,0))/$BC26)),IF(ISBLANK(INDEX(N27:$BB27,1,$BN26+1)),"",IF($BL26="P",VLOOKUP($A26,Surfaces!$B$2:$AL$62,15,0),(VLOOKUP($A26,Surfaces!$B$2:$AL$62,28,0))/$BC26)))</f>
        <v/>
      </c>
      <c r="O26" s="43" t="str">
        <f>IF((O$182+$BN26)&gt;=52,IF(ISBLANK(INDEX($C27:$BB27,1,(O$182+$BN26+1-52))),"",IF($BL26="P",VLOOKUP($A26,Surfaces!$B$2:$AL$62,15,0),(VLOOKUP($A26,Surfaces!$B$2:$AL$62,28,0))/$BC26)),IF(ISBLANK(INDEX(O27:$BB27,1,$BN26+1)),"",IF($BL26="P",VLOOKUP($A26,Surfaces!$B$2:$AL$62,15,0),(VLOOKUP($A26,Surfaces!$B$2:$AL$62,28,0))/$BC26)))</f>
        <v/>
      </c>
      <c r="P26" s="43" t="str">
        <f>IF((P$182+$BN26)&gt;=52,IF(ISBLANK(INDEX($C27:$BB27,1,(P$182+$BN26+1-52))),"",IF($BL26="P",VLOOKUP($A26,Surfaces!$B$2:$AL$62,15,0),(VLOOKUP($A26,Surfaces!$B$2:$AL$62,28,0))/$BC26)),IF(ISBLANK(INDEX(P27:$BB27,1,$BN26+1)),"",IF($BL26="P",VLOOKUP($A26,Surfaces!$B$2:$AL$62,15,0),(VLOOKUP($A26,Surfaces!$B$2:$AL$62,28,0))/$BC26)))</f>
        <v/>
      </c>
      <c r="Q26" s="43">
        <f ca="1">IF((Q$182+$BN26)&gt;=52,IF(ISBLANK(INDEX($C27:$BB27,1,(Q$182+$BN26+1-52))),"",IF($BL26="P",VLOOKUP($A26,Surfaces!$B$2:$AL$62,15,0),(VLOOKUP($A26,Surfaces!$B$2:$AL$62,28,0))/$BC26)),IF(ISBLANK(INDEX(Q27:$BB27,1,$BN26+1)),"",IF($BL26="P",VLOOKUP($A26,Surfaces!$B$2:$AL$62,15,0),(VLOOKUP($A26,Surfaces!$B$2:$AL$62,28,0))/$BC26)))</f>
        <v>12.1875</v>
      </c>
      <c r="R26" s="43" t="str">
        <f>IF((R$182+$BN26)&gt;=52,IF(ISBLANK(INDEX($C27:$BB27,1,(R$182+$BN26+1-52))),"",IF($BL26="P",VLOOKUP($A26,Surfaces!$B$2:$AL$62,15,0),(VLOOKUP($A26,Surfaces!$B$2:$AL$62,28,0))/$BC26)),IF(ISBLANK(INDEX(R27:$BB27,1,$BN26+1)),"",IF($BL26="P",VLOOKUP($A26,Surfaces!$B$2:$AL$62,15,0),(VLOOKUP($A26,Surfaces!$B$2:$AL$62,28,0))/$BC26)))</f>
        <v/>
      </c>
      <c r="S26" s="43" t="str">
        <f>IF((S$182+$BN26)&gt;=52,IF(ISBLANK(INDEX($C27:$BB27,1,(S$182+$BN26+1-52))),"",IF($BL26="P",VLOOKUP($A26,Surfaces!$B$2:$AL$62,15,0),(VLOOKUP($A26,Surfaces!$B$2:$AL$62,28,0))/$BC26)),IF(ISBLANK(INDEX(S27:$BB27,1,$BN26+1)),"",IF($BL26="P",VLOOKUP($A26,Surfaces!$B$2:$AL$62,15,0),(VLOOKUP($A26,Surfaces!$B$2:$AL$62,28,0))/$BC26)))</f>
        <v/>
      </c>
      <c r="T26" s="43" t="str">
        <f>IF((T$182+$BN26)&gt;=52,IF(ISBLANK(INDEX($C27:$BB27,1,(T$182+$BN26+1-52))),"",IF($BL26="P",VLOOKUP($A26,Surfaces!$B$2:$AL$62,15,0),(VLOOKUP($A26,Surfaces!$B$2:$AL$62,28,0))/$BC26)),IF(ISBLANK(INDEX(T27:$BB27,1,$BN26+1)),"",IF($BL26="P",VLOOKUP($A26,Surfaces!$B$2:$AL$62,15,0),(VLOOKUP($A26,Surfaces!$B$2:$AL$62,28,0))/$BC26)))</f>
        <v/>
      </c>
      <c r="U26" s="43" t="str">
        <f>IF((U$182+$BN26)&gt;=52,IF(ISBLANK(INDEX($C27:$BB27,1,(U$182+$BN26+1-52))),"",IF($BL26="P",VLOOKUP($A26,Surfaces!$B$2:$AL$62,15,0),(VLOOKUP($A26,Surfaces!$B$2:$AL$62,28,0))/$BC26)),IF(ISBLANK(INDEX(U27:$BB27,1,$BN26+1)),"",IF($BL26="P",VLOOKUP($A26,Surfaces!$B$2:$AL$62,15,0),(VLOOKUP($A26,Surfaces!$B$2:$AL$62,28,0))/$BC26)))</f>
        <v/>
      </c>
      <c r="V26" s="43" t="str">
        <f>IF((V$182+$BN26)&gt;=52,IF(ISBLANK(INDEX($C27:$BB27,1,(V$182+$BN26+1-52))),"",IF($BL26="P",VLOOKUP($A26,Surfaces!$B$2:$AL$62,15,0),(VLOOKUP($A26,Surfaces!$B$2:$AL$62,28,0))/$BC26)),IF(ISBLANK(INDEX(V27:$BB27,1,$BN26+1)),"",IF($BL26="P",VLOOKUP($A26,Surfaces!$B$2:$AL$62,15,0),(VLOOKUP($A26,Surfaces!$B$2:$AL$62,28,0))/$BC26)))</f>
        <v/>
      </c>
      <c r="W26" s="43" t="str">
        <f>IF((W$182+$BN26)&gt;=52,IF(ISBLANK(INDEX($C27:$BB27,1,(W$182+$BN26+1-52))),"",IF($BL26="P",VLOOKUP($A26,Surfaces!$B$2:$AL$62,15,0),(VLOOKUP($A26,Surfaces!$B$2:$AL$62,28,0))/$BC26)),IF(ISBLANK(INDEX(W27:$BB27,1,$BN26+1)),"",IF($BL26="P",VLOOKUP($A26,Surfaces!$B$2:$AL$62,15,0),(VLOOKUP($A26,Surfaces!$B$2:$AL$62,28,0))/$BC26)))</f>
        <v/>
      </c>
      <c r="X26" s="43" t="str">
        <f>IF((X$182+$BN26)&gt;=52,IF(ISBLANK(INDEX($C27:$BB27,1,(X$182+$BN26+1-52))),"",IF($BL26="P",VLOOKUP($A26,Surfaces!$B$2:$AL$62,15,0),(VLOOKUP($A26,Surfaces!$B$2:$AL$62,28,0))/$BC26)),IF(ISBLANK(INDEX(X27:$BB27,1,$BN26+1)),"",IF($BL26="P",VLOOKUP($A26,Surfaces!$B$2:$AL$62,15,0),(VLOOKUP($A26,Surfaces!$B$2:$AL$62,28,0))/$BC26)))</f>
        <v/>
      </c>
      <c r="Y26" s="43" t="str">
        <f>IF((Y$182+$BN26)&gt;=52,IF(ISBLANK(INDEX($C27:$BB27,1,(Y$182+$BN26+1-52))),"",IF($BL26="P",VLOOKUP($A26,Surfaces!$B$2:$AL$62,15,0),(VLOOKUP($A26,Surfaces!$B$2:$AL$62,28,0))/$BC26)),IF(ISBLANK(INDEX(Y27:$BB27,1,$BN26+1)),"",IF($BL26="P",VLOOKUP($A26,Surfaces!$B$2:$AL$62,15,0),(VLOOKUP($A26,Surfaces!$B$2:$AL$62,28,0))/$BC26)))</f>
        <v/>
      </c>
      <c r="Z26" s="43" t="str">
        <f>IF((Z$182+$BN26)&gt;=52,IF(ISBLANK(INDEX($C27:$BB27,1,(Z$182+$BN26+1-52))),"",IF($BL26="P",VLOOKUP($A26,Surfaces!$B$2:$AL$62,15,0),(VLOOKUP($A26,Surfaces!$B$2:$AL$62,28,0))/$BC26)),IF(ISBLANK(INDEX(Z27:$BB27,1,$BN26+1)),"",IF($BL26="P",VLOOKUP($A26,Surfaces!$B$2:$AL$62,15,0),(VLOOKUP($A26,Surfaces!$B$2:$AL$62,28,0))/$BC26)))</f>
        <v/>
      </c>
      <c r="AA26" s="43" t="str">
        <f>IF((AA$182+$BN26)&gt;=52,IF(ISBLANK(INDEX($C27:$BB27,1,(AA$182+$BN26+1-52))),"",IF($BL26="P",VLOOKUP($A26,Surfaces!$B$2:$AL$62,15,0),(VLOOKUP($A26,Surfaces!$B$2:$AL$62,28,0))/$BC26)),IF(ISBLANK(INDEX(AA27:$BB27,1,$BN26+1)),"",IF($BL26="P",VLOOKUP($A26,Surfaces!$B$2:$AL$62,15,0),(VLOOKUP($A26,Surfaces!$B$2:$AL$62,28,0))/$BC26)))</f>
        <v/>
      </c>
      <c r="AB26" s="43" t="str">
        <f>IF((AB$182+$BN26)&gt;=52,IF(ISBLANK(INDEX($C27:$BB27,1,(AB$182+$BN26+1-52))),"",IF($BL26="P",VLOOKUP($A26,Surfaces!$B$2:$AL$62,15,0),(VLOOKUP($A26,Surfaces!$B$2:$AL$62,28,0))/$BC26)),IF(ISBLANK(INDEX(AB27:$BB27,1,$BN26+1)),"",IF($BL26="P",VLOOKUP($A26,Surfaces!$B$2:$AL$62,15,0),(VLOOKUP($A26,Surfaces!$B$2:$AL$62,28,0))/$BC26)))</f>
        <v/>
      </c>
      <c r="AC26" s="43" t="str">
        <f>IF((AC$182+$BN26)&gt;=52,IF(ISBLANK(INDEX($C27:$BB27,1,(AC$182+$BN26+1-52))),"",IF($BL26="P",VLOOKUP($A26,Surfaces!$B$2:$AL$62,15,0),(VLOOKUP($A26,Surfaces!$B$2:$AL$62,28,0))/$BC26)),IF(ISBLANK(INDEX(AC27:$BB27,1,$BN26+1)),"",IF($BL26="P",VLOOKUP($A26,Surfaces!$B$2:$AL$62,15,0),(VLOOKUP($A26,Surfaces!$B$2:$AL$62,28,0))/$BC26)))</f>
        <v/>
      </c>
      <c r="AD26" s="43" t="str">
        <f>IF((AD$182+$BN26)&gt;=52,IF(ISBLANK(INDEX($C27:$BB27,1,(AD$182+$BN26+1-52))),"",IF($BL26="P",VLOOKUP($A26,Surfaces!$B$2:$AL$62,15,0),(VLOOKUP($A26,Surfaces!$B$2:$AL$62,28,0))/$BC26)),IF(ISBLANK(INDEX(AD27:$BB27,1,$BN26+1)),"",IF($BL26="P",VLOOKUP($A26,Surfaces!$B$2:$AL$62,15,0),(VLOOKUP($A26,Surfaces!$B$2:$AL$62,28,0))/$BC26)))</f>
        <v/>
      </c>
      <c r="AE26" s="43" t="str">
        <f>IF((AE$182+$BN26)&gt;=52,IF(ISBLANK(INDEX($C27:$BB27,1,(AE$182+$BN26+1-52))),"",IF($BL26="P",VLOOKUP($A26,Surfaces!$B$2:$AL$62,15,0),(VLOOKUP($A26,Surfaces!$B$2:$AL$62,28,0))/$BC26)),IF(ISBLANK(INDEX(AE27:$BB27,1,$BN26+1)),"",IF($BL26="P",VLOOKUP($A26,Surfaces!$B$2:$AL$62,15,0),(VLOOKUP($A26,Surfaces!$B$2:$AL$62,28,0))/$BC26)))</f>
        <v/>
      </c>
      <c r="AF26" s="43" t="str">
        <f>IF((AF$182+$BN26)&gt;=52,IF(ISBLANK(INDEX($C27:$BB27,1,(AF$182+$BN26+1-52))),"",IF($BL26="P",VLOOKUP($A26,Surfaces!$B$2:$AL$62,15,0),(VLOOKUP($A26,Surfaces!$B$2:$AL$62,28,0))/$BC26)),IF(ISBLANK(INDEX(AF27:$BB27,1,$BN26+1)),"",IF($BL26="P",VLOOKUP($A26,Surfaces!$B$2:$AL$62,15,0),(VLOOKUP($A26,Surfaces!$B$2:$AL$62,28,0))/$BC26)))</f>
        <v/>
      </c>
      <c r="AG26" s="43" t="str">
        <f>IF((AG$182+$BN26)&gt;=52,IF(ISBLANK(INDEX($C27:$BB27,1,(AG$182+$BN26+1-52))),"",IF($BL26="P",VLOOKUP($A26,Surfaces!$B$2:$AL$62,15,0),(VLOOKUP($A26,Surfaces!$B$2:$AL$62,28,0))/$BC26)),IF(ISBLANK(INDEX(AG27:$BB27,1,$BN26+1)),"",IF($BL26="P",VLOOKUP($A26,Surfaces!$B$2:$AL$62,15,0),(VLOOKUP($A26,Surfaces!$B$2:$AL$62,28,0))/$BC26)))</f>
        <v/>
      </c>
      <c r="AH26" s="43" t="str">
        <f>IF((AH$182+$BN26)&gt;=52,IF(ISBLANK(INDEX($C27:$BB27,1,(AH$182+$BN26+1-52))),"",IF($BL26="P",VLOOKUP($A26,Surfaces!$B$2:$AL$62,15,0),(VLOOKUP($A26,Surfaces!$B$2:$AL$62,28,0))/$BC26)),IF(ISBLANK(INDEX(AH27:$BB27,1,$BN26+1)),"",IF($BL26="P",VLOOKUP($A26,Surfaces!$B$2:$AL$62,15,0),(VLOOKUP($A26,Surfaces!$B$2:$AL$62,28,0))/$BC26)))</f>
        <v/>
      </c>
      <c r="AI26" s="43" t="str">
        <f>IF((AI$182+$BN26)&gt;=52,IF(ISBLANK(INDEX($C27:$BB27,1,(AI$182+$BN26+1-52))),"",IF($BL26="P",VLOOKUP($A26,Surfaces!$B$2:$AL$62,15,0),(VLOOKUP($A26,Surfaces!$B$2:$AL$62,28,0))/$BC26)),IF(ISBLANK(INDEX(AI27:$BB27,1,$BN26+1)),"",IF($BL26="P",VLOOKUP($A26,Surfaces!$B$2:$AL$62,15,0),(VLOOKUP($A26,Surfaces!$B$2:$AL$62,28,0))/$BC26)))</f>
        <v/>
      </c>
      <c r="AJ26" s="43" t="str">
        <f>IF((AJ$182+$BN26)&gt;=52,IF(ISBLANK(INDEX($C27:$BB27,1,(AJ$182+$BN26+1-52))),"",IF($BL26="P",VLOOKUP($A26,Surfaces!$B$2:$AL$62,15,0),(VLOOKUP($A26,Surfaces!$B$2:$AL$62,28,0))/$BC26)),IF(ISBLANK(INDEX(AJ27:$BB27,1,$BN26+1)),"",IF($BL26="P",VLOOKUP($A26,Surfaces!$B$2:$AL$62,15,0),(VLOOKUP($A26,Surfaces!$B$2:$AL$62,28,0))/$BC26)))</f>
        <v/>
      </c>
      <c r="AK26" s="43" t="str">
        <f>IF((AK$182+$BN26)&gt;=52,IF(ISBLANK(INDEX($C27:$BB27,1,(AK$182+$BN26+1-52))),"",IF($BL26="P",VLOOKUP($A26,Surfaces!$B$2:$AL$62,15,0),(VLOOKUP($A26,Surfaces!$B$2:$AL$62,28,0))/$BC26)),IF(ISBLANK(INDEX(AK27:$BB27,1,$BN26+1)),"",IF($BL26="P",VLOOKUP($A26,Surfaces!$B$2:$AL$62,15,0),(VLOOKUP($A26,Surfaces!$B$2:$AL$62,28,0))/$BC26)))</f>
        <v/>
      </c>
      <c r="AL26" s="43" t="str">
        <f>IF((AL$182+$BN26)&gt;=52,IF(ISBLANK(INDEX($C27:$BB27,1,(AL$182+$BN26+1-52))),"",IF($BL26="P",VLOOKUP($A26,Surfaces!$B$2:$AL$62,15,0),(VLOOKUP($A26,Surfaces!$B$2:$AL$62,28,0))/$BC26)),IF(ISBLANK(INDEX(AL27:$BB27,1,$BN26+1)),"",IF($BL26="P",VLOOKUP($A26,Surfaces!$B$2:$AL$62,15,0),(VLOOKUP($A26,Surfaces!$B$2:$AL$62,28,0))/$BC26)))</f>
        <v/>
      </c>
      <c r="AM26" s="43" t="str">
        <f>IF((AM$182+$BN26)&gt;=52,IF(ISBLANK(INDEX($C27:$BB27,1,(AM$182+$BN26+1-52))),"",IF($BL26="P",VLOOKUP($A26,Surfaces!$B$2:$AL$62,15,0),(VLOOKUP($A26,Surfaces!$B$2:$AL$62,28,0))/$BC26)),IF(ISBLANK(INDEX(AM27:$BB27,1,$BN26+1)),"",IF($BL26="P",VLOOKUP($A26,Surfaces!$B$2:$AL$62,15,0),(VLOOKUP($A26,Surfaces!$B$2:$AL$62,28,0))/$BC26)))</f>
        <v/>
      </c>
      <c r="AN26" s="43" t="str">
        <f>IF((AN$182+$BN26)&gt;=52,IF(ISBLANK(INDEX($C27:$BB27,1,(AN$182+$BN26+1-52))),"",IF($BL26="P",VLOOKUP($A26,Surfaces!$B$2:$AL$62,15,0),(VLOOKUP($A26,Surfaces!$B$2:$AL$62,28,0))/$BC26)),IF(ISBLANK(INDEX(AN27:$BB27,1,$BN26+1)),"",IF($BL26="P",VLOOKUP($A26,Surfaces!$B$2:$AL$62,15,0),(VLOOKUP($A26,Surfaces!$B$2:$AL$62,28,0))/$BC26)))</f>
        <v/>
      </c>
      <c r="AO26" s="43" t="str">
        <f>IF((AO$182+$BN26)&gt;=52,IF(ISBLANK(INDEX($C27:$BB27,1,(AO$182+$BN26+1-52))),"",IF($BL26="P",VLOOKUP($A26,Surfaces!$B$2:$AL$62,15,0),(VLOOKUP($A26,Surfaces!$B$2:$AL$62,28,0))/$BC26)),IF(ISBLANK(INDEX(AO27:$BB27,1,$BN26+1)),"",IF($BL26="P",VLOOKUP($A26,Surfaces!$B$2:$AL$62,15,0),(VLOOKUP($A26,Surfaces!$B$2:$AL$62,28,0))/$BC26)))</f>
        <v/>
      </c>
      <c r="AP26" s="43" t="str">
        <f>IF((AP$182+$BN26)&gt;=52,IF(ISBLANK(INDEX($C27:$BB27,1,(AP$182+$BN26+1-52))),"",IF($BL26="P",VLOOKUP($A26,Surfaces!$B$2:$AL$62,15,0),(VLOOKUP($A26,Surfaces!$B$2:$AL$62,28,0))/$BC26)),IF(ISBLANK(INDEX(AP27:$BB27,1,$BN26+1)),"",IF($BL26="P",VLOOKUP($A26,Surfaces!$B$2:$AL$62,15,0),(VLOOKUP($A26,Surfaces!$B$2:$AL$62,28,0))/$BC26)))</f>
        <v/>
      </c>
      <c r="AQ26" s="43" t="str">
        <f>IF((AQ$182+$BN26)&gt;=52,IF(ISBLANK(INDEX($C27:$BB27,1,(AQ$182+$BN26+1-52))),"",IF($BL26="P",VLOOKUP($A26,Surfaces!$B$2:$AL$62,15,0),(VLOOKUP($A26,Surfaces!$B$2:$AL$62,28,0))/$BC26)),IF(ISBLANK(INDEX(AQ27:$BB27,1,$BN26+1)),"",IF($BL26="P",VLOOKUP($A26,Surfaces!$B$2:$AL$62,15,0),(VLOOKUP($A26,Surfaces!$B$2:$AL$62,28,0))/$BC26)))</f>
        <v/>
      </c>
      <c r="AR26" s="43" t="str">
        <f>IF((AR$182+$BN26)&gt;=52,IF(ISBLANK(INDEX($C27:$BB27,1,(AR$182+$BN26+1-52))),"",IF($BL26="P",VLOOKUP($A26,Surfaces!$B$2:$AL$62,15,0),(VLOOKUP($A26,Surfaces!$B$2:$AL$62,28,0))/$BC26)),IF(ISBLANK(INDEX(AR27:$BB27,1,$BN26+1)),"",IF($BL26="P",VLOOKUP($A26,Surfaces!$B$2:$AL$62,15,0),(VLOOKUP($A26,Surfaces!$B$2:$AL$62,28,0))/$BC26)))</f>
        <v/>
      </c>
      <c r="AS26" s="43" t="str">
        <f>IF((AS$182+$BN26)&gt;=52,IF(ISBLANK(INDEX($C27:$BB27,1,(AS$182+$BN26+1-52))),"",IF($BL26="P",VLOOKUP($A26,Surfaces!$B$2:$AL$62,15,0),(VLOOKUP($A26,Surfaces!$B$2:$AL$62,28,0))/$BC26)),IF(ISBLANK(INDEX(AS27:$BB27,1,$BN26+1)),"",IF($BL26="P",VLOOKUP($A26,Surfaces!$B$2:$AL$62,15,0),(VLOOKUP($A26,Surfaces!$B$2:$AL$62,28,0))/$BC26)))</f>
        <v/>
      </c>
      <c r="AT26" s="43" t="str">
        <f>IF((AT$182+$BN26)&gt;=52,IF(ISBLANK(INDEX($C27:$BB27,1,(AT$182+$BN26+1-52))),"",IF($BL26="P",VLOOKUP($A26,Surfaces!$B$2:$AL$62,15,0),(VLOOKUP($A26,Surfaces!$B$2:$AL$62,28,0))/$BC26)),IF(ISBLANK(INDEX(AT27:$BB27,1,$BN26+1)),"",IF($BL26="P",VLOOKUP($A26,Surfaces!$B$2:$AL$62,15,0),(VLOOKUP($A26,Surfaces!$B$2:$AL$62,28,0))/$BC26)))</f>
        <v/>
      </c>
      <c r="AU26" s="43" t="str">
        <f>IF((AU$182+$BN26)&gt;=52,IF(ISBLANK(INDEX($C27:$BB27,1,(AU$182+$BN26+1-52))),"",IF($BL26="P",VLOOKUP($A26,Surfaces!$B$2:$AL$62,15,0),(VLOOKUP($A26,Surfaces!$B$2:$AL$62,28,0))/$BC26)),IF(ISBLANK(INDEX(AU27:$BB27,1,$BN26+1)),"",IF($BL26="P",VLOOKUP($A26,Surfaces!$B$2:$AL$62,15,0),(VLOOKUP($A26,Surfaces!$B$2:$AL$62,28,0))/$BC26)))</f>
        <v/>
      </c>
      <c r="AV26" s="43" t="str">
        <f>IF((AV$182+$BN26)&gt;=52,IF(ISBLANK(INDEX($C27:$BB27,1,(AV$182+$BN26+1-52))),"",IF($BL26="P",VLOOKUP($A26,Surfaces!$B$2:$AL$62,15,0),(VLOOKUP($A26,Surfaces!$B$2:$AL$62,28,0))/$BC26)),IF(ISBLANK(INDEX(AV27:$BB27,1,$BN26+1)),"",IF($BL26="P",VLOOKUP($A26,Surfaces!$B$2:$AL$62,15,0),(VLOOKUP($A26,Surfaces!$B$2:$AL$62,28,0))/$BC26)))</f>
        <v/>
      </c>
      <c r="AW26" s="43" t="str">
        <f>IF((AW$182+$BN26)&gt;=52,IF(ISBLANK(INDEX($C27:$BB27,1,(AW$182+$BN26+1-52))),"",IF($BL26="P",VLOOKUP($A26,Surfaces!$B$2:$AL$62,15,0),(VLOOKUP($A26,Surfaces!$B$2:$AL$62,28,0))/$BC26)),IF(ISBLANK(INDEX(AW27:$BB27,1,$BN26+1)),"",IF($BL26="P",VLOOKUP($A26,Surfaces!$B$2:$AL$62,15,0),(VLOOKUP($A26,Surfaces!$B$2:$AL$62,28,0))/$BC26)))</f>
        <v/>
      </c>
      <c r="AX26" s="43" t="str">
        <f>IF((AX$182+$BN26)&gt;=52,IF(ISBLANK(INDEX($C27:$BB27,1,(AX$182+$BN26+1-52))),"",IF($BL26="P",VLOOKUP($A26,Surfaces!$B$2:$AL$62,15,0),(VLOOKUP($A26,Surfaces!$B$2:$AL$62,28,0))/$BC26)),IF(ISBLANK(INDEX(AX27:$BB27,1,$BN26+1)),"",IF($BL26="P",VLOOKUP($A26,Surfaces!$B$2:$AL$62,15,0),(VLOOKUP($A26,Surfaces!$B$2:$AL$62,28,0))/$BC26)))</f>
        <v/>
      </c>
      <c r="AY26" s="43" t="str">
        <f>IF((AY$182+$BN26)&gt;=52,IF(ISBLANK(INDEX($C27:$BB27,1,(AY$182+$BN26+1-52))),"",IF($BL26="P",VLOOKUP($A26,Surfaces!$B$2:$AL$62,15,0),(VLOOKUP($A26,Surfaces!$B$2:$AL$62,28,0))/$BC26)),IF(ISBLANK(INDEX(AY27:$BB27,1,$BN26+1)),"",IF($BL26="P",VLOOKUP($A26,Surfaces!$B$2:$AL$62,15,0),(VLOOKUP($A26,Surfaces!$B$2:$AL$62,28,0))/$BC26)))</f>
        <v/>
      </c>
      <c r="AZ26" s="43" t="str">
        <f>IF((AZ$182+$BN26)&gt;=52,IF(ISBLANK(INDEX($C27:$BB27,1,(AZ$182+$BN26+1-52))),"",IF($BL26="P",VLOOKUP($A26,Surfaces!$B$2:$AL$62,15,0),(VLOOKUP($A26,Surfaces!$B$2:$AL$62,28,0))/$BC26)),IF(ISBLANK(INDEX(AZ27:$BB27,1,$BN26+1)),"",IF($BL26="P",VLOOKUP($A26,Surfaces!$B$2:$AL$62,15,0),(VLOOKUP($A26,Surfaces!$B$2:$AL$62,28,0))/$BC26)))</f>
        <v/>
      </c>
      <c r="BA26" s="43" t="str">
        <f>IF((BA$182+$BN26)&gt;=52,IF(ISBLANK(INDEX($C27:$BB27,1,(BA$182+$BN26+1-52))),"",IF($BL26="P",VLOOKUP($A26,Surfaces!$B$2:$AL$62,15,0),(VLOOKUP($A26,Surfaces!$B$2:$AL$62,28,0))/$BC26)),IF(ISBLANK(INDEX(BA27:$BB27,1,$BN26+1)),"",IF($BL26="P",VLOOKUP($A26,Surfaces!$B$2:$AL$62,15,0),(VLOOKUP($A26,Surfaces!$B$2:$AL$62,28,0))/$BC26)))</f>
        <v/>
      </c>
      <c r="BB26" s="43" t="str">
        <f>IF((BB$182+$BN26)&gt;=52,IF(ISBLANK(INDEX($C27:$BB27,1,(BB$182+$BN26+1-52))),"",IF($BL26="P",VLOOKUP($A26,Surfaces!$B$2:$AL$62,15,0),(VLOOKUP($A26,Surfaces!$B$2:$AL$62,28,0))/$BC26)),IF(ISBLANK(INDEX(BB27:$BB27,1,$BN26+1)),"",IF($BL26="P",VLOOKUP($A26,Surfaces!$B$2:$AL$62,15,0),(VLOOKUP($A26,Surfaces!$B$2:$AL$62,28,0))/$BC26)))</f>
        <v/>
      </c>
      <c r="BC26" s="44">
        <f>IF(COUNTA(C27:BB27)=0,"",COUNTA(C27:BB27))</f>
        <v>1</v>
      </c>
      <c r="BD26" s="45" t="s">
        <v>141</v>
      </c>
      <c r="BE26" s="45" t="s">
        <v>144</v>
      </c>
      <c r="BF26" s="46">
        <v>80</v>
      </c>
      <c r="BG26" s="46">
        <v>5</v>
      </c>
      <c r="BH26" s="46">
        <v>0.3</v>
      </c>
      <c r="BI26" s="46" t="s">
        <v>118</v>
      </c>
      <c r="BJ26" s="46">
        <v>0.5</v>
      </c>
      <c r="BK26" s="47"/>
      <c r="BL26" s="46" t="s">
        <v>125</v>
      </c>
      <c r="BM26" s="46">
        <v>30</v>
      </c>
      <c r="BN26" s="46">
        <v>13</v>
      </c>
      <c r="BO26" s="48">
        <v>3.13</v>
      </c>
      <c r="BP26" s="49" t="s">
        <v>120</v>
      </c>
      <c r="BQ26" s="48">
        <v>7.8</v>
      </c>
      <c r="BR26" s="50" t="str">
        <f>IF(ISBLANK(BP26),"",BP26)</f>
        <v>€/kg</v>
      </c>
    </row>
    <row r="27" spans="1:70" x14ac:dyDescent="0.2">
      <c r="A27" s="52" t="str">
        <f>A26</f>
        <v>pois mangetout</v>
      </c>
      <c r="B27" s="53" t="s">
        <v>121</v>
      </c>
      <c r="C27" s="54"/>
      <c r="D27" s="54"/>
      <c r="E27" s="54"/>
      <c r="F27" s="54"/>
      <c r="G27" s="54"/>
      <c r="H27" s="54"/>
      <c r="I27" s="54"/>
      <c r="J27" s="54"/>
      <c r="K27" s="54"/>
      <c r="L27" s="54"/>
      <c r="M27" s="54"/>
      <c r="N27" s="54"/>
      <c r="O27" s="54"/>
      <c r="P27" s="54"/>
      <c r="Q27" s="54"/>
      <c r="R27" s="54"/>
      <c r="S27" s="54"/>
      <c r="T27" s="56"/>
      <c r="U27" s="56"/>
      <c r="V27" s="56"/>
      <c r="W27" s="56"/>
      <c r="X27" s="56"/>
      <c r="Y27" s="56"/>
      <c r="Z27" s="56"/>
      <c r="AA27" s="56"/>
      <c r="AB27" s="56"/>
      <c r="AC27" s="56"/>
      <c r="AD27" s="56" t="s">
        <v>329</v>
      </c>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7"/>
      <c r="BD27" s="58"/>
      <c r="BE27" s="58"/>
      <c r="BF27" s="59"/>
      <c r="BG27" s="59"/>
      <c r="BH27" s="59"/>
      <c r="BI27" s="59"/>
      <c r="BJ27" s="59"/>
      <c r="BK27" s="60"/>
      <c r="BL27" s="59"/>
      <c r="BM27" s="59"/>
      <c r="BN27" s="59"/>
      <c r="BO27" s="61"/>
      <c r="BP27" s="62"/>
      <c r="BQ27" s="61"/>
      <c r="BR27" s="63"/>
    </row>
    <row r="28" spans="1:70" x14ac:dyDescent="0.2">
      <c r="A28" s="64" t="str">
        <f>A27</f>
        <v>pois mangetout</v>
      </c>
      <c r="B28" s="65" t="s">
        <v>123</v>
      </c>
      <c r="C28" s="66" t="str">
        <f>IF(C27="","",IF(VLOOKUP($A28,Surfaces!$B$1:$AK$61,16,0)="",VLOOKUP($A28,Surfaces!$B$1:$AK$61,29,0),VLOOKUP($A28,Surfaces!$B$1:$AK$61,16,0)))</f>
        <v/>
      </c>
      <c r="D28" s="66" t="str">
        <f>IF(D27="","",IF(VLOOKUP($A28,Surfaces!$B$1:$AK$61,16,0)="",VLOOKUP($A28,Surfaces!$B$1:$AK$61,29,0),VLOOKUP($A28,Surfaces!$B$1:$AK$61,16,0)))</f>
        <v/>
      </c>
      <c r="E28" s="66" t="str">
        <f>IF(E27="","",IF(VLOOKUP($A28,Surfaces!$B$1:$AK$61,16,0)="",VLOOKUP($A28,Surfaces!$B$1:$AK$61,29,0),VLOOKUP($A28,Surfaces!$B$1:$AK$61,16,0)))</f>
        <v/>
      </c>
      <c r="F28" s="66" t="str">
        <f>IF(F27="","",IF(VLOOKUP($A28,Surfaces!$B$1:$AK$61,16,0)="",VLOOKUP($A28,Surfaces!$B$1:$AK$61,29,0),VLOOKUP($A28,Surfaces!$B$1:$AK$61,16,0)))</f>
        <v/>
      </c>
      <c r="G28" s="66" t="str">
        <f>IF(G27="","",IF(VLOOKUP($A28,Surfaces!$B$1:$AK$61,16,0)="",VLOOKUP($A28,Surfaces!$B$1:$AK$61,29,0),VLOOKUP($A28,Surfaces!$B$1:$AK$61,16,0)))</f>
        <v/>
      </c>
      <c r="H28" s="66" t="str">
        <f>IF(H27="","",IF(VLOOKUP($A28,Surfaces!$B$1:$AK$61,16,0)="",VLOOKUP($A28,Surfaces!$B$1:$AK$61,29,0),VLOOKUP($A28,Surfaces!$B$1:$AK$61,16,0)))</f>
        <v/>
      </c>
      <c r="I28" s="66" t="str">
        <f>IF(I27="","",IF(VLOOKUP($A28,Surfaces!$B$1:$AK$61,16,0)="",VLOOKUP($A28,Surfaces!$B$1:$AK$61,29,0),VLOOKUP($A28,Surfaces!$B$1:$AK$61,16,0)))</f>
        <v/>
      </c>
      <c r="J28" s="66" t="str">
        <f>IF(J27="","",IF(VLOOKUP($A28,Surfaces!$B$1:$AK$61,16,0)="",VLOOKUP($A28,Surfaces!$B$1:$AK$61,29,0),VLOOKUP($A28,Surfaces!$B$1:$AK$61,16,0)))</f>
        <v/>
      </c>
      <c r="K28" s="66" t="str">
        <f>IF(K27="","",IF(VLOOKUP($A28,Surfaces!$B$1:$AK$61,16,0)="",VLOOKUP($A28,Surfaces!$B$1:$AK$61,29,0),VLOOKUP($A28,Surfaces!$B$1:$AK$61,16,0)))</f>
        <v/>
      </c>
      <c r="L28" s="66" t="str">
        <f>IF(L27="","",IF(VLOOKUP($A28,Surfaces!$B$1:$AK$61,16,0)="",VLOOKUP($A28,Surfaces!$B$1:$AK$61,29,0),VLOOKUP($A28,Surfaces!$B$1:$AK$61,16,0)))</f>
        <v/>
      </c>
      <c r="M28" s="66" t="str">
        <f>IF(M27="","",IF(VLOOKUP($A28,Surfaces!$B$1:$AK$61,16,0)="",VLOOKUP($A28,Surfaces!$B$1:$AK$61,29,0),VLOOKUP($A28,Surfaces!$B$1:$AK$61,16,0)))</f>
        <v/>
      </c>
      <c r="N28" s="66" t="str">
        <f>IF(N27="","",IF(VLOOKUP($A28,Surfaces!$B$1:$AK$61,16,0)="",VLOOKUP($A28,Surfaces!$B$1:$AK$61,29,0),VLOOKUP($A28,Surfaces!$B$1:$AK$61,16,0)))</f>
        <v/>
      </c>
      <c r="O28" s="66" t="str">
        <f>IF(O27="","",IF(VLOOKUP($A28,Surfaces!$B$1:$AK$61,16,0)="",VLOOKUP($A28,Surfaces!$B$1:$AK$61,29,0),VLOOKUP($A28,Surfaces!$B$1:$AK$61,16,0)))</f>
        <v/>
      </c>
      <c r="P28" s="66" t="str">
        <f>IF(P27="","",IF(VLOOKUP($A28,Surfaces!$B$1:$AK$61,16,0)="",VLOOKUP($A28,Surfaces!$B$1:$AK$61,29,0),VLOOKUP($A28,Surfaces!$B$1:$AK$61,16,0)))</f>
        <v/>
      </c>
      <c r="Q28" s="66" t="str">
        <f>IF(Q27="","",IF(VLOOKUP($A28,Surfaces!$B$1:$AK$61,16,0)="",VLOOKUP($A28,Surfaces!$B$1:$AK$61,29,0),VLOOKUP($A28,Surfaces!$B$1:$AK$61,16,0)))</f>
        <v/>
      </c>
      <c r="R28" s="66" t="str">
        <f>IF(R27="","",IF(VLOOKUP($A28,Surfaces!$B$1:$AK$61,16,0)="",VLOOKUP($A28,Surfaces!$B$1:$AK$61,29,0),VLOOKUP($A28,Surfaces!$B$1:$AK$61,16,0)))</f>
        <v/>
      </c>
      <c r="S28" s="66" t="str">
        <f>IF(S27="","",IF(VLOOKUP($A28,Surfaces!$B$1:$AK$61,16,0)="",VLOOKUP($A28,Surfaces!$B$1:$AK$61,29,0),VLOOKUP($A28,Surfaces!$B$1:$AK$61,16,0)))</f>
        <v/>
      </c>
      <c r="T28" s="66" t="str">
        <f>IF(T27="","",IF(VLOOKUP($A28,Surfaces!$B$1:$AK$61,16,0)="",VLOOKUP($A28,Surfaces!$B$1:$AK$61,29,0),VLOOKUP($A28,Surfaces!$B$1:$AK$61,16,0)))</f>
        <v/>
      </c>
      <c r="U28" s="66" t="str">
        <f>IF(U27="","",IF(VLOOKUP($A28,Surfaces!$B$1:$AK$61,16,0)="",VLOOKUP($A28,Surfaces!$B$1:$AK$61,29,0),VLOOKUP($A28,Surfaces!$B$1:$AK$61,16,0)))</f>
        <v/>
      </c>
      <c r="V28" s="66" t="str">
        <f>IF(V27="","",IF(VLOOKUP($A28,Surfaces!$B$1:$AK$61,16,0)="",VLOOKUP($A28,Surfaces!$B$1:$AK$61,29,0),VLOOKUP($A28,Surfaces!$B$1:$AK$61,16,0)))</f>
        <v/>
      </c>
      <c r="W28" s="66" t="str">
        <f>IF(W27="","",IF(VLOOKUP($A28,Surfaces!$B$1:$AK$61,16,0)="",VLOOKUP($A28,Surfaces!$B$1:$AK$61,29,0),VLOOKUP($A28,Surfaces!$B$1:$AK$61,16,0)))</f>
        <v/>
      </c>
      <c r="X28" s="66" t="str">
        <f>IF(X27="","",IF(VLOOKUP($A28,Surfaces!$B$1:$AK$61,16,0)="",VLOOKUP($A28,Surfaces!$B$1:$AK$61,29,0),VLOOKUP($A28,Surfaces!$B$1:$AK$61,16,0)))</f>
        <v/>
      </c>
      <c r="Y28" s="66" t="str">
        <f>IF(Y27="","",IF(VLOOKUP($A28,Surfaces!$B$1:$AK$61,16,0)="",VLOOKUP($A28,Surfaces!$B$1:$AK$61,29,0),VLOOKUP($A28,Surfaces!$B$1:$AK$61,16,0)))</f>
        <v/>
      </c>
      <c r="Z28" s="66" t="str">
        <f>IF(Z27="","",IF(VLOOKUP($A28,Surfaces!$B$1:$AK$61,16,0)="",VLOOKUP($A28,Surfaces!$B$1:$AK$61,29,0),VLOOKUP($A28,Surfaces!$B$1:$AK$61,16,0)))</f>
        <v/>
      </c>
      <c r="AA28" s="66" t="str">
        <f>IF(AA27="","",IF(VLOOKUP($A28,Surfaces!$B$1:$AK$61,16,0)="",VLOOKUP($A28,Surfaces!$B$1:$AK$61,29,0),VLOOKUP($A28,Surfaces!$B$1:$AK$61,16,0)))</f>
        <v/>
      </c>
      <c r="AB28" s="66" t="str">
        <f>IF(AB27="","",IF(VLOOKUP($A28,Surfaces!$B$1:$AK$61,16,0)="",VLOOKUP($A28,Surfaces!$B$1:$AK$61,29,0),VLOOKUP($A28,Surfaces!$B$1:$AK$61,16,0)))</f>
        <v/>
      </c>
      <c r="AC28" s="66" t="str">
        <f>IF(AC27="","",IF(VLOOKUP($A28,Surfaces!$B$1:$AK$61,16,0)="",VLOOKUP($A28,Surfaces!$B$1:$AK$61,29,0),VLOOKUP($A28,Surfaces!$B$1:$AK$61,16,0)))</f>
        <v/>
      </c>
      <c r="AD28" s="66">
        <f ca="1">IF(AD27="","",IF(VLOOKUP($A28,Surfaces!$B$1:$AK$61,16,0)="",VLOOKUP($A28,Surfaces!$B$1:$AK$61,29,0),VLOOKUP($A28,Surfaces!$B$1:$AK$61,16,0)))</f>
        <v>15</v>
      </c>
      <c r="AE28" s="66" t="str">
        <f>IF(AE27="","",IF(VLOOKUP($A28,Surfaces!$B$1:$AK$61,16,0)="",VLOOKUP($A28,Surfaces!$B$1:$AK$61,29,0),VLOOKUP($A28,Surfaces!$B$1:$AK$61,16,0)))</f>
        <v/>
      </c>
      <c r="AF28" s="66" t="str">
        <f>IF(AF27="","",IF(VLOOKUP($A28,Surfaces!$B$1:$AK$61,16,0)="",VLOOKUP($A28,Surfaces!$B$1:$AK$61,29,0),VLOOKUP($A28,Surfaces!$B$1:$AK$61,16,0)))</f>
        <v/>
      </c>
      <c r="AG28" s="66" t="str">
        <f>IF(AG27="","",IF(VLOOKUP($A28,Surfaces!$B$1:$AK$61,16,0)="",VLOOKUP($A28,Surfaces!$B$1:$AK$61,29,0),VLOOKUP($A28,Surfaces!$B$1:$AK$61,16,0)))</f>
        <v/>
      </c>
      <c r="AH28" s="66" t="str">
        <f>IF(AH27="","",IF(VLOOKUP($A28,Surfaces!$B$1:$AK$61,16,0)="",VLOOKUP($A28,Surfaces!$B$1:$AK$61,29,0),VLOOKUP($A28,Surfaces!$B$1:$AK$61,16,0)))</f>
        <v/>
      </c>
      <c r="AI28" s="66" t="str">
        <f>IF(AI27="","",IF(VLOOKUP($A28,Surfaces!$B$1:$AK$61,16,0)="",VLOOKUP($A28,Surfaces!$B$1:$AK$61,29,0),VLOOKUP($A28,Surfaces!$B$1:$AK$61,16,0)))</f>
        <v/>
      </c>
      <c r="AJ28" s="66" t="str">
        <f>IF(AJ27="","",IF(VLOOKUP($A28,Surfaces!$B$1:$AK$61,16,0)="",VLOOKUP($A28,Surfaces!$B$1:$AK$61,29,0),VLOOKUP($A28,Surfaces!$B$1:$AK$61,16,0)))</f>
        <v/>
      </c>
      <c r="AK28" s="66" t="str">
        <f>IF(AK27="","",IF(VLOOKUP($A28,Surfaces!$B$1:$AK$61,16,0)="",VLOOKUP($A28,Surfaces!$B$1:$AK$61,29,0),VLOOKUP($A28,Surfaces!$B$1:$AK$61,16,0)))</f>
        <v/>
      </c>
      <c r="AL28" s="66" t="str">
        <f>IF(AL27="","",IF(VLOOKUP($A28,Surfaces!$B$1:$AK$61,16,0)="",VLOOKUP($A28,Surfaces!$B$1:$AK$61,29,0),VLOOKUP($A28,Surfaces!$B$1:$AK$61,16,0)))</f>
        <v/>
      </c>
      <c r="AM28" s="66" t="str">
        <f>IF(AM27="","",IF(VLOOKUP($A28,Surfaces!$B$1:$AK$61,16,0)="",VLOOKUP($A28,Surfaces!$B$1:$AK$61,29,0),VLOOKUP($A28,Surfaces!$B$1:$AK$61,16,0)))</f>
        <v/>
      </c>
      <c r="AN28" s="66" t="str">
        <f>IF(AN27="","",IF(VLOOKUP($A28,Surfaces!$B$1:$AK$61,16,0)="",VLOOKUP($A28,Surfaces!$B$1:$AK$61,29,0),VLOOKUP($A28,Surfaces!$B$1:$AK$61,16,0)))</f>
        <v/>
      </c>
      <c r="AO28" s="66" t="str">
        <f>IF(AO27="","",IF(VLOOKUP($A28,Surfaces!$B$1:$AK$61,16,0)="",VLOOKUP($A28,Surfaces!$B$1:$AK$61,29,0),VLOOKUP($A28,Surfaces!$B$1:$AK$61,16,0)))</f>
        <v/>
      </c>
      <c r="AP28" s="66" t="str">
        <f>IF(AP27="","",IF(VLOOKUP($A28,Surfaces!$B$1:$AK$61,16,0)="",VLOOKUP($A28,Surfaces!$B$1:$AK$61,29,0),VLOOKUP($A28,Surfaces!$B$1:$AK$61,16,0)))</f>
        <v/>
      </c>
      <c r="AQ28" s="66" t="str">
        <f>IF(AQ27="","",IF(VLOOKUP($A28,Surfaces!$B$1:$AK$61,16,0)="",VLOOKUP($A28,Surfaces!$B$1:$AK$61,29,0),VLOOKUP($A28,Surfaces!$B$1:$AK$61,16,0)))</f>
        <v/>
      </c>
      <c r="AR28" s="66" t="str">
        <f>IF(AR27="","",IF(VLOOKUP($A28,Surfaces!$B$1:$AK$61,16,0)="",VLOOKUP($A28,Surfaces!$B$1:$AK$61,29,0),VLOOKUP($A28,Surfaces!$B$1:$AK$61,16,0)))</f>
        <v/>
      </c>
      <c r="AS28" s="66" t="str">
        <f>IF(AS27="","",IF(VLOOKUP($A28,Surfaces!$B$1:$AK$61,16,0)="",VLOOKUP($A28,Surfaces!$B$1:$AK$61,29,0),VLOOKUP($A28,Surfaces!$B$1:$AK$61,16,0)))</f>
        <v/>
      </c>
      <c r="AT28" s="66" t="str">
        <f>IF(AT27="","",IF(VLOOKUP($A28,Surfaces!$B$1:$AK$61,16,0)="",VLOOKUP($A28,Surfaces!$B$1:$AK$61,29,0),VLOOKUP($A28,Surfaces!$B$1:$AK$61,16,0)))</f>
        <v/>
      </c>
      <c r="AU28" s="66" t="str">
        <f>IF(AU27="","",IF(VLOOKUP($A28,Surfaces!$B$1:$AK$61,16,0)="",VLOOKUP($A28,Surfaces!$B$1:$AK$61,29,0),VLOOKUP($A28,Surfaces!$B$1:$AK$61,16,0)))</f>
        <v/>
      </c>
      <c r="AV28" s="66" t="str">
        <f>IF(AV27="","",IF(VLOOKUP($A28,Surfaces!$B$1:$AK$61,16,0)="",VLOOKUP($A28,Surfaces!$B$1:$AK$61,29,0),VLOOKUP($A28,Surfaces!$B$1:$AK$61,16,0)))</f>
        <v/>
      </c>
      <c r="AW28" s="66" t="str">
        <f>IF(AW27="","",IF(VLOOKUP($A28,Surfaces!$B$1:$AK$61,16,0)="",VLOOKUP($A28,Surfaces!$B$1:$AK$61,29,0),VLOOKUP($A28,Surfaces!$B$1:$AK$61,16,0)))</f>
        <v/>
      </c>
      <c r="AX28" s="66" t="str">
        <f>IF(AX27="","",IF(VLOOKUP($A28,Surfaces!$B$1:$AK$61,16,0)="",VLOOKUP($A28,Surfaces!$B$1:$AK$61,29,0),VLOOKUP($A28,Surfaces!$B$1:$AK$61,16,0)))</f>
        <v/>
      </c>
      <c r="AY28" s="66" t="str">
        <f>IF(AY27="","",IF(VLOOKUP($A28,Surfaces!$B$1:$AK$61,16,0)="",VLOOKUP($A28,Surfaces!$B$1:$AK$61,29,0),VLOOKUP($A28,Surfaces!$B$1:$AK$61,16,0)))</f>
        <v/>
      </c>
      <c r="AZ28" s="66" t="str">
        <f>IF(AZ27="","",IF(VLOOKUP($A28,Surfaces!$B$1:$AK$61,16,0)="",VLOOKUP($A28,Surfaces!$B$1:$AK$61,29,0),VLOOKUP($A28,Surfaces!$B$1:$AK$61,16,0)))</f>
        <v/>
      </c>
      <c r="BA28" s="66" t="str">
        <f>IF(BA27="","",IF(VLOOKUP($A28,Surfaces!$B$1:$AK$61,16,0)="",VLOOKUP($A28,Surfaces!$B$1:$AK$61,29,0),VLOOKUP($A28,Surfaces!$B$1:$AK$61,16,0)))</f>
        <v/>
      </c>
      <c r="BB28" s="66" t="str">
        <f>IF(BB27="","",IF(VLOOKUP($A28,Surfaces!$B$1:$AK$61,16,0)="",VLOOKUP($A28,Surfaces!$B$1:$AK$61,29,0),VLOOKUP($A28,Surfaces!$B$1:$AK$61,16,0)))</f>
        <v/>
      </c>
      <c r="BC28" s="67"/>
      <c r="BD28" s="68"/>
      <c r="BE28" s="68"/>
      <c r="BF28" s="69"/>
      <c r="BG28" s="69"/>
      <c r="BH28" s="69"/>
      <c r="BI28" s="69"/>
      <c r="BJ28" s="69"/>
      <c r="BK28" s="70"/>
      <c r="BL28" s="69"/>
      <c r="BM28" s="69"/>
      <c r="BN28" s="69"/>
      <c r="BO28" s="71"/>
      <c r="BP28" s="72"/>
      <c r="BQ28" s="71"/>
      <c r="BR28" s="73"/>
    </row>
    <row r="29" spans="1:70" s="51" customFormat="1" x14ac:dyDescent="0.2">
      <c r="A29" s="41" t="s">
        <v>145</v>
      </c>
      <c r="B29" s="42" t="s">
        <v>115</v>
      </c>
      <c r="C29" s="43" t="str">
        <f>IF((C$182+$BN29)&gt;=52,IF(ISBLANK(INDEX($C30:$BB30,1,(C$182+$BN29+1-52))),"",IF($BL29="P",VLOOKUP($A29,Surfaces!$B$2:$AL$62,15,0),(VLOOKUP($A29,Surfaces!$B$2:$AL$62,28,0))/$BC29)),IF(ISBLANK(INDEX(C30:$BB30,1,$BN29+1)),"",IF($BL29="P",VLOOKUP($A29,Surfaces!$B$2:$AL$62,15,0),(VLOOKUP($A29,Surfaces!$B$2:$AL$62,28,0))/$BC29)))</f>
        <v/>
      </c>
      <c r="D29" s="43" t="str">
        <f>IF((D$182+$BN29)&gt;=52,IF(ISBLANK(INDEX($C30:$BB30,1,(D$182+$BN29+1-52))),"",IF($BL29="P",VLOOKUP($A29,Surfaces!$B$2:$AL$62,15,0),(VLOOKUP($A29,Surfaces!$B$2:$AL$62,28,0))/$BC29)),IF(ISBLANK(INDEX(D30:$BB30,1,$BN29+1)),"",IF($BL29="P",VLOOKUP($A29,Surfaces!$B$2:$AL$62,15,0),(VLOOKUP($A29,Surfaces!$B$2:$AL$62,28,0))/$BC29)))</f>
        <v/>
      </c>
      <c r="E29" s="43" t="str">
        <f>IF((E$182+$BN29)&gt;=52,IF(ISBLANK(INDEX($C30:$BB30,1,(E$182+$BN29+1-52))),"",IF($BL29="P",VLOOKUP($A29,Surfaces!$B$2:$AL$62,15,0),(VLOOKUP($A29,Surfaces!$B$2:$AL$62,28,0))/$BC29)),IF(ISBLANK(INDEX(E30:$BB30,1,$BN29+1)),"",IF($BL29="P",VLOOKUP($A29,Surfaces!$B$2:$AL$62,15,0),(VLOOKUP($A29,Surfaces!$B$2:$AL$62,28,0))/$BC29)))</f>
        <v/>
      </c>
      <c r="F29" s="43" t="str">
        <f>IF((F$182+$BN29)&gt;=52,IF(ISBLANK(INDEX($C30:$BB30,1,(F$182+$BN29+1-52))),"",IF($BL29="P",VLOOKUP($A29,Surfaces!$B$2:$AL$62,15,0),(VLOOKUP($A29,Surfaces!$B$2:$AL$62,28,0))/$BC29)),IF(ISBLANK(INDEX(F30:$BB30,1,$BN29+1)),"",IF($BL29="P",VLOOKUP($A29,Surfaces!$B$2:$AL$62,15,0),(VLOOKUP($A29,Surfaces!$B$2:$AL$62,28,0))/$BC29)))</f>
        <v/>
      </c>
      <c r="G29" s="43" t="str">
        <f>IF((G$182+$BN29)&gt;=52,IF(ISBLANK(INDEX($C30:$BB30,1,(G$182+$BN29+1-52))),"",IF($BL29="P",VLOOKUP($A29,Surfaces!$B$2:$AL$62,15,0),(VLOOKUP($A29,Surfaces!$B$2:$AL$62,28,0))/$BC29)),IF(ISBLANK(INDEX(G30:$BB30,1,$BN29+1)),"",IF($BL29="P",VLOOKUP($A29,Surfaces!$B$2:$AL$62,15,0),(VLOOKUP($A29,Surfaces!$B$2:$AL$62,28,0))/$BC29)))</f>
        <v/>
      </c>
      <c r="H29" s="43" t="str">
        <f>IF((H$182+$BN29)&gt;=52,IF(ISBLANK(INDEX($C30:$BB30,1,(H$182+$BN29+1-52))),"",IF($BL29="P",VLOOKUP($A29,Surfaces!$B$2:$AL$62,15,0),(VLOOKUP($A29,Surfaces!$B$2:$AL$62,28,0))/$BC29)),IF(ISBLANK(INDEX(H30:$BB30,1,$BN29+1)),"",IF($BL29="P",VLOOKUP($A29,Surfaces!$B$2:$AL$62,15,0),(VLOOKUP($A29,Surfaces!$B$2:$AL$62,28,0))/$BC29)))</f>
        <v/>
      </c>
      <c r="I29" s="43" t="str">
        <f>IF((I$182+$BN29)&gt;=52,IF(ISBLANK(INDEX($C30:$BB30,1,(I$182+$BN29+1-52))),"",IF($BL29="P",VLOOKUP($A29,Surfaces!$B$2:$AL$62,15,0),(VLOOKUP($A29,Surfaces!$B$2:$AL$62,28,0))/$BC29)),IF(ISBLANK(INDEX(I30:$BB30,1,$BN29+1)),"",IF($BL29="P",VLOOKUP($A29,Surfaces!$B$2:$AL$62,15,0),(VLOOKUP($A29,Surfaces!$B$2:$AL$62,28,0))/$BC29)))</f>
        <v/>
      </c>
      <c r="J29" s="43" t="str">
        <f>IF((J$182+$BN29)&gt;=52,IF(ISBLANK(INDEX($C30:$BB30,1,(J$182+$BN29+1-52))),"",IF($BL29="P",VLOOKUP($A29,Surfaces!$B$2:$AL$62,15,0),(VLOOKUP($A29,Surfaces!$B$2:$AL$62,28,0))/$BC29)),IF(ISBLANK(INDEX(J30:$BB30,1,$BN29+1)),"",IF($BL29="P",VLOOKUP($A29,Surfaces!$B$2:$AL$62,15,0),(VLOOKUP($A29,Surfaces!$B$2:$AL$62,28,0))/$BC29)))</f>
        <v/>
      </c>
      <c r="K29" s="43" t="str">
        <f>IF((K$182+$BN29)&gt;=52,IF(ISBLANK(INDEX($C30:$BB30,1,(K$182+$BN29+1-52))),"",IF($BL29="P",VLOOKUP($A29,Surfaces!$B$2:$AL$62,15,0),(VLOOKUP($A29,Surfaces!$B$2:$AL$62,28,0))/$BC29)),IF(ISBLANK(INDEX(K30:$BB30,1,$BN29+1)),"",IF($BL29="P",VLOOKUP($A29,Surfaces!$B$2:$AL$62,15,0),(VLOOKUP($A29,Surfaces!$B$2:$AL$62,28,0))/$BC29)))</f>
        <v/>
      </c>
      <c r="L29" s="43" t="str">
        <f>IF((L$182+$BN29)&gt;=52,IF(ISBLANK(INDEX($C30:$BB30,1,(L$182+$BN29+1-52))),"",IF($BL29="P",VLOOKUP($A29,Surfaces!$B$2:$AL$62,15,0),(VLOOKUP($A29,Surfaces!$B$2:$AL$62,28,0))/$BC29)),IF(ISBLANK(INDEX(L30:$BB30,1,$BN29+1)),"",IF($BL29="P",VLOOKUP($A29,Surfaces!$B$2:$AL$62,15,0),(VLOOKUP($A29,Surfaces!$B$2:$AL$62,28,0))/$BC29)))</f>
        <v/>
      </c>
      <c r="M29" s="43" t="str">
        <f>IF((M$182+$BN29)&gt;=52,IF(ISBLANK(INDEX($C30:$BB30,1,(M$182+$BN29+1-52))),"",IF($BL29="P",VLOOKUP($A29,Surfaces!$B$2:$AL$62,15,0),(VLOOKUP($A29,Surfaces!$B$2:$AL$62,28,0))/$BC29)),IF(ISBLANK(INDEX(M30:$BB30,1,$BN29+1)),"",IF($BL29="P",VLOOKUP($A29,Surfaces!$B$2:$AL$62,15,0),(VLOOKUP($A29,Surfaces!$B$2:$AL$62,28,0))/$BC29)))</f>
        <v/>
      </c>
      <c r="N29" s="43" t="str">
        <f>IF((N$182+$BN29)&gt;=52,IF(ISBLANK(INDEX($C30:$BB30,1,(N$182+$BN29+1-52))),"",IF($BL29="P",VLOOKUP($A29,Surfaces!$B$2:$AL$62,15,0),(VLOOKUP($A29,Surfaces!$B$2:$AL$62,28,0))/$BC29)),IF(ISBLANK(INDEX(N30:$BB30,1,$BN29+1)),"",IF($BL29="P",VLOOKUP($A29,Surfaces!$B$2:$AL$62,15,0),(VLOOKUP($A29,Surfaces!$B$2:$AL$62,28,0))/$BC29)))</f>
        <v/>
      </c>
      <c r="O29" s="43" t="str">
        <f>IF((O$182+$BN29)&gt;=52,IF(ISBLANK(INDEX($C30:$BB30,1,(O$182+$BN29+1-52))),"",IF($BL29="P",VLOOKUP($A29,Surfaces!$B$2:$AL$62,15,0),(VLOOKUP($A29,Surfaces!$B$2:$AL$62,28,0))/$BC29)),IF(ISBLANK(INDEX(O30:$BB30,1,$BN29+1)),"",IF($BL29="P",VLOOKUP($A29,Surfaces!$B$2:$AL$62,15,0),(VLOOKUP($A29,Surfaces!$B$2:$AL$62,28,0))/$BC29)))</f>
        <v/>
      </c>
      <c r="P29" s="43" t="str">
        <f>IF((P$182+$BN29)&gt;=52,IF(ISBLANK(INDEX($C30:$BB30,1,(P$182+$BN29+1-52))),"",IF($BL29="P",VLOOKUP($A29,Surfaces!$B$2:$AL$62,15,0),(VLOOKUP($A29,Surfaces!$B$2:$AL$62,28,0))/$BC29)),IF(ISBLANK(INDEX(P30:$BB30,1,$BN29+1)),"",IF($BL29="P",VLOOKUP($A29,Surfaces!$B$2:$AL$62,15,0),(VLOOKUP($A29,Surfaces!$B$2:$AL$62,28,0))/$BC29)))</f>
        <v/>
      </c>
      <c r="Q29" s="43" t="str">
        <f>IF((Q$182+$BN29)&gt;=52,IF(ISBLANK(INDEX($C30:$BB30,1,(Q$182+$BN29+1-52))),"",IF($BL29="P",VLOOKUP($A29,Surfaces!$B$2:$AL$62,15,0),(VLOOKUP($A29,Surfaces!$B$2:$AL$62,28,0))/$BC29)),IF(ISBLANK(INDEX(Q30:$BB30,1,$BN29+1)),"",IF($BL29="P",VLOOKUP($A29,Surfaces!$B$2:$AL$62,15,0),(VLOOKUP($A29,Surfaces!$B$2:$AL$62,28,0))/$BC29)))</f>
        <v/>
      </c>
      <c r="R29" s="43" t="str">
        <f>IF((R$182+$BN29)&gt;=52,IF(ISBLANK(INDEX($C30:$BB30,1,(R$182+$BN29+1-52))),"",IF($BL29="P",VLOOKUP($A29,Surfaces!$B$2:$AL$62,15,0),(VLOOKUP($A29,Surfaces!$B$2:$AL$62,28,0))/$BC29)),IF(ISBLANK(INDEX(R30:$BB30,1,$BN29+1)),"",IF($BL29="P",VLOOKUP($A29,Surfaces!$B$2:$AL$62,15,0),(VLOOKUP($A29,Surfaces!$B$2:$AL$62,28,0))/$BC29)))</f>
        <v/>
      </c>
      <c r="S29" s="43" t="str">
        <f>IF((S$182+$BN29)&gt;=52,IF(ISBLANK(INDEX($C30:$BB30,1,(S$182+$BN29+1-52))),"",IF($BL29="P",VLOOKUP($A29,Surfaces!$B$2:$AL$62,15,0),(VLOOKUP($A29,Surfaces!$B$2:$AL$62,28,0))/$BC29)),IF(ISBLANK(INDEX(S30:$BB30,1,$BN29+1)),"",IF($BL29="P",VLOOKUP($A29,Surfaces!$B$2:$AL$62,15,0),(VLOOKUP($A29,Surfaces!$B$2:$AL$62,28,0))/$BC29)))</f>
        <v/>
      </c>
      <c r="T29" s="43" t="str">
        <f>IF((T$182+$BN29)&gt;=52,IF(ISBLANK(INDEX($C30:$BB30,1,(T$182+$BN29+1-52))),"",IF($BL29="P",VLOOKUP($A29,Surfaces!$B$2:$AL$62,15,0),(VLOOKUP($A29,Surfaces!$B$2:$AL$62,28,0))/$BC29)),IF(ISBLANK(INDEX(T30:$BB30,1,$BN29+1)),"",IF($BL29="P",VLOOKUP($A29,Surfaces!$B$2:$AL$62,15,0),(VLOOKUP($A29,Surfaces!$B$2:$AL$62,28,0))/$BC29)))</f>
        <v/>
      </c>
      <c r="U29" s="43" t="str">
        <f>IF((U$182+$BN29)&gt;=52,IF(ISBLANK(INDEX($C30:$BB30,1,(U$182+$BN29+1-52))),"",IF($BL29="P",VLOOKUP($A29,Surfaces!$B$2:$AL$62,15,0),(VLOOKUP($A29,Surfaces!$B$2:$AL$62,28,0))/$BC29)),IF(ISBLANK(INDEX(U30:$BB30,1,$BN29+1)),"",IF($BL29="P",VLOOKUP($A29,Surfaces!$B$2:$AL$62,15,0),(VLOOKUP($A29,Surfaces!$B$2:$AL$62,28,0))/$BC29)))</f>
        <v/>
      </c>
      <c r="V29" s="43">
        <f ca="1">IF((V$182+$BN29)&gt;=52,IF(ISBLANK(INDEX($C30:$BB30,1,(V$182+$BN29+1-52))),"",IF($BL29="P",VLOOKUP($A29,Surfaces!$B$2:$AL$62,15,0),(VLOOKUP($A29,Surfaces!$B$2:$AL$62,28,0))/$BC29)),IF(ISBLANK(INDEX(V30:$BB30,1,$BN29+1)),"",IF($BL29="P",VLOOKUP($A29,Surfaces!$B$2:$AL$62,15,0),(VLOOKUP($A29,Surfaces!$B$2:$AL$62,28,0))/$BC29)))</f>
        <v>54.166666666666664</v>
      </c>
      <c r="W29" s="43">
        <f ca="1">IF((W$182+$BN29)&gt;=52,IF(ISBLANK(INDEX($C30:$BB30,1,(W$182+$BN29+1-52))),"",IF($BL29="P",VLOOKUP($A29,Surfaces!$B$2:$AL$62,15,0),(VLOOKUP($A29,Surfaces!$B$2:$AL$62,28,0))/$BC29)),IF(ISBLANK(INDEX(W30:$BB30,1,$BN29+1)),"",IF($BL29="P",VLOOKUP($A29,Surfaces!$B$2:$AL$62,15,0),(VLOOKUP($A29,Surfaces!$B$2:$AL$62,28,0))/$BC29)))</f>
        <v>54.166666666666664</v>
      </c>
      <c r="X29" s="43">
        <f ca="1">IF((X$182+$BN29)&gt;=52,IF(ISBLANK(INDEX($C30:$BB30,1,(X$182+$BN29+1-52))),"",IF($BL29="P",VLOOKUP($A29,Surfaces!$B$2:$AL$62,15,0),(VLOOKUP($A29,Surfaces!$B$2:$AL$62,28,0))/$BC29)),IF(ISBLANK(INDEX(X30:$BB30,1,$BN29+1)),"",IF($BL29="P",VLOOKUP($A29,Surfaces!$B$2:$AL$62,15,0),(VLOOKUP($A29,Surfaces!$B$2:$AL$62,28,0))/$BC29)))</f>
        <v>54.166666666666664</v>
      </c>
      <c r="Y29" s="43">
        <f ca="1">IF((Y$182+$BN29)&gt;=52,IF(ISBLANK(INDEX($C30:$BB30,1,(Y$182+$BN29+1-52))),"",IF($BL29="P",VLOOKUP($A29,Surfaces!$B$2:$AL$62,15,0),(VLOOKUP($A29,Surfaces!$B$2:$AL$62,28,0))/$BC29)),IF(ISBLANK(INDEX(Y30:$BB30,1,$BN29+1)),"",IF($BL29="P",VLOOKUP($A29,Surfaces!$B$2:$AL$62,15,0),(VLOOKUP($A29,Surfaces!$B$2:$AL$62,28,0))/$BC29)))</f>
        <v>54.166666666666664</v>
      </c>
      <c r="Z29" s="43">
        <f ca="1">IF((Z$182+$BN29)&gt;=52,IF(ISBLANK(INDEX($C30:$BB30,1,(Z$182+$BN29+1-52))),"",IF($BL29="P",VLOOKUP($A29,Surfaces!$B$2:$AL$62,15,0),(VLOOKUP($A29,Surfaces!$B$2:$AL$62,28,0))/$BC29)),IF(ISBLANK(INDEX(Z30:$BB30,1,$BN29+1)),"",IF($BL29="P",VLOOKUP($A29,Surfaces!$B$2:$AL$62,15,0),(VLOOKUP($A29,Surfaces!$B$2:$AL$62,28,0))/$BC29)))</f>
        <v>54.166666666666664</v>
      </c>
      <c r="AA29" s="43">
        <f ca="1">IF((AA$182+$BN29)&gt;=52,IF(ISBLANK(INDEX($C30:$BB30,1,(AA$182+$BN29+1-52))),"",IF($BL29="P",VLOOKUP($A29,Surfaces!$B$2:$AL$62,15,0),(VLOOKUP($A29,Surfaces!$B$2:$AL$62,28,0))/$BC29)),IF(ISBLANK(INDEX(AA30:$BB30,1,$BN29+1)),"",IF($BL29="P",VLOOKUP($A29,Surfaces!$B$2:$AL$62,15,0),(VLOOKUP($A29,Surfaces!$B$2:$AL$62,28,0))/$BC29)))</f>
        <v>54.166666666666664</v>
      </c>
      <c r="AB29" s="43">
        <f ca="1">IF((AB$182+$BN29)&gt;=52,IF(ISBLANK(INDEX($C30:$BB30,1,(AB$182+$BN29+1-52))),"",IF($BL29="P",VLOOKUP($A29,Surfaces!$B$2:$AL$62,15,0),(VLOOKUP($A29,Surfaces!$B$2:$AL$62,28,0))/$BC29)),IF(ISBLANK(INDEX(AB30:$BB30,1,$BN29+1)),"",IF($BL29="P",VLOOKUP($A29,Surfaces!$B$2:$AL$62,15,0),(VLOOKUP($A29,Surfaces!$B$2:$AL$62,28,0))/$BC29)))</f>
        <v>54.166666666666664</v>
      </c>
      <c r="AC29" s="43">
        <f ca="1">IF((AC$182+$BN29)&gt;=52,IF(ISBLANK(INDEX($C30:$BB30,1,(AC$182+$BN29+1-52))),"",IF($BL29="P",VLOOKUP($A29,Surfaces!$B$2:$AL$62,15,0),(VLOOKUP($A29,Surfaces!$B$2:$AL$62,28,0))/$BC29)),IF(ISBLANK(INDEX(AC30:$BB30,1,$BN29+1)),"",IF($BL29="P",VLOOKUP($A29,Surfaces!$B$2:$AL$62,15,0),(VLOOKUP($A29,Surfaces!$B$2:$AL$62,28,0))/$BC29)))</f>
        <v>54.166666666666664</v>
      </c>
      <c r="AD29" s="43" t="str">
        <f>IF((AD$182+$BN29)&gt;=52,IF(ISBLANK(INDEX($C30:$BB30,1,(AD$182+$BN29+1-52))),"",IF($BL29="P",VLOOKUP($A29,Surfaces!$B$2:$AL$62,15,0),(VLOOKUP($A29,Surfaces!$B$2:$AL$62,28,0))/$BC29)),IF(ISBLANK(INDEX(AD30:$BB30,1,$BN29+1)),"",IF($BL29="P",VLOOKUP($A29,Surfaces!$B$2:$AL$62,15,0),(VLOOKUP($A29,Surfaces!$B$2:$AL$62,28,0))/$BC29)))</f>
        <v/>
      </c>
      <c r="AE29" s="43" t="str">
        <f>IF((AE$182+$BN29)&gt;=52,IF(ISBLANK(INDEX($C30:$BB30,1,(AE$182+$BN29+1-52))),"",IF($BL29="P",VLOOKUP($A29,Surfaces!$B$2:$AL$62,15,0),(VLOOKUP($A29,Surfaces!$B$2:$AL$62,28,0))/$BC29)),IF(ISBLANK(INDEX(AE30:$BB30,1,$BN29+1)),"",IF($BL29="P",VLOOKUP($A29,Surfaces!$B$2:$AL$62,15,0),(VLOOKUP($A29,Surfaces!$B$2:$AL$62,28,0))/$BC29)))</f>
        <v/>
      </c>
      <c r="AF29" s="43" t="str">
        <f>IF((AF$182+$BN29)&gt;=52,IF(ISBLANK(INDEX($C30:$BB30,1,(AF$182+$BN29+1-52))),"",IF($BL29="P",VLOOKUP($A29,Surfaces!$B$2:$AL$62,15,0),(VLOOKUP($A29,Surfaces!$B$2:$AL$62,28,0))/$BC29)),IF(ISBLANK(INDEX(AF30:$BB30,1,$BN29+1)),"",IF($BL29="P",VLOOKUP($A29,Surfaces!$B$2:$AL$62,15,0),(VLOOKUP($A29,Surfaces!$B$2:$AL$62,28,0))/$BC29)))</f>
        <v/>
      </c>
      <c r="AG29" s="43" t="str">
        <f>IF((AG$182+$BN29)&gt;=52,IF(ISBLANK(INDEX($C30:$BB30,1,(AG$182+$BN29+1-52))),"",IF($BL29="P",VLOOKUP($A29,Surfaces!$B$2:$AL$62,15,0),(VLOOKUP($A29,Surfaces!$B$2:$AL$62,28,0))/$BC29)),IF(ISBLANK(INDEX(AG30:$BB30,1,$BN29+1)),"",IF($BL29="P",VLOOKUP($A29,Surfaces!$B$2:$AL$62,15,0),(VLOOKUP($A29,Surfaces!$B$2:$AL$62,28,0))/$BC29)))</f>
        <v/>
      </c>
      <c r="AH29" s="43" t="str">
        <f>IF((AH$182+$BN29)&gt;=52,IF(ISBLANK(INDEX($C30:$BB30,1,(AH$182+$BN29+1-52))),"",IF($BL29="P",VLOOKUP($A29,Surfaces!$B$2:$AL$62,15,0),(VLOOKUP($A29,Surfaces!$B$2:$AL$62,28,0))/$BC29)),IF(ISBLANK(INDEX(AH30:$BB30,1,$BN29+1)),"",IF($BL29="P",VLOOKUP($A29,Surfaces!$B$2:$AL$62,15,0),(VLOOKUP($A29,Surfaces!$B$2:$AL$62,28,0))/$BC29)))</f>
        <v/>
      </c>
      <c r="AI29" s="43" t="str">
        <f>IF((AI$182+$BN29)&gt;=52,IF(ISBLANK(INDEX($C30:$BB30,1,(AI$182+$BN29+1-52))),"",IF($BL29="P",VLOOKUP($A29,Surfaces!$B$2:$AL$62,15,0),(VLOOKUP($A29,Surfaces!$B$2:$AL$62,28,0))/$BC29)),IF(ISBLANK(INDEX(AI30:$BB30,1,$BN29+1)),"",IF($BL29="P",VLOOKUP($A29,Surfaces!$B$2:$AL$62,15,0),(VLOOKUP($A29,Surfaces!$B$2:$AL$62,28,0))/$BC29)))</f>
        <v/>
      </c>
      <c r="AJ29" s="43" t="str">
        <f>IF((AJ$182+$BN29)&gt;=52,IF(ISBLANK(INDEX($C30:$BB30,1,(AJ$182+$BN29+1-52))),"",IF($BL29="P",VLOOKUP($A29,Surfaces!$B$2:$AL$62,15,0),(VLOOKUP($A29,Surfaces!$B$2:$AL$62,28,0))/$BC29)),IF(ISBLANK(INDEX(AJ30:$BB30,1,$BN29+1)),"",IF($BL29="P",VLOOKUP($A29,Surfaces!$B$2:$AL$62,15,0),(VLOOKUP($A29,Surfaces!$B$2:$AL$62,28,0))/$BC29)))</f>
        <v/>
      </c>
      <c r="AK29" s="43">
        <f ca="1">IF((AK$182+$BN29)&gt;=52,IF(ISBLANK(INDEX($C30:$BB30,1,(AK$182+$BN29+1-52))),"",IF($BL29="P",VLOOKUP($A29,Surfaces!$B$2:$AL$62,15,0),(VLOOKUP($A29,Surfaces!$B$2:$AL$62,28,0))/$BC29)),IF(ISBLANK(INDEX(AK30:$BB30,1,$BN29+1)),"",IF($BL29="P",VLOOKUP($A29,Surfaces!$B$2:$AL$62,15,0),(VLOOKUP($A29,Surfaces!$B$2:$AL$62,28,0))/$BC29)))</f>
        <v>54.166666666666664</v>
      </c>
      <c r="AL29" s="43" t="str">
        <f>IF((AL$182+$BN29)&gt;=52,IF(ISBLANK(INDEX($C30:$BB30,1,(AL$182+$BN29+1-52))),"",IF($BL29="P",VLOOKUP($A29,Surfaces!$B$2:$AL$62,15,0),(VLOOKUP($A29,Surfaces!$B$2:$AL$62,28,0))/$BC29)),IF(ISBLANK(INDEX(AL30:$BB30,1,$BN29+1)),"",IF($BL29="P",VLOOKUP($A29,Surfaces!$B$2:$AL$62,15,0),(VLOOKUP($A29,Surfaces!$B$2:$AL$62,28,0))/$BC29)))</f>
        <v/>
      </c>
      <c r="AM29" s="43" t="str">
        <f>IF((AM$182+$BN29)&gt;=52,IF(ISBLANK(INDEX($C30:$BB30,1,(AM$182+$BN29+1-52))),"",IF($BL29="P",VLOOKUP($A29,Surfaces!$B$2:$AL$62,15,0),(VLOOKUP($A29,Surfaces!$B$2:$AL$62,28,0))/$BC29)),IF(ISBLANK(INDEX(AM30:$BB30,1,$BN29+1)),"",IF($BL29="P",VLOOKUP($A29,Surfaces!$B$2:$AL$62,15,0),(VLOOKUP($A29,Surfaces!$B$2:$AL$62,28,0))/$BC29)))</f>
        <v/>
      </c>
      <c r="AN29" s="43" t="str">
        <f>IF((AN$182+$BN29)&gt;=52,IF(ISBLANK(INDEX($C30:$BB30,1,(AN$182+$BN29+1-52))),"",IF($BL29="P",VLOOKUP($A29,Surfaces!$B$2:$AL$62,15,0),(VLOOKUP($A29,Surfaces!$B$2:$AL$62,28,0))/$BC29)),IF(ISBLANK(INDEX(AN30:$BB30,1,$BN29+1)),"",IF($BL29="P",VLOOKUP($A29,Surfaces!$B$2:$AL$62,15,0),(VLOOKUP($A29,Surfaces!$B$2:$AL$62,28,0))/$BC29)))</f>
        <v/>
      </c>
      <c r="AO29" s="43" t="str">
        <f>IF((AO$182+$BN29)&gt;=52,IF(ISBLANK(INDEX($C30:$BB30,1,(AO$182+$BN29+1-52))),"",IF($BL29="P",VLOOKUP($A29,Surfaces!$B$2:$AL$62,15,0),(VLOOKUP($A29,Surfaces!$B$2:$AL$62,28,0))/$BC29)),IF(ISBLANK(INDEX(AO30:$BB30,1,$BN29+1)),"",IF($BL29="P",VLOOKUP($A29,Surfaces!$B$2:$AL$62,15,0),(VLOOKUP($A29,Surfaces!$B$2:$AL$62,28,0))/$BC29)))</f>
        <v/>
      </c>
      <c r="AP29" s="43" t="str">
        <f>IF((AP$182+$BN29)&gt;=52,IF(ISBLANK(INDEX($C30:$BB30,1,(AP$182+$BN29+1-52))),"",IF($BL29="P",VLOOKUP($A29,Surfaces!$B$2:$AL$62,15,0),(VLOOKUP($A29,Surfaces!$B$2:$AL$62,28,0))/$BC29)),IF(ISBLANK(INDEX(AP30:$BB30,1,$BN29+1)),"",IF($BL29="P",VLOOKUP($A29,Surfaces!$B$2:$AL$62,15,0),(VLOOKUP($A29,Surfaces!$B$2:$AL$62,28,0))/$BC29)))</f>
        <v/>
      </c>
      <c r="AQ29" s="43" t="str">
        <f>IF((AQ$182+$BN29)&gt;=52,IF(ISBLANK(INDEX($C30:$BB30,1,(AQ$182+$BN29+1-52))),"",IF($BL29="P",VLOOKUP($A29,Surfaces!$B$2:$AL$62,15,0),(VLOOKUP($A29,Surfaces!$B$2:$AL$62,28,0))/$BC29)),IF(ISBLANK(INDEX(AQ30:$BB30,1,$BN29+1)),"",IF($BL29="P",VLOOKUP($A29,Surfaces!$B$2:$AL$62,15,0),(VLOOKUP($A29,Surfaces!$B$2:$AL$62,28,0))/$BC29)))</f>
        <v/>
      </c>
      <c r="AR29" s="43" t="str">
        <f>IF((AR$182+$BN29)&gt;=52,IF(ISBLANK(INDEX($C30:$BB30,1,(AR$182+$BN29+1-52))),"",IF($BL29="P",VLOOKUP($A29,Surfaces!$B$2:$AL$62,15,0),(VLOOKUP($A29,Surfaces!$B$2:$AL$62,28,0))/$BC29)),IF(ISBLANK(INDEX(AR30:$BB30,1,$BN29+1)),"",IF($BL29="P",VLOOKUP($A29,Surfaces!$B$2:$AL$62,15,0),(VLOOKUP($A29,Surfaces!$B$2:$AL$62,28,0))/$BC29)))</f>
        <v/>
      </c>
      <c r="AS29" s="43" t="str">
        <f>IF((AS$182+$BN29)&gt;=52,IF(ISBLANK(INDEX($C30:$BB30,1,(AS$182+$BN29+1-52))),"",IF($BL29="P",VLOOKUP($A29,Surfaces!$B$2:$AL$62,15,0),(VLOOKUP($A29,Surfaces!$B$2:$AL$62,28,0))/$BC29)),IF(ISBLANK(INDEX(AS30:$BB30,1,$BN29+1)),"",IF($BL29="P",VLOOKUP($A29,Surfaces!$B$2:$AL$62,15,0),(VLOOKUP($A29,Surfaces!$B$2:$AL$62,28,0))/$BC29)))</f>
        <v/>
      </c>
      <c r="AT29" s="43" t="str">
        <f>IF((AT$182+$BN29)&gt;=52,IF(ISBLANK(INDEX($C30:$BB30,1,(AT$182+$BN29+1-52))),"",IF($BL29="P",VLOOKUP($A29,Surfaces!$B$2:$AL$62,15,0),(VLOOKUP($A29,Surfaces!$B$2:$AL$62,28,0))/$BC29)),IF(ISBLANK(INDEX(AT30:$BB30,1,$BN29+1)),"",IF($BL29="P",VLOOKUP($A29,Surfaces!$B$2:$AL$62,15,0),(VLOOKUP($A29,Surfaces!$B$2:$AL$62,28,0))/$BC29)))</f>
        <v/>
      </c>
      <c r="AU29" s="43" t="str">
        <f>IF((AU$182+$BN29)&gt;=52,IF(ISBLANK(INDEX($C30:$BB30,1,(AU$182+$BN29+1-52))),"",IF($BL29="P",VLOOKUP($A29,Surfaces!$B$2:$AL$62,15,0),(VLOOKUP($A29,Surfaces!$B$2:$AL$62,28,0))/$BC29)),IF(ISBLANK(INDEX(AU30:$BB30,1,$BN29+1)),"",IF($BL29="P",VLOOKUP($A29,Surfaces!$B$2:$AL$62,15,0),(VLOOKUP($A29,Surfaces!$B$2:$AL$62,28,0))/$BC29)))</f>
        <v/>
      </c>
      <c r="AV29" s="43" t="str">
        <f>IF((AV$182+$BN29)&gt;=52,IF(ISBLANK(INDEX($C30:$BB30,1,(AV$182+$BN29+1-52))),"",IF($BL29="P",VLOOKUP($A29,Surfaces!$B$2:$AL$62,15,0),(VLOOKUP($A29,Surfaces!$B$2:$AL$62,28,0))/$BC29)),IF(ISBLANK(INDEX(AV30:$BB30,1,$BN29+1)),"",IF($BL29="P",VLOOKUP($A29,Surfaces!$B$2:$AL$62,15,0),(VLOOKUP($A29,Surfaces!$B$2:$AL$62,28,0))/$BC29)))</f>
        <v/>
      </c>
      <c r="AW29" s="43" t="str">
        <f>IF((AW$182+$BN29)&gt;=52,IF(ISBLANK(INDEX($C30:$BB30,1,(AW$182+$BN29+1-52))),"",IF($BL29="P",VLOOKUP($A29,Surfaces!$B$2:$AL$62,15,0),(VLOOKUP($A29,Surfaces!$B$2:$AL$62,28,0))/$BC29)),IF(ISBLANK(INDEX(AW30:$BB30,1,$BN29+1)),"",IF($BL29="P",VLOOKUP($A29,Surfaces!$B$2:$AL$62,15,0),(VLOOKUP($A29,Surfaces!$B$2:$AL$62,28,0))/$BC29)))</f>
        <v/>
      </c>
      <c r="AX29" s="43" t="str">
        <f>IF((AX$182+$BN29)&gt;=52,IF(ISBLANK(INDEX($C30:$BB30,1,(AX$182+$BN29+1-52))),"",IF($BL29="P",VLOOKUP($A29,Surfaces!$B$2:$AL$62,15,0),(VLOOKUP($A29,Surfaces!$B$2:$AL$62,28,0))/$BC29)),IF(ISBLANK(INDEX(AX30:$BB30,1,$BN29+1)),"",IF($BL29="P",VLOOKUP($A29,Surfaces!$B$2:$AL$62,15,0),(VLOOKUP($A29,Surfaces!$B$2:$AL$62,28,0))/$BC29)))</f>
        <v/>
      </c>
      <c r="AY29" s="43" t="str">
        <f>IF((AY$182+$BN29)&gt;=52,IF(ISBLANK(INDEX($C30:$BB30,1,(AY$182+$BN29+1-52))),"",IF($BL29="P",VLOOKUP($A29,Surfaces!$B$2:$AL$62,15,0),(VLOOKUP($A29,Surfaces!$B$2:$AL$62,28,0))/$BC29)),IF(ISBLANK(INDEX(AY30:$BB30,1,$BN29+1)),"",IF($BL29="P",VLOOKUP($A29,Surfaces!$B$2:$AL$62,15,0),(VLOOKUP($A29,Surfaces!$B$2:$AL$62,28,0))/$BC29)))</f>
        <v/>
      </c>
      <c r="AZ29" s="43" t="str">
        <f>IF((AZ$182+$BN29)&gt;=52,IF(ISBLANK(INDEX($C30:$BB30,1,(AZ$182+$BN29+1-52))),"",IF($BL29="P",VLOOKUP($A29,Surfaces!$B$2:$AL$62,15,0),(VLOOKUP($A29,Surfaces!$B$2:$AL$62,28,0))/$BC29)),IF(ISBLANK(INDEX(AZ30:$BB30,1,$BN29+1)),"",IF($BL29="P",VLOOKUP($A29,Surfaces!$B$2:$AL$62,15,0),(VLOOKUP($A29,Surfaces!$B$2:$AL$62,28,0))/$BC29)))</f>
        <v/>
      </c>
      <c r="BA29" s="43" t="str">
        <f>IF((BA$182+$BN29)&gt;=52,IF(ISBLANK(INDEX($C30:$BB30,1,(BA$182+$BN29+1-52))),"",IF($BL29="P",VLOOKUP($A29,Surfaces!$B$2:$AL$62,15,0),(VLOOKUP($A29,Surfaces!$B$2:$AL$62,28,0))/$BC29)),IF(ISBLANK(INDEX(BA30:$BB30,1,$BN29+1)),"",IF($BL29="P",VLOOKUP($A29,Surfaces!$B$2:$AL$62,15,0),(VLOOKUP($A29,Surfaces!$B$2:$AL$62,28,0))/$BC29)))</f>
        <v/>
      </c>
      <c r="BB29" s="43" t="str">
        <f>IF((BB$182+$BN29)&gt;=52,IF(ISBLANK(INDEX($C30:$BB30,1,(BB$182+$BN29+1-52))),"",IF($BL29="P",VLOOKUP($A29,Surfaces!$B$2:$AL$62,15,0),(VLOOKUP($A29,Surfaces!$B$2:$AL$62,28,0))/$BC29)),IF(ISBLANK(INDEX(BB30:$BB30,1,$BN29+1)),"",IF($BL29="P",VLOOKUP($A29,Surfaces!$B$2:$AL$62,15,0),(VLOOKUP($A29,Surfaces!$B$2:$AL$62,28,0))/$BC29)))</f>
        <v/>
      </c>
      <c r="BC29" s="44">
        <f>IF(COUNTA(C30:BB30)=0,"",COUNTA(C30:BB30))</f>
        <v>9</v>
      </c>
      <c r="BD29" s="45" t="s">
        <v>146</v>
      </c>
      <c r="BE29" s="45" t="s">
        <v>116</v>
      </c>
      <c r="BF29" s="46" t="s">
        <v>147</v>
      </c>
      <c r="BG29" s="46">
        <v>20</v>
      </c>
      <c r="BH29" s="46">
        <v>2</v>
      </c>
      <c r="BI29" s="46" t="s">
        <v>128</v>
      </c>
      <c r="BJ29" s="46">
        <v>3</v>
      </c>
      <c r="BK29" s="47"/>
      <c r="BL29" s="46" t="s">
        <v>119</v>
      </c>
      <c r="BM29" s="46">
        <v>30</v>
      </c>
      <c r="BN29" s="46">
        <v>8</v>
      </c>
      <c r="BO29" s="48">
        <v>0.74</v>
      </c>
      <c r="BP29" s="49" t="s">
        <v>120</v>
      </c>
      <c r="BQ29" s="48">
        <v>2.6</v>
      </c>
      <c r="BR29" s="50" t="str">
        <f>IF(ISBLANK(BP29),"",BP29)</f>
        <v>€/kg</v>
      </c>
    </row>
    <row r="30" spans="1:70" x14ac:dyDescent="0.2">
      <c r="A30" s="52" t="str">
        <f>A29</f>
        <v>courgette</v>
      </c>
      <c r="B30" s="53" t="s">
        <v>121</v>
      </c>
      <c r="C30" s="54"/>
      <c r="D30" s="54"/>
      <c r="E30" s="54"/>
      <c r="F30" s="54"/>
      <c r="G30" s="54"/>
      <c r="H30" s="54"/>
      <c r="I30" s="54"/>
      <c r="J30" s="54"/>
      <c r="K30" s="54"/>
      <c r="L30" s="54"/>
      <c r="M30" s="54"/>
      <c r="N30" s="54"/>
      <c r="O30" s="54"/>
      <c r="P30" s="54"/>
      <c r="Q30" s="54"/>
      <c r="R30" s="54"/>
      <c r="S30" s="54"/>
      <c r="T30" s="54"/>
      <c r="U30" s="54"/>
      <c r="V30" s="54"/>
      <c r="W30" s="54"/>
      <c r="X30" s="56"/>
      <c r="Y30" s="56"/>
      <c r="Z30" s="56"/>
      <c r="AA30" s="56"/>
      <c r="AB30" s="56"/>
      <c r="AC30" s="56"/>
      <c r="AD30" s="56" t="s">
        <v>329</v>
      </c>
      <c r="AE30" s="56" t="s">
        <v>329</v>
      </c>
      <c r="AF30" s="56" t="s">
        <v>329</v>
      </c>
      <c r="AG30" s="56" t="s">
        <v>329</v>
      </c>
      <c r="AH30" s="56" t="s">
        <v>329</v>
      </c>
      <c r="AI30" s="56" t="s">
        <v>329</v>
      </c>
      <c r="AJ30" s="56" t="s">
        <v>329</v>
      </c>
      <c r="AK30" s="56" t="s">
        <v>329</v>
      </c>
      <c r="AL30" s="56"/>
      <c r="AM30" s="56"/>
      <c r="AN30" s="56"/>
      <c r="AO30" s="56"/>
      <c r="AP30" s="56"/>
      <c r="AQ30" s="56"/>
      <c r="AR30" s="56"/>
      <c r="AS30" s="56" t="s">
        <v>329</v>
      </c>
      <c r="AT30" s="54"/>
      <c r="AU30" s="54"/>
      <c r="AV30" s="54"/>
      <c r="AW30" s="54"/>
      <c r="AX30" s="54"/>
      <c r="AY30" s="54"/>
      <c r="AZ30" s="54"/>
      <c r="BA30" s="54"/>
      <c r="BB30" s="54"/>
      <c r="BC30" s="57"/>
      <c r="BD30" s="58"/>
      <c r="BE30" s="58"/>
      <c r="BF30" s="59"/>
      <c r="BG30" s="59"/>
      <c r="BH30" s="59"/>
      <c r="BI30" s="59"/>
      <c r="BJ30" s="59"/>
      <c r="BK30" s="60"/>
      <c r="BL30" s="59"/>
      <c r="BM30" s="59"/>
      <c r="BN30" s="59"/>
      <c r="BO30" s="61"/>
      <c r="BP30" s="62"/>
      <c r="BQ30" s="61"/>
      <c r="BR30" s="63"/>
    </row>
    <row r="31" spans="1:70" x14ac:dyDescent="0.2">
      <c r="A31" s="64" t="str">
        <f>A30</f>
        <v>courgette</v>
      </c>
      <c r="B31" s="65" t="s">
        <v>123</v>
      </c>
      <c r="C31" s="66" t="str">
        <f>IF(C30="","",IF(VLOOKUP($A31,Surfaces!$B$1:$AK$61,16,0)="",VLOOKUP($A31,Surfaces!$B$1:$AK$61,29,0),VLOOKUP($A31,Surfaces!$B$1:$AK$61,16,0)))</f>
        <v/>
      </c>
      <c r="D31" s="66" t="str">
        <f>IF(D30="","",IF(VLOOKUP($A31,Surfaces!$B$1:$AK$61,16,0)="",VLOOKUP($A31,Surfaces!$B$1:$AK$61,29,0),VLOOKUP($A31,Surfaces!$B$1:$AK$61,16,0)))</f>
        <v/>
      </c>
      <c r="E31" s="66" t="str">
        <f>IF(E30="","",IF(VLOOKUP($A31,Surfaces!$B$1:$AK$61,16,0)="",VLOOKUP($A31,Surfaces!$B$1:$AK$61,29,0),VLOOKUP($A31,Surfaces!$B$1:$AK$61,16,0)))</f>
        <v/>
      </c>
      <c r="F31" s="66" t="str">
        <f>IF(F30="","",IF(VLOOKUP($A31,Surfaces!$B$1:$AK$61,16,0)="",VLOOKUP($A31,Surfaces!$B$1:$AK$61,29,0),VLOOKUP($A31,Surfaces!$B$1:$AK$61,16,0)))</f>
        <v/>
      </c>
      <c r="G31" s="66" t="str">
        <f>IF(G30="","",IF(VLOOKUP($A31,Surfaces!$B$1:$AK$61,16,0)="",VLOOKUP($A31,Surfaces!$B$1:$AK$61,29,0),VLOOKUP($A31,Surfaces!$B$1:$AK$61,16,0)))</f>
        <v/>
      </c>
      <c r="H31" s="66" t="str">
        <f>IF(H30="","",IF(VLOOKUP($A31,Surfaces!$B$1:$AK$61,16,0)="",VLOOKUP($A31,Surfaces!$B$1:$AK$61,29,0),VLOOKUP($A31,Surfaces!$B$1:$AK$61,16,0)))</f>
        <v/>
      </c>
      <c r="I31" s="66" t="str">
        <f>IF(I30="","",IF(VLOOKUP($A31,Surfaces!$B$1:$AK$61,16,0)="",VLOOKUP($A31,Surfaces!$B$1:$AK$61,29,0),VLOOKUP($A31,Surfaces!$B$1:$AK$61,16,0)))</f>
        <v/>
      </c>
      <c r="J31" s="66" t="str">
        <f>IF(J30="","",IF(VLOOKUP($A31,Surfaces!$B$1:$AK$61,16,0)="",VLOOKUP($A31,Surfaces!$B$1:$AK$61,29,0),VLOOKUP($A31,Surfaces!$B$1:$AK$61,16,0)))</f>
        <v/>
      </c>
      <c r="K31" s="66" t="str">
        <f>IF(K30="","",IF(VLOOKUP($A31,Surfaces!$B$1:$AK$61,16,0)="",VLOOKUP($A31,Surfaces!$B$1:$AK$61,29,0),VLOOKUP($A31,Surfaces!$B$1:$AK$61,16,0)))</f>
        <v/>
      </c>
      <c r="L31" s="66" t="str">
        <f>IF(L30="","",IF(VLOOKUP($A31,Surfaces!$B$1:$AK$61,16,0)="",VLOOKUP($A31,Surfaces!$B$1:$AK$61,29,0),VLOOKUP($A31,Surfaces!$B$1:$AK$61,16,0)))</f>
        <v/>
      </c>
      <c r="M31" s="66" t="str">
        <f>IF(M30="","",IF(VLOOKUP($A31,Surfaces!$B$1:$AK$61,16,0)="",VLOOKUP($A31,Surfaces!$B$1:$AK$61,29,0),VLOOKUP($A31,Surfaces!$B$1:$AK$61,16,0)))</f>
        <v/>
      </c>
      <c r="N31" s="66" t="str">
        <f>IF(N30="","",IF(VLOOKUP($A31,Surfaces!$B$1:$AK$61,16,0)="",VLOOKUP($A31,Surfaces!$B$1:$AK$61,29,0),VLOOKUP($A31,Surfaces!$B$1:$AK$61,16,0)))</f>
        <v/>
      </c>
      <c r="O31" s="66" t="str">
        <f>IF(O30="","",IF(VLOOKUP($A31,Surfaces!$B$1:$AK$61,16,0)="",VLOOKUP($A31,Surfaces!$B$1:$AK$61,29,0),VLOOKUP($A31,Surfaces!$B$1:$AK$61,16,0)))</f>
        <v/>
      </c>
      <c r="P31" s="66" t="str">
        <f>IF(P30="","",IF(VLOOKUP($A31,Surfaces!$B$1:$AK$61,16,0)="",VLOOKUP($A31,Surfaces!$B$1:$AK$61,29,0),VLOOKUP($A31,Surfaces!$B$1:$AK$61,16,0)))</f>
        <v/>
      </c>
      <c r="Q31" s="66" t="str">
        <f>IF(Q30="","",IF(VLOOKUP($A31,Surfaces!$B$1:$AK$61,16,0)="",VLOOKUP($A31,Surfaces!$B$1:$AK$61,29,0),VLOOKUP($A31,Surfaces!$B$1:$AK$61,16,0)))</f>
        <v/>
      </c>
      <c r="R31" s="66" t="str">
        <f>IF(R30="","",IF(VLOOKUP($A31,Surfaces!$B$1:$AK$61,16,0)="",VLOOKUP($A31,Surfaces!$B$1:$AK$61,29,0),VLOOKUP($A31,Surfaces!$B$1:$AK$61,16,0)))</f>
        <v/>
      </c>
      <c r="S31" s="66" t="str">
        <f>IF(S30="","",IF(VLOOKUP($A31,Surfaces!$B$1:$AK$61,16,0)="",VLOOKUP($A31,Surfaces!$B$1:$AK$61,29,0),VLOOKUP($A31,Surfaces!$B$1:$AK$61,16,0)))</f>
        <v/>
      </c>
      <c r="T31" s="66" t="str">
        <f>IF(T30="","",IF(VLOOKUP($A31,Surfaces!$B$1:$AK$61,16,0)="",VLOOKUP($A31,Surfaces!$B$1:$AK$61,29,0),VLOOKUP($A31,Surfaces!$B$1:$AK$61,16,0)))</f>
        <v/>
      </c>
      <c r="U31" s="66" t="str">
        <f>IF(U30="","",IF(VLOOKUP($A31,Surfaces!$B$1:$AK$61,16,0)="",VLOOKUP($A31,Surfaces!$B$1:$AK$61,29,0),VLOOKUP($A31,Surfaces!$B$1:$AK$61,16,0)))</f>
        <v/>
      </c>
      <c r="V31" s="66" t="str">
        <f>IF(V30="","",IF(VLOOKUP($A31,Surfaces!$B$1:$AK$61,16,0)="",VLOOKUP($A31,Surfaces!$B$1:$AK$61,29,0),VLOOKUP($A31,Surfaces!$B$1:$AK$61,16,0)))</f>
        <v/>
      </c>
      <c r="W31" s="66" t="str">
        <f>IF(W30="","",IF(VLOOKUP($A31,Surfaces!$B$1:$AK$61,16,0)="",VLOOKUP($A31,Surfaces!$B$1:$AK$61,29,0),VLOOKUP($A31,Surfaces!$B$1:$AK$61,16,0)))</f>
        <v/>
      </c>
      <c r="X31" s="66" t="str">
        <f>IF(X30="","",IF(VLOOKUP($A31,Surfaces!$B$1:$AK$61,16,0)="",VLOOKUP($A31,Surfaces!$B$1:$AK$61,29,0),VLOOKUP($A31,Surfaces!$B$1:$AK$61,16,0)))</f>
        <v/>
      </c>
      <c r="Y31" s="66" t="str">
        <f>IF(Y30="","",IF(VLOOKUP($A31,Surfaces!$B$1:$AK$61,16,0)="",VLOOKUP($A31,Surfaces!$B$1:$AK$61,29,0),VLOOKUP($A31,Surfaces!$B$1:$AK$61,16,0)))</f>
        <v/>
      </c>
      <c r="Z31" s="66" t="str">
        <f>IF(Z30="","",IF(VLOOKUP($A31,Surfaces!$B$1:$AK$61,16,0)="",VLOOKUP($A31,Surfaces!$B$1:$AK$61,29,0),VLOOKUP($A31,Surfaces!$B$1:$AK$61,16,0)))</f>
        <v/>
      </c>
      <c r="AA31" s="66" t="str">
        <f>IF(AA30="","",IF(VLOOKUP($A31,Surfaces!$B$1:$AK$61,16,0)="",VLOOKUP($A31,Surfaces!$B$1:$AK$61,29,0),VLOOKUP($A31,Surfaces!$B$1:$AK$61,16,0)))</f>
        <v/>
      </c>
      <c r="AB31" s="66" t="str">
        <f>IF(AB30="","",IF(VLOOKUP($A31,Surfaces!$B$1:$AK$61,16,0)="",VLOOKUP($A31,Surfaces!$B$1:$AK$61,29,0),VLOOKUP($A31,Surfaces!$B$1:$AK$61,16,0)))</f>
        <v/>
      </c>
      <c r="AC31" s="66" t="str">
        <f>IF(AC30="","",IF(VLOOKUP($A31,Surfaces!$B$1:$AK$61,16,0)="",VLOOKUP($A31,Surfaces!$B$1:$AK$61,29,0),VLOOKUP($A31,Surfaces!$B$1:$AK$61,16,0)))</f>
        <v/>
      </c>
      <c r="AD31" s="66">
        <f ca="1">IF(AD30="","",IF(VLOOKUP($A31,Surfaces!$B$1:$AK$61,16,0)="",VLOOKUP($A31,Surfaces!$B$1:$AK$61,29,0),VLOOKUP($A31,Surfaces!$B$1:$AK$61,16,0)))</f>
        <v>100</v>
      </c>
      <c r="AE31" s="66">
        <f ca="1">IF(AE30="","",IF(VLOOKUP($A31,Surfaces!$B$1:$AK$61,16,0)="",VLOOKUP($A31,Surfaces!$B$1:$AK$61,29,0),VLOOKUP($A31,Surfaces!$B$1:$AK$61,16,0)))</f>
        <v>100</v>
      </c>
      <c r="AF31" s="66">
        <f ca="1">IF(AF30="","",IF(VLOOKUP($A31,Surfaces!$B$1:$AK$61,16,0)="",VLOOKUP($A31,Surfaces!$B$1:$AK$61,29,0),VLOOKUP($A31,Surfaces!$B$1:$AK$61,16,0)))</f>
        <v>100</v>
      </c>
      <c r="AG31" s="66">
        <f ca="1">IF(AG30="","",IF(VLOOKUP($A31,Surfaces!$B$1:$AK$61,16,0)="",VLOOKUP($A31,Surfaces!$B$1:$AK$61,29,0),VLOOKUP($A31,Surfaces!$B$1:$AK$61,16,0)))</f>
        <v>100</v>
      </c>
      <c r="AH31" s="66">
        <f ca="1">IF(AH30="","",IF(VLOOKUP($A31,Surfaces!$B$1:$AK$61,16,0)="",VLOOKUP($A31,Surfaces!$B$1:$AK$61,29,0),VLOOKUP($A31,Surfaces!$B$1:$AK$61,16,0)))</f>
        <v>100</v>
      </c>
      <c r="AI31" s="66">
        <f ca="1">IF(AI30="","",IF(VLOOKUP($A31,Surfaces!$B$1:$AK$61,16,0)="",VLOOKUP($A31,Surfaces!$B$1:$AK$61,29,0),VLOOKUP($A31,Surfaces!$B$1:$AK$61,16,0)))</f>
        <v>100</v>
      </c>
      <c r="AJ31" s="66">
        <f ca="1">IF(AJ30="","",IF(VLOOKUP($A31,Surfaces!$B$1:$AK$61,16,0)="",VLOOKUP($A31,Surfaces!$B$1:$AK$61,29,0),VLOOKUP($A31,Surfaces!$B$1:$AK$61,16,0)))</f>
        <v>100</v>
      </c>
      <c r="AK31" s="66">
        <f ca="1">IF(AK30="","",IF(VLOOKUP($A31,Surfaces!$B$1:$AK$61,16,0)="",VLOOKUP($A31,Surfaces!$B$1:$AK$61,29,0),VLOOKUP($A31,Surfaces!$B$1:$AK$61,16,0)))</f>
        <v>100</v>
      </c>
      <c r="AL31" s="66" t="str">
        <f>IF(AL30="","",IF(VLOOKUP($A31,Surfaces!$B$1:$AK$61,16,0)="",VLOOKUP($A31,Surfaces!$B$1:$AK$61,29,0),VLOOKUP($A31,Surfaces!$B$1:$AK$61,16,0)))</f>
        <v/>
      </c>
      <c r="AM31" s="66" t="str">
        <f>IF(AM30="","",IF(VLOOKUP($A31,Surfaces!$B$1:$AK$61,16,0)="",VLOOKUP($A31,Surfaces!$B$1:$AK$61,29,0),VLOOKUP($A31,Surfaces!$B$1:$AK$61,16,0)))</f>
        <v/>
      </c>
      <c r="AN31" s="66" t="str">
        <f>IF(AN30="","",IF(VLOOKUP($A31,Surfaces!$B$1:$AK$61,16,0)="",VLOOKUP($A31,Surfaces!$B$1:$AK$61,29,0),VLOOKUP($A31,Surfaces!$B$1:$AK$61,16,0)))</f>
        <v/>
      </c>
      <c r="AO31" s="66" t="str">
        <f>IF(AO30="","",IF(VLOOKUP($A31,Surfaces!$B$1:$AK$61,16,0)="",VLOOKUP($A31,Surfaces!$B$1:$AK$61,29,0),VLOOKUP($A31,Surfaces!$B$1:$AK$61,16,0)))</f>
        <v/>
      </c>
      <c r="AP31" s="66" t="str">
        <f>IF(AP30="","",IF(VLOOKUP($A31,Surfaces!$B$1:$AK$61,16,0)="",VLOOKUP($A31,Surfaces!$B$1:$AK$61,29,0),VLOOKUP($A31,Surfaces!$B$1:$AK$61,16,0)))</f>
        <v/>
      </c>
      <c r="AQ31" s="66" t="str">
        <f>IF(AQ30="","",IF(VLOOKUP($A31,Surfaces!$B$1:$AK$61,16,0)="",VLOOKUP($A31,Surfaces!$B$1:$AK$61,29,0),VLOOKUP($A31,Surfaces!$B$1:$AK$61,16,0)))</f>
        <v/>
      </c>
      <c r="AR31" s="66" t="str">
        <f>IF(AR30="","",IF(VLOOKUP($A31,Surfaces!$B$1:$AK$61,16,0)="",VLOOKUP($A31,Surfaces!$B$1:$AK$61,29,0),VLOOKUP($A31,Surfaces!$B$1:$AK$61,16,0)))</f>
        <v/>
      </c>
      <c r="AS31" s="66">
        <f ca="1">IF(AS30="","",IF(VLOOKUP($A31,Surfaces!$B$1:$AK$61,16,0)="",VLOOKUP($A31,Surfaces!$B$1:$AK$61,29,0),VLOOKUP($A31,Surfaces!$B$1:$AK$61,16,0)))</f>
        <v>100</v>
      </c>
      <c r="AT31" s="66" t="str">
        <f>IF(AT30="","",IF(VLOOKUP($A31,Surfaces!$B$1:$AK$61,16,0)="",VLOOKUP($A31,Surfaces!$B$1:$AK$61,29,0),VLOOKUP($A31,Surfaces!$B$1:$AK$61,16,0)))</f>
        <v/>
      </c>
      <c r="AU31" s="66" t="str">
        <f>IF(AU30="","",IF(VLOOKUP($A31,Surfaces!$B$1:$AK$61,16,0)="",VLOOKUP($A31,Surfaces!$B$1:$AK$61,29,0),VLOOKUP($A31,Surfaces!$B$1:$AK$61,16,0)))</f>
        <v/>
      </c>
      <c r="AV31" s="66" t="str">
        <f>IF(AV30="","",IF(VLOOKUP($A31,Surfaces!$B$1:$AK$61,16,0)="",VLOOKUP($A31,Surfaces!$B$1:$AK$61,29,0),VLOOKUP($A31,Surfaces!$B$1:$AK$61,16,0)))</f>
        <v/>
      </c>
      <c r="AW31" s="66" t="str">
        <f>IF(AW30="","",IF(VLOOKUP($A31,Surfaces!$B$1:$AK$61,16,0)="",VLOOKUP($A31,Surfaces!$B$1:$AK$61,29,0),VLOOKUP($A31,Surfaces!$B$1:$AK$61,16,0)))</f>
        <v/>
      </c>
      <c r="AX31" s="66" t="str">
        <f>IF(AX30="","",IF(VLOOKUP($A31,Surfaces!$B$1:$AK$61,16,0)="",VLOOKUP($A31,Surfaces!$B$1:$AK$61,29,0),VLOOKUP($A31,Surfaces!$B$1:$AK$61,16,0)))</f>
        <v/>
      </c>
      <c r="AY31" s="66" t="str">
        <f>IF(AY30="","",IF(VLOOKUP($A31,Surfaces!$B$1:$AK$61,16,0)="",VLOOKUP($A31,Surfaces!$B$1:$AK$61,29,0),VLOOKUP($A31,Surfaces!$B$1:$AK$61,16,0)))</f>
        <v/>
      </c>
      <c r="AZ31" s="66" t="str">
        <f>IF(AZ30="","",IF(VLOOKUP($A31,Surfaces!$B$1:$AK$61,16,0)="",VLOOKUP($A31,Surfaces!$B$1:$AK$61,29,0),VLOOKUP($A31,Surfaces!$B$1:$AK$61,16,0)))</f>
        <v/>
      </c>
      <c r="BA31" s="66" t="str">
        <f>IF(BA30="","",IF(VLOOKUP($A31,Surfaces!$B$1:$AK$61,16,0)="",VLOOKUP($A31,Surfaces!$B$1:$AK$61,29,0),VLOOKUP($A31,Surfaces!$B$1:$AK$61,16,0)))</f>
        <v/>
      </c>
      <c r="BB31" s="66" t="str">
        <f>IF(BB30="","",IF(VLOOKUP($A31,Surfaces!$B$1:$AK$61,16,0)="",VLOOKUP($A31,Surfaces!$B$1:$AK$61,29,0),VLOOKUP($A31,Surfaces!$B$1:$AK$61,16,0)))</f>
        <v/>
      </c>
      <c r="BC31" s="67"/>
      <c r="BD31" s="68"/>
      <c r="BE31" s="68"/>
      <c r="BF31" s="69"/>
      <c r="BG31" s="69"/>
      <c r="BH31" s="69"/>
      <c r="BI31" s="69"/>
      <c r="BJ31" s="69"/>
      <c r="BK31" s="70"/>
      <c r="BL31" s="69"/>
      <c r="BM31" s="69"/>
      <c r="BN31" s="69"/>
      <c r="BO31" s="71"/>
      <c r="BP31" s="72"/>
      <c r="BQ31" s="71"/>
      <c r="BR31" s="73"/>
    </row>
    <row r="32" spans="1:70" s="51" customFormat="1" x14ac:dyDescent="0.2">
      <c r="A32" s="41" t="s">
        <v>148</v>
      </c>
      <c r="B32" s="42" t="s">
        <v>115</v>
      </c>
      <c r="C32" s="43" t="str">
        <f>IF((C$182+$BN32)&gt;=52,IF(ISBLANK(INDEX($C33:$BB33,1,(C$182+$BN32+1-52))),"",IF($BL32="P",VLOOKUP($A32,Surfaces!$B$2:$AL$62,15,0),(VLOOKUP($A32,Surfaces!$B$2:$AL$62,28,0))/$BC32)),IF(ISBLANK(INDEX(C33:$BB33,1,$BN32+1)),"",IF($BL32="P",VLOOKUP($A32,Surfaces!$B$2:$AL$62,15,0),(VLOOKUP($A32,Surfaces!$B$2:$AL$62,28,0))/$BC32)))</f>
        <v/>
      </c>
      <c r="D32" s="43" t="str">
        <f>IF((D$182+$BN32)&gt;=52,IF(ISBLANK(INDEX($C33:$BB33,1,(D$182+$BN32+1-52))),"",IF($BL32="P",VLOOKUP($A32,Surfaces!$B$2:$AL$62,15,0),(VLOOKUP($A32,Surfaces!$B$2:$AL$62,28,0))/$BC32)),IF(ISBLANK(INDEX(D33:$BB33,1,$BN32+1)),"",IF($BL32="P",VLOOKUP($A32,Surfaces!$B$2:$AL$62,15,0),(VLOOKUP($A32,Surfaces!$B$2:$AL$62,28,0))/$BC32)))</f>
        <v/>
      </c>
      <c r="E32" s="43" t="str">
        <f>IF((E$182+$BN32)&gt;=52,IF(ISBLANK(INDEX($C33:$BB33,1,(E$182+$BN32+1-52))),"",IF($BL32="P",VLOOKUP($A32,Surfaces!$B$2:$AL$62,15,0),(VLOOKUP($A32,Surfaces!$B$2:$AL$62,28,0))/$BC32)),IF(ISBLANK(INDEX(E33:$BB33,1,$BN32+1)),"",IF($BL32="P",VLOOKUP($A32,Surfaces!$B$2:$AL$62,15,0),(VLOOKUP($A32,Surfaces!$B$2:$AL$62,28,0))/$BC32)))</f>
        <v/>
      </c>
      <c r="F32" s="43" t="str">
        <f>IF((F$182+$BN32)&gt;=52,IF(ISBLANK(INDEX($C33:$BB33,1,(F$182+$BN32+1-52))),"",IF($BL32="P",VLOOKUP($A32,Surfaces!$B$2:$AL$62,15,0),(VLOOKUP($A32,Surfaces!$B$2:$AL$62,28,0))/$BC32)),IF(ISBLANK(INDEX(F33:$BB33,1,$BN32+1)),"",IF($BL32="P",VLOOKUP($A32,Surfaces!$B$2:$AL$62,15,0),(VLOOKUP($A32,Surfaces!$B$2:$AL$62,28,0))/$BC32)))</f>
        <v/>
      </c>
      <c r="G32" s="43" t="str">
        <f>IF((G$182+$BN32)&gt;=52,IF(ISBLANK(INDEX($C33:$BB33,1,(G$182+$BN32+1-52))),"",IF($BL32="P",VLOOKUP($A32,Surfaces!$B$2:$AL$62,15,0),(VLOOKUP($A32,Surfaces!$B$2:$AL$62,28,0))/$BC32)),IF(ISBLANK(INDEX(G33:$BB33,1,$BN32+1)),"",IF($BL32="P",VLOOKUP($A32,Surfaces!$B$2:$AL$62,15,0),(VLOOKUP($A32,Surfaces!$B$2:$AL$62,28,0))/$BC32)))</f>
        <v/>
      </c>
      <c r="H32" s="43" t="str">
        <f>IF((H$182+$BN32)&gt;=52,IF(ISBLANK(INDEX($C33:$BB33,1,(H$182+$BN32+1-52))),"",IF($BL32="P",VLOOKUP($A32,Surfaces!$B$2:$AL$62,15,0),(VLOOKUP($A32,Surfaces!$B$2:$AL$62,28,0))/$BC32)),IF(ISBLANK(INDEX(H33:$BB33,1,$BN32+1)),"",IF($BL32="P",VLOOKUP($A32,Surfaces!$B$2:$AL$62,15,0),(VLOOKUP($A32,Surfaces!$B$2:$AL$62,28,0))/$BC32)))</f>
        <v/>
      </c>
      <c r="I32" s="43" t="str">
        <f>IF((I$182+$BN32)&gt;=52,IF(ISBLANK(INDEX($C33:$BB33,1,(I$182+$BN32+1-52))),"",IF($BL32="P",VLOOKUP($A32,Surfaces!$B$2:$AL$62,15,0),(VLOOKUP($A32,Surfaces!$B$2:$AL$62,28,0))/$BC32)),IF(ISBLANK(INDEX(I33:$BB33,1,$BN32+1)),"",IF($BL32="P",VLOOKUP($A32,Surfaces!$B$2:$AL$62,15,0),(VLOOKUP($A32,Surfaces!$B$2:$AL$62,28,0))/$BC32)))</f>
        <v/>
      </c>
      <c r="J32" s="43" t="str">
        <f>IF((J$182+$BN32)&gt;=52,IF(ISBLANK(INDEX($C33:$BB33,1,(J$182+$BN32+1-52))),"",IF($BL32="P",VLOOKUP($A32,Surfaces!$B$2:$AL$62,15,0),(VLOOKUP($A32,Surfaces!$B$2:$AL$62,28,0))/$BC32)),IF(ISBLANK(INDEX(J33:$BB33,1,$BN32+1)),"",IF($BL32="P",VLOOKUP($A32,Surfaces!$B$2:$AL$62,15,0),(VLOOKUP($A32,Surfaces!$B$2:$AL$62,28,0))/$BC32)))</f>
        <v/>
      </c>
      <c r="K32" s="43" t="str">
        <f>IF((K$182+$BN32)&gt;=52,IF(ISBLANK(INDEX($C33:$BB33,1,(K$182+$BN32+1-52))),"",IF($BL32="P",VLOOKUP($A32,Surfaces!$B$2:$AL$62,15,0),(VLOOKUP($A32,Surfaces!$B$2:$AL$62,28,0))/$BC32)),IF(ISBLANK(INDEX(K33:$BB33,1,$BN32+1)),"",IF($BL32="P",VLOOKUP($A32,Surfaces!$B$2:$AL$62,15,0),(VLOOKUP($A32,Surfaces!$B$2:$AL$62,28,0))/$BC32)))</f>
        <v/>
      </c>
      <c r="L32" s="43" t="str">
        <f>IF((L$182+$BN32)&gt;=52,IF(ISBLANK(INDEX($C33:$BB33,1,(L$182+$BN32+1-52))),"",IF($BL32="P",VLOOKUP($A32,Surfaces!$B$2:$AL$62,15,0),(VLOOKUP($A32,Surfaces!$B$2:$AL$62,28,0))/$BC32)),IF(ISBLANK(INDEX(L33:$BB33,1,$BN32+1)),"",IF($BL32="P",VLOOKUP($A32,Surfaces!$B$2:$AL$62,15,0),(VLOOKUP($A32,Surfaces!$B$2:$AL$62,28,0))/$BC32)))</f>
        <v/>
      </c>
      <c r="M32" s="43" t="str">
        <f>IF((M$182+$BN32)&gt;=52,IF(ISBLANK(INDEX($C33:$BB33,1,(M$182+$BN32+1-52))),"",IF($BL32="P",VLOOKUP($A32,Surfaces!$B$2:$AL$62,15,0),(VLOOKUP($A32,Surfaces!$B$2:$AL$62,28,0))/$BC32)),IF(ISBLANK(INDEX(M33:$BB33,1,$BN32+1)),"",IF($BL32="P",VLOOKUP($A32,Surfaces!$B$2:$AL$62,15,0),(VLOOKUP($A32,Surfaces!$B$2:$AL$62,28,0))/$BC32)))</f>
        <v/>
      </c>
      <c r="N32" s="43" t="str">
        <f>IF((N$182+$BN32)&gt;=52,IF(ISBLANK(INDEX($C33:$BB33,1,(N$182+$BN32+1-52))),"",IF($BL32="P",VLOOKUP($A32,Surfaces!$B$2:$AL$62,15,0),(VLOOKUP($A32,Surfaces!$B$2:$AL$62,28,0))/$BC32)),IF(ISBLANK(INDEX(N33:$BB33,1,$BN32+1)),"",IF($BL32="P",VLOOKUP($A32,Surfaces!$B$2:$AL$62,15,0),(VLOOKUP($A32,Surfaces!$B$2:$AL$62,28,0))/$BC32)))</f>
        <v/>
      </c>
      <c r="O32" s="43" t="str">
        <f>IF((O$182+$BN32)&gt;=52,IF(ISBLANK(INDEX($C33:$BB33,1,(O$182+$BN32+1-52))),"",IF($BL32="P",VLOOKUP($A32,Surfaces!$B$2:$AL$62,15,0),(VLOOKUP($A32,Surfaces!$B$2:$AL$62,28,0))/$BC32)),IF(ISBLANK(INDEX(O33:$BB33,1,$BN32+1)),"",IF($BL32="P",VLOOKUP($A32,Surfaces!$B$2:$AL$62,15,0),(VLOOKUP($A32,Surfaces!$B$2:$AL$62,28,0))/$BC32)))</f>
        <v/>
      </c>
      <c r="P32" s="43" t="str">
        <f>IF((P$182+$BN32)&gt;=52,IF(ISBLANK(INDEX($C33:$BB33,1,(P$182+$BN32+1-52))),"",IF($BL32="P",VLOOKUP($A32,Surfaces!$B$2:$AL$62,15,0),(VLOOKUP($A32,Surfaces!$B$2:$AL$62,28,0))/$BC32)),IF(ISBLANK(INDEX(P33:$BB33,1,$BN32+1)),"",IF($BL32="P",VLOOKUP($A32,Surfaces!$B$2:$AL$62,15,0),(VLOOKUP($A32,Surfaces!$B$2:$AL$62,28,0))/$BC32)))</f>
        <v/>
      </c>
      <c r="Q32" s="43" t="str">
        <f>IF((Q$182+$BN32)&gt;=52,IF(ISBLANK(INDEX($C33:$BB33,1,(Q$182+$BN32+1-52))),"",IF($BL32="P",VLOOKUP($A32,Surfaces!$B$2:$AL$62,15,0),(VLOOKUP($A32,Surfaces!$B$2:$AL$62,28,0))/$BC32)),IF(ISBLANK(INDEX(Q33:$BB33,1,$BN32+1)),"",IF($BL32="P",VLOOKUP($A32,Surfaces!$B$2:$AL$62,15,0),(VLOOKUP($A32,Surfaces!$B$2:$AL$62,28,0))/$BC32)))</f>
        <v/>
      </c>
      <c r="R32" s="43" t="str">
        <f>IF((R$182+$BN32)&gt;=52,IF(ISBLANK(INDEX($C33:$BB33,1,(R$182+$BN32+1-52))),"",IF($BL32="P",VLOOKUP($A32,Surfaces!$B$2:$AL$62,15,0),(VLOOKUP($A32,Surfaces!$B$2:$AL$62,28,0))/$BC32)),IF(ISBLANK(INDEX(R33:$BB33,1,$BN32+1)),"",IF($BL32="P",VLOOKUP($A32,Surfaces!$B$2:$AL$62,15,0),(VLOOKUP($A32,Surfaces!$B$2:$AL$62,28,0))/$BC32)))</f>
        <v/>
      </c>
      <c r="S32" s="43" t="str">
        <f>IF((S$182+$BN32)&gt;=52,IF(ISBLANK(INDEX($C33:$BB33,1,(S$182+$BN32+1-52))),"",IF($BL32="P",VLOOKUP($A32,Surfaces!$B$2:$AL$62,15,0),(VLOOKUP($A32,Surfaces!$B$2:$AL$62,28,0))/$BC32)),IF(ISBLANK(INDEX(S33:$BB33,1,$BN32+1)),"",IF($BL32="P",VLOOKUP($A32,Surfaces!$B$2:$AL$62,15,0),(VLOOKUP($A32,Surfaces!$B$2:$AL$62,28,0))/$BC32)))</f>
        <v/>
      </c>
      <c r="T32" s="43" t="str">
        <f>IF((T$182+$BN32)&gt;=52,IF(ISBLANK(INDEX($C33:$BB33,1,(T$182+$BN32+1-52))),"",IF($BL32="P",VLOOKUP($A32,Surfaces!$B$2:$AL$62,15,0),(VLOOKUP($A32,Surfaces!$B$2:$AL$62,28,0))/$BC32)),IF(ISBLANK(INDEX(T33:$BB33,1,$BN32+1)),"",IF($BL32="P",VLOOKUP($A32,Surfaces!$B$2:$AL$62,15,0),(VLOOKUP($A32,Surfaces!$B$2:$AL$62,28,0))/$BC32)))</f>
        <v/>
      </c>
      <c r="U32" s="43" t="str">
        <f>IF((U$182+$BN32)&gt;=52,IF(ISBLANK(INDEX($C33:$BB33,1,(U$182+$BN32+1-52))),"",IF($BL32="P",VLOOKUP($A32,Surfaces!$B$2:$AL$62,15,0),(VLOOKUP($A32,Surfaces!$B$2:$AL$62,28,0))/$BC32)),IF(ISBLANK(INDEX(U33:$BB33,1,$BN32+1)),"",IF($BL32="P",VLOOKUP($A32,Surfaces!$B$2:$AL$62,15,0),(VLOOKUP($A32,Surfaces!$B$2:$AL$62,28,0))/$BC32)))</f>
        <v/>
      </c>
      <c r="V32" s="43" t="str">
        <f>IF((V$182+$BN32)&gt;=52,IF(ISBLANK(INDEX($C33:$BB33,1,(V$182+$BN32+1-52))),"",IF($BL32="P",VLOOKUP($A32,Surfaces!$B$2:$AL$62,15,0),(VLOOKUP($A32,Surfaces!$B$2:$AL$62,28,0))/$BC32)),IF(ISBLANK(INDEX(V33:$BB33,1,$BN32+1)),"",IF($BL32="P",VLOOKUP($A32,Surfaces!$B$2:$AL$62,15,0),(VLOOKUP($A32,Surfaces!$B$2:$AL$62,28,0))/$BC32)))</f>
        <v/>
      </c>
      <c r="W32" s="43">
        <f ca="1">IF((W$182+$BN32)&gt;=52,IF(ISBLANK(INDEX($C33:$BB33,1,(W$182+$BN32+1-52))),"",IF($BL32="P",VLOOKUP($A32,Surfaces!$B$2:$AL$62,15,0),(VLOOKUP($A32,Surfaces!$B$2:$AL$62,28,0))/$BC32)),IF(ISBLANK(INDEX(W33:$BB33,1,$BN32+1)),"",IF($BL32="P",VLOOKUP($A32,Surfaces!$B$2:$AL$62,15,0),(VLOOKUP($A32,Surfaces!$B$2:$AL$62,28,0))/$BC32)))</f>
        <v>702</v>
      </c>
      <c r="X32" s="43" t="str">
        <f>IF((X$182+$BN32)&gt;=52,IF(ISBLANK(INDEX($C33:$BB33,1,(X$182+$BN32+1-52))),"",IF($BL32="P",VLOOKUP($A32,Surfaces!$B$2:$AL$62,15,0),(VLOOKUP($A32,Surfaces!$B$2:$AL$62,28,0))/$BC32)),IF(ISBLANK(INDEX(X33:$BB33,1,$BN32+1)),"",IF($BL32="P",VLOOKUP($A32,Surfaces!$B$2:$AL$62,15,0),(VLOOKUP($A32,Surfaces!$B$2:$AL$62,28,0))/$BC32)))</f>
        <v/>
      </c>
      <c r="Y32" s="43" t="str">
        <f>IF((Y$182+$BN32)&gt;=52,IF(ISBLANK(INDEX($C33:$BB33,1,(Y$182+$BN32+1-52))),"",IF($BL32="P",VLOOKUP($A32,Surfaces!$B$2:$AL$62,15,0),(VLOOKUP($A32,Surfaces!$B$2:$AL$62,28,0))/$BC32)),IF(ISBLANK(INDEX(Y33:$BB33,1,$BN32+1)),"",IF($BL32="P",VLOOKUP($A32,Surfaces!$B$2:$AL$62,15,0),(VLOOKUP($A32,Surfaces!$B$2:$AL$62,28,0))/$BC32)))</f>
        <v/>
      </c>
      <c r="Z32" s="43" t="str">
        <f>IF((Z$182+$BN32)&gt;=52,IF(ISBLANK(INDEX($C33:$BB33,1,(Z$182+$BN32+1-52))),"",IF($BL32="P",VLOOKUP($A32,Surfaces!$B$2:$AL$62,15,0),(VLOOKUP($A32,Surfaces!$B$2:$AL$62,28,0))/$BC32)),IF(ISBLANK(INDEX(Z33:$BB33,1,$BN32+1)),"",IF($BL32="P",VLOOKUP($A32,Surfaces!$B$2:$AL$62,15,0),(VLOOKUP($A32,Surfaces!$B$2:$AL$62,28,0))/$BC32)))</f>
        <v/>
      </c>
      <c r="AA32" s="43" t="str">
        <f>IF((AA$182+$BN32)&gt;=52,IF(ISBLANK(INDEX($C33:$BB33,1,(AA$182+$BN32+1-52))),"",IF($BL32="P",VLOOKUP($A32,Surfaces!$B$2:$AL$62,15,0),(VLOOKUP($A32,Surfaces!$B$2:$AL$62,28,0))/$BC32)),IF(ISBLANK(INDEX(AA33:$BB33,1,$BN32+1)),"",IF($BL32="P",VLOOKUP($A32,Surfaces!$B$2:$AL$62,15,0),(VLOOKUP($A32,Surfaces!$B$2:$AL$62,28,0))/$BC32)))</f>
        <v/>
      </c>
      <c r="AB32" s="43" t="str">
        <f>IF((AB$182+$BN32)&gt;=52,IF(ISBLANK(INDEX($C33:$BB33,1,(AB$182+$BN32+1-52))),"",IF($BL32="P",VLOOKUP($A32,Surfaces!$B$2:$AL$62,15,0),(VLOOKUP($A32,Surfaces!$B$2:$AL$62,28,0))/$BC32)),IF(ISBLANK(INDEX(AB33:$BB33,1,$BN32+1)),"",IF($BL32="P",VLOOKUP($A32,Surfaces!$B$2:$AL$62,15,0),(VLOOKUP($A32,Surfaces!$B$2:$AL$62,28,0))/$BC32)))</f>
        <v/>
      </c>
      <c r="AC32" s="43" t="str">
        <f>IF((AC$182+$BN32)&gt;=52,IF(ISBLANK(INDEX($C33:$BB33,1,(AC$182+$BN32+1-52))),"",IF($BL32="P",VLOOKUP($A32,Surfaces!$B$2:$AL$62,15,0),(VLOOKUP($A32,Surfaces!$B$2:$AL$62,28,0))/$BC32)),IF(ISBLANK(INDEX(AC33:$BB33,1,$BN32+1)),"",IF($BL32="P",VLOOKUP($A32,Surfaces!$B$2:$AL$62,15,0),(VLOOKUP($A32,Surfaces!$B$2:$AL$62,28,0))/$BC32)))</f>
        <v/>
      </c>
      <c r="AD32" s="43" t="str">
        <f>IF((AD$182+$BN32)&gt;=52,IF(ISBLANK(INDEX($C33:$BB33,1,(AD$182+$BN32+1-52))),"",IF($BL32="P",VLOOKUP($A32,Surfaces!$B$2:$AL$62,15,0),(VLOOKUP($A32,Surfaces!$B$2:$AL$62,28,0))/$BC32)),IF(ISBLANK(INDEX(AD33:$BB33,1,$BN32+1)),"",IF($BL32="P",VLOOKUP($A32,Surfaces!$B$2:$AL$62,15,0),(VLOOKUP($A32,Surfaces!$B$2:$AL$62,28,0))/$BC32)))</f>
        <v/>
      </c>
      <c r="AE32" s="43">
        <f ca="1">IF((AE$182+$BN32)&gt;=52,IF(ISBLANK(INDEX($C33:$BB33,1,(AE$182+$BN32+1-52))),"",IF($BL32="P",VLOOKUP($A32,Surfaces!$B$2:$AL$62,15,0),(VLOOKUP($A32,Surfaces!$B$2:$AL$62,28,0))/$BC32)),IF(ISBLANK(INDEX(AE33:$BB33,1,$BN32+1)),"",IF($BL32="P",VLOOKUP($A32,Surfaces!$B$2:$AL$62,15,0),(VLOOKUP($A32,Surfaces!$B$2:$AL$62,28,0))/$BC32)))</f>
        <v>702</v>
      </c>
      <c r="AF32" s="43">
        <f ca="1">IF((AF$182+$BN32)&gt;=52,IF(ISBLANK(INDEX($C33:$BB33,1,(AF$182+$BN32+1-52))),"",IF($BL32="P",VLOOKUP($A32,Surfaces!$B$2:$AL$62,15,0),(VLOOKUP($A32,Surfaces!$B$2:$AL$62,28,0))/$BC32)),IF(ISBLANK(INDEX(AF33:$BB33,1,$BN32+1)),"",IF($BL32="P",VLOOKUP($A32,Surfaces!$B$2:$AL$62,15,0),(VLOOKUP($A32,Surfaces!$B$2:$AL$62,28,0))/$BC32)))</f>
        <v>702</v>
      </c>
      <c r="AG32" s="43" t="str">
        <f>IF((AG$182+$BN32)&gt;=52,IF(ISBLANK(INDEX($C33:$BB33,1,(AG$182+$BN32+1-52))),"",IF($BL32="P",VLOOKUP($A32,Surfaces!$B$2:$AL$62,15,0),(VLOOKUP($A32,Surfaces!$B$2:$AL$62,28,0))/$BC32)),IF(ISBLANK(INDEX(AG33:$BB33,1,$BN32+1)),"",IF($BL32="P",VLOOKUP($A32,Surfaces!$B$2:$AL$62,15,0),(VLOOKUP($A32,Surfaces!$B$2:$AL$62,28,0))/$BC32)))</f>
        <v/>
      </c>
      <c r="AH32" s="43" t="str">
        <f>IF((AH$182+$BN32)&gt;=52,IF(ISBLANK(INDEX($C33:$BB33,1,(AH$182+$BN32+1-52))),"",IF($BL32="P",VLOOKUP($A32,Surfaces!$B$2:$AL$62,15,0),(VLOOKUP($A32,Surfaces!$B$2:$AL$62,28,0))/$BC32)),IF(ISBLANK(INDEX(AH33:$BB33,1,$BN32+1)),"",IF($BL32="P",VLOOKUP($A32,Surfaces!$B$2:$AL$62,15,0),(VLOOKUP($A32,Surfaces!$B$2:$AL$62,28,0))/$BC32)))</f>
        <v/>
      </c>
      <c r="AI32" s="43" t="str">
        <f>IF((AI$182+$BN32)&gt;=52,IF(ISBLANK(INDEX($C33:$BB33,1,(AI$182+$BN32+1-52))),"",IF($BL32="P",VLOOKUP($A32,Surfaces!$B$2:$AL$62,15,0),(VLOOKUP($A32,Surfaces!$B$2:$AL$62,28,0))/$BC32)),IF(ISBLANK(INDEX(AI33:$BB33,1,$BN32+1)),"",IF($BL32="P",VLOOKUP($A32,Surfaces!$B$2:$AL$62,15,0),(VLOOKUP($A32,Surfaces!$B$2:$AL$62,28,0))/$BC32)))</f>
        <v/>
      </c>
      <c r="AJ32" s="43" t="str">
        <f>IF((AJ$182+$BN32)&gt;=52,IF(ISBLANK(INDEX($C33:$BB33,1,(AJ$182+$BN32+1-52))),"",IF($BL32="P",VLOOKUP($A32,Surfaces!$B$2:$AL$62,15,0),(VLOOKUP($A32,Surfaces!$B$2:$AL$62,28,0))/$BC32)),IF(ISBLANK(INDEX(AJ33:$BB33,1,$BN32+1)),"",IF($BL32="P",VLOOKUP($A32,Surfaces!$B$2:$AL$62,15,0),(VLOOKUP($A32,Surfaces!$B$2:$AL$62,28,0))/$BC32)))</f>
        <v/>
      </c>
      <c r="AK32" s="43" t="str">
        <f>IF((AK$182+$BN32)&gt;=52,IF(ISBLANK(INDEX($C33:$BB33,1,(AK$182+$BN32+1-52))),"",IF($BL32="P",VLOOKUP($A32,Surfaces!$B$2:$AL$62,15,0),(VLOOKUP($A32,Surfaces!$B$2:$AL$62,28,0))/$BC32)),IF(ISBLANK(INDEX(AK33:$BB33,1,$BN32+1)),"",IF($BL32="P",VLOOKUP($A32,Surfaces!$B$2:$AL$62,15,0),(VLOOKUP($A32,Surfaces!$B$2:$AL$62,28,0))/$BC32)))</f>
        <v/>
      </c>
      <c r="AL32" s="43" t="str">
        <f>IF((AL$182+$BN32)&gt;=52,IF(ISBLANK(INDEX($C33:$BB33,1,(AL$182+$BN32+1-52))),"",IF($BL32="P",VLOOKUP($A32,Surfaces!$B$2:$AL$62,15,0),(VLOOKUP($A32,Surfaces!$B$2:$AL$62,28,0))/$BC32)),IF(ISBLANK(INDEX(AL33:$BB33,1,$BN32+1)),"",IF($BL32="P",VLOOKUP($A32,Surfaces!$B$2:$AL$62,15,0),(VLOOKUP($A32,Surfaces!$B$2:$AL$62,28,0))/$BC32)))</f>
        <v/>
      </c>
      <c r="AM32" s="43" t="str">
        <f>IF((AM$182+$BN32)&gt;=52,IF(ISBLANK(INDEX($C33:$BB33,1,(AM$182+$BN32+1-52))),"",IF($BL32="P",VLOOKUP($A32,Surfaces!$B$2:$AL$62,15,0),(VLOOKUP($A32,Surfaces!$B$2:$AL$62,28,0))/$BC32)),IF(ISBLANK(INDEX(AM33:$BB33,1,$BN32+1)),"",IF($BL32="P",VLOOKUP($A32,Surfaces!$B$2:$AL$62,15,0),(VLOOKUP($A32,Surfaces!$B$2:$AL$62,28,0))/$BC32)))</f>
        <v/>
      </c>
      <c r="AN32" s="43">
        <f ca="1">IF((AN$182+$BN32)&gt;=52,IF(ISBLANK(INDEX($C33:$BB33,1,(AN$182+$BN32+1-52))),"",IF($BL32="P",VLOOKUP($A32,Surfaces!$B$2:$AL$62,15,0),(VLOOKUP($A32,Surfaces!$B$2:$AL$62,28,0))/$BC32)),IF(ISBLANK(INDEX(AN33:$BB33,1,$BN32+1)),"",IF($BL32="P",VLOOKUP($A32,Surfaces!$B$2:$AL$62,15,0),(VLOOKUP($A32,Surfaces!$B$2:$AL$62,28,0))/$BC32)))</f>
        <v>702</v>
      </c>
      <c r="AO32" s="43" t="str">
        <f>IF((AO$182+$BN32)&gt;=52,IF(ISBLANK(INDEX($C33:$BB33,1,(AO$182+$BN32+1-52))),"",IF($BL32="P",VLOOKUP($A32,Surfaces!$B$2:$AL$62,15,0),(VLOOKUP($A32,Surfaces!$B$2:$AL$62,28,0))/$BC32)),IF(ISBLANK(INDEX(AO33:$BB33,1,$BN32+1)),"",IF($BL32="P",VLOOKUP($A32,Surfaces!$B$2:$AL$62,15,0),(VLOOKUP($A32,Surfaces!$B$2:$AL$62,28,0))/$BC32)))</f>
        <v/>
      </c>
      <c r="AP32" s="43" t="str">
        <f>IF((AP$182+$BN32)&gt;=52,IF(ISBLANK(INDEX($C33:$BB33,1,(AP$182+$BN32+1-52))),"",IF($BL32="P",VLOOKUP($A32,Surfaces!$B$2:$AL$62,15,0),(VLOOKUP($A32,Surfaces!$B$2:$AL$62,28,0))/$BC32)),IF(ISBLANK(INDEX(AP33:$BB33,1,$BN32+1)),"",IF($BL32="P",VLOOKUP($A32,Surfaces!$B$2:$AL$62,15,0),(VLOOKUP($A32,Surfaces!$B$2:$AL$62,28,0))/$BC32)))</f>
        <v/>
      </c>
      <c r="AQ32" s="43" t="str">
        <f>IF((AQ$182+$BN32)&gt;=52,IF(ISBLANK(INDEX($C33:$BB33,1,(AQ$182+$BN32+1-52))),"",IF($BL32="P",VLOOKUP($A32,Surfaces!$B$2:$AL$62,15,0),(VLOOKUP($A32,Surfaces!$B$2:$AL$62,28,0))/$BC32)),IF(ISBLANK(INDEX(AQ33:$BB33,1,$BN32+1)),"",IF($BL32="P",VLOOKUP($A32,Surfaces!$B$2:$AL$62,15,0),(VLOOKUP($A32,Surfaces!$B$2:$AL$62,28,0))/$BC32)))</f>
        <v/>
      </c>
      <c r="AR32" s="43" t="str">
        <f>IF((AR$182+$BN32)&gt;=52,IF(ISBLANK(INDEX($C33:$BB33,1,(AR$182+$BN32+1-52))),"",IF($BL32="P",VLOOKUP($A32,Surfaces!$B$2:$AL$62,15,0),(VLOOKUP($A32,Surfaces!$B$2:$AL$62,28,0))/$BC32)),IF(ISBLANK(INDEX(AR33:$BB33,1,$BN32+1)),"",IF($BL32="P",VLOOKUP($A32,Surfaces!$B$2:$AL$62,15,0),(VLOOKUP($A32,Surfaces!$B$2:$AL$62,28,0))/$BC32)))</f>
        <v/>
      </c>
      <c r="AS32" s="43" t="str">
        <f>IF((AS$182+$BN32)&gt;=52,IF(ISBLANK(INDEX($C33:$BB33,1,(AS$182+$BN32+1-52))),"",IF($BL32="P",VLOOKUP($A32,Surfaces!$B$2:$AL$62,15,0),(VLOOKUP($A32,Surfaces!$B$2:$AL$62,28,0))/$BC32)),IF(ISBLANK(INDEX(AS33:$BB33,1,$BN32+1)),"",IF($BL32="P",VLOOKUP($A32,Surfaces!$B$2:$AL$62,15,0),(VLOOKUP($A32,Surfaces!$B$2:$AL$62,28,0))/$BC32)))</f>
        <v/>
      </c>
      <c r="AT32" s="43">
        <f ca="1">IF((AT$182+$BN32)&gt;=52,IF(ISBLANK(INDEX($C33:$BB33,1,(AT$182+$BN32+1-52))),"",IF($BL32="P",VLOOKUP($A32,Surfaces!$B$2:$AL$62,15,0),(VLOOKUP($A32,Surfaces!$B$2:$AL$62,28,0))/$BC32)),IF(ISBLANK(INDEX(AT33:$BB33,1,$BN32+1)),"",IF($BL32="P",VLOOKUP($A32,Surfaces!$B$2:$AL$62,15,0),(VLOOKUP($A32,Surfaces!$B$2:$AL$62,28,0))/$BC32)))</f>
        <v>702</v>
      </c>
      <c r="AU32" s="43">
        <f ca="1">IF((AU$182+$BN32)&gt;=52,IF(ISBLANK(INDEX($C33:$BB33,1,(AU$182+$BN32+1-52))),"",IF($BL32="P",VLOOKUP($A32,Surfaces!$B$2:$AL$62,15,0),(VLOOKUP($A32,Surfaces!$B$2:$AL$62,28,0))/$BC32)),IF(ISBLANK(INDEX(AU33:$BB33,1,$BN32+1)),"",IF($BL32="P",VLOOKUP($A32,Surfaces!$B$2:$AL$62,15,0),(VLOOKUP($A32,Surfaces!$B$2:$AL$62,28,0))/$BC32)))</f>
        <v>702</v>
      </c>
      <c r="AV32" s="43" t="str">
        <f>IF((AV$182+$BN32)&gt;=52,IF(ISBLANK(INDEX($C33:$BB33,1,(AV$182+$BN32+1-52))),"",IF($BL32="P",VLOOKUP($A32,Surfaces!$B$2:$AL$62,15,0),(VLOOKUP($A32,Surfaces!$B$2:$AL$62,28,0))/$BC32)),IF(ISBLANK(INDEX(AV33:$BB33,1,$BN32+1)),"",IF($BL32="P",VLOOKUP($A32,Surfaces!$B$2:$AL$62,15,0),(VLOOKUP($A32,Surfaces!$B$2:$AL$62,28,0))/$BC32)))</f>
        <v/>
      </c>
      <c r="AW32" s="43" t="str">
        <f>IF((AW$182+$BN32)&gt;=52,IF(ISBLANK(INDEX($C33:$BB33,1,(AW$182+$BN32+1-52))),"",IF($BL32="P",VLOOKUP($A32,Surfaces!$B$2:$AL$62,15,0),(VLOOKUP($A32,Surfaces!$B$2:$AL$62,28,0))/$BC32)),IF(ISBLANK(INDEX(AW33:$BB33,1,$BN32+1)),"",IF($BL32="P",VLOOKUP($A32,Surfaces!$B$2:$AL$62,15,0),(VLOOKUP($A32,Surfaces!$B$2:$AL$62,28,0))/$BC32)))</f>
        <v/>
      </c>
      <c r="AX32" s="43" t="str">
        <f>IF((AX$182+$BN32)&gt;=52,IF(ISBLANK(INDEX($C33:$BB33,1,(AX$182+$BN32+1-52))),"",IF($BL32="P",VLOOKUP($A32,Surfaces!$B$2:$AL$62,15,0),(VLOOKUP($A32,Surfaces!$B$2:$AL$62,28,0))/$BC32)),IF(ISBLANK(INDEX(AX33:$BB33,1,$BN32+1)),"",IF($BL32="P",VLOOKUP($A32,Surfaces!$B$2:$AL$62,15,0),(VLOOKUP($A32,Surfaces!$B$2:$AL$62,28,0))/$BC32)))</f>
        <v/>
      </c>
      <c r="AY32" s="43" t="str">
        <f>IF((AY$182+$BN32)&gt;=52,IF(ISBLANK(INDEX($C33:$BB33,1,(AY$182+$BN32+1-52))),"",IF($BL32="P",VLOOKUP($A32,Surfaces!$B$2:$AL$62,15,0),(VLOOKUP($A32,Surfaces!$B$2:$AL$62,28,0))/$BC32)),IF(ISBLANK(INDEX(AY33:$BB33,1,$BN32+1)),"",IF($BL32="P",VLOOKUP($A32,Surfaces!$B$2:$AL$62,15,0),(VLOOKUP($A32,Surfaces!$B$2:$AL$62,28,0))/$BC32)))</f>
        <v/>
      </c>
      <c r="AZ32" s="43" t="str">
        <f>IF((AZ$182+$BN32)&gt;=52,IF(ISBLANK(INDEX($C33:$BB33,1,(AZ$182+$BN32+1-52))),"",IF($BL32="P",VLOOKUP($A32,Surfaces!$B$2:$AL$62,15,0),(VLOOKUP($A32,Surfaces!$B$2:$AL$62,28,0))/$BC32)),IF(ISBLANK(INDEX(AZ33:$BB33,1,$BN32+1)),"",IF($BL32="P",VLOOKUP($A32,Surfaces!$B$2:$AL$62,15,0),(VLOOKUP($A32,Surfaces!$B$2:$AL$62,28,0))/$BC32)))</f>
        <v/>
      </c>
      <c r="BA32" s="43" t="str">
        <f>IF((BA$182+$BN32)&gt;=52,IF(ISBLANK(INDEX($C33:$BB33,1,(BA$182+$BN32+1-52))),"",IF($BL32="P",VLOOKUP($A32,Surfaces!$B$2:$AL$62,15,0),(VLOOKUP($A32,Surfaces!$B$2:$AL$62,28,0))/$BC32)),IF(ISBLANK(INDEX(BA33:$BB33,1,$BN32+1)),"",IF($BL32="P",VLOOKUP($A32,Surfaces!$B$2:$AL$62,15,0),(VLOOKUP($A32,Surfaces!$B$2:$AL$62,28,0))/$BC32)))</f>
        <v/>
      </c>
      <c r="BB32" s="43" t="str">
        <f>IF((BB$182+$BN32)&gt;=52,IF(ISBLANK(INDEX($C33:$BB33,1,(BB$182+$BN32+1-52))),"",IF($BL32="P",VLOOKUP($A32,Surfaces!$B$2:$AL$62,15,0),(VLOOKUP($A32,Surfaces!$B$2:$AL$62,28,0))/$BC32)),IF(ISBLANK(INDEX(BB33:$BB33,1,$BN32+1)),"",IF($BL32="P",VLOOKUP($A32,Surfaces!$B$2:$AL$62,15,0),(VLOOKUP($A32,Surfaces!$B$2:$AL$62,28,0))/$BC32)))</f>
        <v/>
      </c>
      <c r="BC32" s="44">
        <f>IF(COUNTA(C33:BB33)=0,"",COUNTA(C33:BB33))</f>
        <v>7</v>
      </c>
      <c r="BD32" s="45" t="s">
        <v>137</v>
      </c>
      <c r="BE32" s="45" t="s">
        <v>138</v>
      </c>
      <c r="BF32" s="46" t="s">
        <v>117</v>
      </c>
      <c r="BG32" s="46">
        <v>20</v>
      </c>
      <c r="BH32" s="46">
        <v>2</v>
      </c>
      <c r="BI32" s="46" t="s">
        <v>128</v>
      </c>
      <c r="BJ32" s="46">
        <v>0.25</v>
      </c>
      <c r="BK32" s="47"/>
      <c r="BL32" s="46" t="s">
        <v>119</v>
      </c>
      <c r="BM32" s="46">
        <v>30</v>
      </c>
      <c r="BN32" s="46">
        <v>14</v>
      </c>
      <c r="BO32" s="48">
        <v>2.2000000000000002</v>
      </c>
      <c r="BP32" s="49" t="s">
        <v>120</v>
      </c>
      <c r="BQ32" s="48">
        <v>3.2</v>
      </c>
      <c r="BR32" s="50" t="str">
        <f>IF(ISBLANK(BP32),"",BP32)</f>
        <v>€/kg</v>
      </c>
    </row>
    <row r="33" spans="1:70" x14ac:dyDescent="0.2">
      <c r="A33" s="52" t="str">
        <f>A32</f>
        <v>poireaux</v>
      </c>
      <c r="B33" s="53" t="s">
        <v>121</v>
      </c>
      <c r="C33" s="56" t="s">
        <v>329</v>
      </c>
      <c r="D33" s="56"/>
      <c r="E33" s="56"/>
      <c r="F33" s="56"/>
      <c r="G33" s="56"/>
      <c r="H33" s="56"/>
      <c r="I33" s="56" t="s">
        <v>329</v>
      </c>
      <c r="J33" s="56" t="s">
        <v>329</v>
      </c>
      <c r="K33" s="56"/>
      <c r="L33" s="56"/>
      <c r="M33" s="56"/>
      <c r="N33" s="56"/>
      <c r="O33" s="56"/>
      <c r="P33" s="54"/>
      <c r="Q33" s="54"/>
      <c r="R33" s="54"/>
      <c r="S33" s="54"/>
      <c r="T33" s="54"/>
      <c r="U33" s="54"/>
      <c r="V33" s="54"/>
      <c r="W33" s="54"/>
      <c r="X33" s="54"/>
      <c r="Y33" s="54"/>
      <c r="Z33" s="54"/>
      <c r="AA33" s="54"/>
      <c r="AB33" s="54"/>
      <c r="AC33" s="54"/>
      <c r="AD33" s="54"/>
      <c r="AE33" s="54"/>
      <c r="AF33" s="54"/>
      <c r="AG33" s="54"/>
      <c r="AH33" s="54"/>
      <c r="AI33" s="54"/>
      <c r="AJ33" s="54"/>
      <c r="AK33" s="56" t="s">
        <v>329</v>
      </c>
      <c r="AL33" s="56"/>
      <c r="AM33" s="56"/>
      <c r="AN33" s="56"/>
      <c r="AO33" s="56"/>
      <c r="AP33" s="56"/>
      <c r="AQ33" s="56"/>
      <c r="AR33" s="56"/>
      <c r="AS33" s="56" t="s">
        <v>329</v>
      </c>
      <c r="AT33" s="56" t="s">
        <v>329</v>
      </c>
      <c r="AU33" s="56"/>
      <c r="AV33" s="56"/>
      <c r="AW33" s="56"/>
      <c r="AX33" s="56"/>
      <c r="AY33" s="56"/>
      <c r="AZ33" s="56"/>
      <c r="BA33" s="56"/>
      <c r="BB33" s="56" t="s">
        <v>329</v>
      </c>
      <c r="BC33" s="57"/>
      <c r="BD33" s="58"/>
      <c r="BE33" s="58"/>
      <c r="BF33" s="59"/>
      <c r="BG33" s="59"/>
      <c r="BH33" s="59"/>
      <c r="BI33" s="59"/>
      <c r="BJ33" s="59"/>
      <c r="BK33" s="60"/>
      <c r="BL33" s="59"/>
      <c r="BM33" s="59"/>
      <c r="BN33" s="59"/>
      <c r="BO33" s="61"/>
      <c r="BP33" s="62"/>
      <c r="BQ33" s="61"/>
      <c r="BR33" s="63"/>
    </row>
    <row r="34" spans="1:70" x14ac:dyDescent="0.2">
      <c r="A34" s="64" t="str">
        <f>A33</f>
        <v>poireaux</v>
      </c>
      <c r="B34" s="65" t="s">
        <v>123</v>
      </c>
      <c r="C34" s="66">
        <f ca="1">IF(C33="","",IF(VLOOKUP($A34,Surfaces!$B$1:$AK$61,16,0)="",VLOOKUP($A34,Surfaces!$B$1:$AK$61,29,0),VLOOKUP($A34,Surfaces!$B$1:$AK$61,16,0)))</f>
        <v>100</v>
      </c>
      <c r="D34" s="66" t="str">
        <f>IF(D33="","",IF(VLOOKUP($A34,Surfaces!$B$1:$AK$61,16,0)="",VLOOKUP($A34,Surfaces!$B$1:$AK$61,29,0),VLOOKUP($A34,Surfaces!$B$1:$AK$61,16,0)))</f>
        <v/>
      </c>
      <c r="E34" s="66" t="str">
        <f>IF(E33="","",IF(VLOOKUP($A34,Surfaces!$B$1:$AK$61,16,0)="",VLOOKUP($A34,Surfaces!$B$1:$AK$61,29,0),VLOOKUP($A34,Surfaces!$B$1:$AK$61,16,0)))</f>
        <v/>
      </c>
      <c r="F34" s="66" t="str">
        <f>IF(F33="","",IF(VLOOKUP($A34,Surfaces!$B$1:$AK$61,16,0)="",VLOOKUP($A34,Surfaces!$B$1:$AK$61,29,0),VLOOKUP($A34,Surfaces!$B$1:$AK$61,16,0)))</f>
        <v/>
      </c>
      <c r="G34" s="66" t="str">
        <f>IF(G33="","",IF(VLOOKUP($A34,Surfaces!$B$1:$AK$61,16,0)="",VLOOKUP($A34,Surfaces!$B$1:$AK$61,29,0),VLOOKUP($A34,Surfaces!$B$1:$AK$61,16,0)))</f>
        <v/>
      </c>
      <c r="H34" s="66" t="str">
        <f>IF(H33="","",IF(VLOOKUP($A34,Surfaces!$B$1:$AK$61,16,0)="",VLOOKUP($A34,Surfaces!$B$1:$AK$61,29,0),VLOOKUP($A34,Surfaces!$B$1:$AK$61,16,0)))</f>
        <v/>
      </c>
      <c r="I34" s="66">
        <f ca="1">IF(I33="","",IF(VLOOKUP($A34,Surfaces!$B$1:$AK$61,16,0)="",VLOOKUP($A34,Surfaces!$B$1:$AK$61,29,0),VLOOKUP($A34,Surfaces!$B$1:$AK$61,16,0)))</f>
        <v>100</v>
      </c>
      <c r="J34" s="66">
        <f ca="1">IF(J33="","",IF(VLOOKUP($A34,Surfaces!$B$1:$AK$61,16,0)="",VLOOKUP($A34,Surfaces!$B$1:$AK$61,29,0),VLOOKUP($A34,Surfaces!$B$1:$AK$61,16,0)))</f>
        <v>100</v>
      </c>
      <c r="K34" s="66" t="str">
        <f>IF(K33="","",IF(VLOOKUP($A34,Surfaces!$B$1:$AK$61,16,0)="",VLOOKUP($A34,Surfaces!$B$1:$AK$61,29,0),VLOOKUP($A34,Surfaces!$B$1:$AK$61,16,0)))</f>
        <v/>
      </c>
      <c r="L34" s="66" t="str">
        <f>IF(L33="","",IF(VLOOKUP($A34,Surfaces!$B$1:$AK$61,16,0)="",VLOOKUP($A34,Surfaces!$B$1:$AK$61,29,0),VLOOKUP($A34,Surfaces!$B$1:$AK$61,16,0)))</f>
        <v/>
      </c>
      <c r="M34" s="66" t="str">
        <f>IF(M33="","",IF(VLOOKUP($A34,Surfaces!$B$1:$AK$61,16,0)="",VLOOKUP($A34,Surfaces!$B$1:$AK$61,29,0),VLOOKUP($A34,Surfaces!$B$1:$AK$61,16,0)))</f>
        <v/>
      </c>
      <c r="N34" s="66" t="str">
        <f>IF(N33="","",IF(VLOOKUP($A34,Surfaces!$B$1:$AK$61,16,0)="",VLOOKUP($A34,Surfaces!$B$1:$AK$61,29,0),VLOOKUP($A34,Surfaces!$B$1:$AK$61,16,0)))</f>
        <v/>
      </c>
      <c r="O34" s="66" t="str">
        <f>IF(O33="","",IF(VLOOKUP($A34,Surfaces!$B$1:$AK$61,16,0)="",VLOOKUP($A34,Surfaces!$B$1:$AK$61,29,0),VLOOKUP($A34,Surfaces!$B$1:$AK$61,16,0)))</f>
        <v/>
      </c>
      <c r="P34" s="66" t="str">
        <f>IF(P33="","",IF(VLOOKUP($A34,Surfaces!$B$1:$AK$61,16,0)="",VLOOKUP($A34,Surfaces!$B$1:$AK$61,29,0),VLOOKUP($A34,Surfaces!$B$1:$AK$61,16,0)))</f>
        <v/>
      </c>
      <c r="Q34" s="66" t="str">
        <f>IF(Q33="","",IF(VLOOKUP($A34,Surfaces!$B$1:$AK$61,16,0)="",VLOOKUP($A34,Surfaces!$B$1:$AK$61,29,0),VLOOKUP($A34,Surfaces!$B$1:$AK$61,16,0)))</f>
        <v/>
      </c>
      <c r="R34" s="66" t="str">
        <f>IF(R33="","",IF(VLOOKUP($A34,Surfaces!$B$1:$AK$61,16,0)="",VLOOKUP($A34,Surfaces!$B$1:$AK$61,29,0),VLOOKUP($A34,Surfaces!$B$1:$AK$61,16,0)))</f>
        <v/>
      </c>
      <c r="S34" s="66" t="str">
        <f>IF(S33="","",IF(VLOOKUP($A34,Surfaces!$B$1:$AK$61,16,0)="",VLOOKUP($A34,Surfaces!$B$1:$AK$61,29,0),VLOOKUP($A34,Surfaces!$B$1:$AK$61,16,0)))</f>
        <v/>
      </c>
      <c r="T34" s="66" t="str">
        <f>IF(T33="","",IF(VLOOKUP($A34,Surfaces!$B$1:$AK$61,16,0)="",VLOOKUP($A34,Surfaces!$B$1:$AK$61,29,0),VLOOKUP($A34,Surfaces!$B$1:$AK$61,16,0)))</f>
        <v/>
      </c>
      <c r="U34" s="66" t="str">
        <f>IF(U33="","",IF(VLOOKUP($A34,Surfaces!$B$1:$AK$61,16,0)="",VLOOKUP($A34,Surfaces!$B$1:$AK$61,29,0),VLOOKUP($A34,Surfaces!$B$1:$AK$61,16,0)))</f>
        <v/>
      </c>
      <c r="V34" s="66" t="str">
        <f>IF(V33="","",IF(VLOOKUP($A34,Surfaces!$B$1:$AK$61,16,0)="",VLOOKUP($A34,Surfaces!$B$1:$AK$61,29,0),VLOOKUP($A34,Surfaces!$B$1:$AK$61,16,0)))</f>
        <v/>
      </c>
      <c r="W34" s="66" t="str">
        <f>IF(W33="","",IF(VLOOKUP($A34,Surfaces!$B$1:$AK$61,16,0)="",VLOOKUP($A34,Surfaces!$B$1:$AK$61,29,0),VLOOKUP($A34,Surfaces!$B$1:$AK$61,16,0)))</f>
        <v/>
      </c>
      <c r="X34" s="66" t="str">
        <f>IF(X33="","",IF(VLOOKUP($A34,Surfaces!$B$1:$AK$61,16,0)="",VLOOKUP($A34,Surfaces!$B$1:$AK$61,29,0),VLOOKUP($A34,Surfaces!$B$1:$AK$61,16,0)))</f>
        <v/>
      </c>
      <c r="Y34" s="66" t="str">
        <f>IF(Y33="","",IF(VLOOKUP($A34,Surfaces!$B$1:$AK$61,16,0)="",VLOOKUP($A34,Surfaces!$B$1:$AK$61,29,0),VLOOKUP($A34,Surfaces!$B$1:$AK$61,16,0)))</f>
        <v/>
      </c>
      <c r="Z34" s="66" t="str">
        <f>IF(Z33="","",IF(VLOOKUP($A34,Surfaces!$B$1:$AK$61,16,0)="",VLOOKUP($A34,Surfaces!$B$1:$AK$61,29,0),VLOOKUP($A34,Surfaces!$B$1:$AK$61,16,0)))</f>
        <v/>
      </c>
      <c r="AA34" s="66" t="str">
        <f>IF(AA33="","",IF(VLOOKUP($A34,Surfaces!$B$1:$AK$61,16,0)="",VLOOKUP($A34,Surfaces!$B$1:$AK$61,29,0),VLOOKUP($A34,Surfaces!$B$1:$AK$61,16,0)))</f>
        <v/>
      </c>
      <c r="AB34" s="66" t="str">
        <f>IF(AB33="","",IF(VLOOKUP($A34,Surfaces!$B$1:$AK$61,16,0)="",VLOOKUP($A34,Surfaces!$B$1:$AK$61,29,0),VLOOKUP($A34,Surfaces!$B$1:$AK$61,16,0)))</f>
        <v/>
      </c>
      <c r="AC34" s="66" t="str">
        <f>IF(AC33="","",IF(VLOOKUP($A34,Surfaces!$B$1:$AK$61,16,0)="",VLOOKUP($A34,Surfaces!$B$1:$AK$61,29,0),VLOOKUP($A34,Surfaces!$B$1:$AK$61,16,0)))</f>
        <v/>
      </c>
      <c r="AD34" s="66" t="str">
        <f>IF(AD33="","",IF(VLOOKUP($A34,Surfaces!$B$1:$AK$61,16,0)="",VLOOKUP($A34,Surfaces!$B$1:$AK$61,29,0),VLOOKUP($A34,Surfaces!$B$1:$AK$61,16,0)))</f>
        <v/>
      </c>
      <c r="AE34" s="66" t="str">
        <f>IF(AE33="","",IF(VLOOKUP($A34,Surfaces!$B$1:$AK$61,16,0)="",VLOOKUP($A34,Surfaces!$B$1:$AK$61,29,0),VLOOKUP($A34,Surfaces!$B$1:$AK$61,16,0)))</f>
        <v/>
      </c>
      <c r="AF34" s="66" t="str">
        <f>IF(AF33="","",IF(VLOOKUP($A34,Surfaces!$B$1:$AK$61,16,0)="",VLOOKUP($A34,Surfaces!$B$1:$AK$61,29,0),VLOOKUP($A34,Surfaces!$B$1:$AK$61,16,0)))</f>
        <v/>
      </c>
      <c r="AG34" s="66" t="str">
        <f>IF(AG33="","",IF(VLOOKUP($A34,Surfaces!$B$1:$AK$61,16,0)="",VLOOKUP($A34,Surfaces!$B$1:$AK$61,29,0),VLOOKUP($A34,Surfaces!$B$1:$AK$61,16,0)))</f>
        <v/>
      </c>
      <c r="AH34" s="66" t="str">
        <f>IF(AH33="","",IF(VLOOKUP($A34,Surfaces!$B$1:$AK$61,16,0)="",VLOOKUP($A34,Surfaces!$B$1:$AK$61,29,0),VLOOKUP($A34,Surfaces!$B$1:$AK$61,16,0)))</f>
        <v/>
      </c>
      <c r="AI34" s="66" t="str">
        <f>IF(AI33="","",IF(VLOOKUP($A34,Surfaces!$B$1:$AK$61,16,0)="",VLOOKUP($A34,Surfaces!$B$1:$AK$61,29,0),VLOOKUP($A34,Surfaces!$B$1:$AK$61,16,0)))</f>
        <v/>
      </c>
      <c r="AJ34" s="66" t="str">
        <f>IF(AJ33="","",IF(VLOOKUP($A34,Surfaces!$B$1:$AK$61,16,0)="",VLOOKUP($A34,Surfaces!$B$1:$AK$61,29,0),VLOOKUP($A34,Surfaces!$B$1:$AK$61,16,0)))</f>
        <v/>
      </c>
      <c r="AK34" s="66">
        <f ca="1">IF(AK33="","",IF(VLOOKUP($A34,Surfaces!$B$1:$AK$61,16,0)="",VLOOKUP($A34,Surfaces!$B$1:$AK$61,29,0),VLOOKUP($A34,Surfaces!$B$1:$AK$61,16,0)))</f>
        <v>100</v>
      </c>
      <c r="AL34" s="66" t="str">
        <f>IF(AL33="","",IF(VLOOKUP($A34,Surfaces!$B$1:$AK$61,16,0)="",VLOOKUP($A34,Surfaces!$B$1:$AK$61,29,0),VLOOKUP($A34,Surfaces!$B$1:$AK$61,16,0)))</f>
        <v/>
      </c>
      <c r="AM34" s="66" t="str">
        <f>IF(AM33="","",IF(VLOOKUP($A34,Surfaces!$B$1:$AK$61,16,0)="",VLOOKUP($A34,Surfaces!$B$1:$AK$61,29,0),VLOOKUP($A34,Surfaces!$B$1:$AK$61,16,0)))</f>
        <v/>
      </c>
      <c r="AN34" s="66" t="str">
        <f>IF(AN33="","",IF(VLOOKUP($A34,Surfaces!$B$1:$AK$61,16,0)="",VLOOKUP($A34,Surfaces!$B$1:$AK$61,29,0),VLOOKUP($A34,Surfaces!$B$1:$AK$61,16,0)))</f>
        <v/>
      </c>
      <c r="AO34" s="66" t="str">
        <f>IF(AO33="","",IF(VLOOKUP($A34,Surfaces!$B$1:$AK$61,16,0)="",VLOOKUP($A34,Surfaces!$B$1:$AK$61,29,0),VLOOKUP($A34,Surfaces!$B$1:$AK$61,16,0)))</f>
        <v/>
      </c>
      <c r="AP34" s="66" t="str">
        <f>IF(AP33="","",IF(VLOOKUP($A34,Surfaces!$B$1:$AK$61,16,0)="",VLOOKUP($A34,Surfaces!$B$1:$AK$61,29,0),VLOOKUP($A34,Surfaces!$B$1:$AK$61,16,0)))</f>
        <v/>
      </c>
      <c r="AQ34" s="66" t="str">
        <f>IF(AQ33="","",IF(VLOOKUP($A34,Surfaces!$B$1:$AK$61,16,0)="",VLOOKUP($A34,Surfaces!$B$1:$AK$61,29,0),VLOOKUP($A34,Surfaces!$B$1:$AK$61,16,0)))</f>
        <v/>
      </c>
      <c r="AR34" s="66" t="str">
        <f>IF(AR33="","",IF(VLOOKUP($A34,Surfaces!$B$1:$AK$61,16,0)="",VLOOKUP($A34,Surfaces!$B$1:$AK$61,29,0),VLOOKUP($A34,Surfaces!$B$1:$AK$61,16,0)))</f>
        <v/>
      </c>
      <c r="AS34" s="66">
        <f ca="1">IF(AS33="","",IF(VLOOKUP($A34,Surfaces!$B$1:$AK$61,16,0)="",VLOOKUP($A34,Surfaces!$B$1:$AK$61,29,0),VLOOKUP($A34,Surfaces!$B$1:$AK$61,16,0)))</f>
        <v>100</v>
      </c>
      <c r="AT34" s="66">
        <f ca="1">IF(AT33="","",IF(VLOOKUP($A34,Surfaces!$B$1:$AK$61,16,0)="",VLOOKUP($A34,Surfaces!$B$1:$AK$61,29,0),VLOOKUP($A34,Surfaces!$B$1:$AK$61,16,0)))</f>
        <v>100</v>
      </c>
      <c r="AU34" s="66" t="str">
        <f>IF(AU33="","",IF(VLOOKUP($A34,Surfaces!$B$1:$AK$61,16,0)="",VLOOKUP($A34,Surfaces!$B$1:$AK$61,29,0),VLOOKUP($A34,Surfaces!$B$1:$AK$61,16,0)))</f>
        <v/>
      </c>
      <c r="AV34" s="66" t="str">
        <f>IF(AV33="","",IF(VLOOKUP($A34,Surfaces!$B$1:$AK$61,16,0)="",VLOOKUP($A34,Surfaces!$B$1:$AK$61,29,0),VLOOKUP($A34,Surfaces!$B$1:$AK$61,16,0)))</f>
        <v/>
      </c>
      <c r="AW34" s="66" t="str">
        <f>IF(AW33="","",IF(VLOOKUP($A34,Surfaces!$B$1:$AK$61,16,0)="",VLOOKUP($A34,Surfaces!$B$1:$AK$61,29,0),VLOOKUP($A34,Surfaces!$B$1:$AK$61,16,0)))</f>
        <v/>
      </c>
      <c r="AX34" s="66" t="str">
        <f>IF(AX33="","",IF(VLOOKUP($A34,Surfaces!$B$1:$AK$61,16,0)="",VLOOKUP($A34,Surfaces!$B$1:$AK$61,29,0),VLOOKUP($A34,Surfaces!$B$1:$AK$61,16,0)))</f>
        <v/>
      </c>
      <c r="AY34" s="66" t="str">
        <f>IF(AY33="","",IF(VLOOKUP($A34,Surfaces!$B$1:$AK$61,16,0)="",VLOOKUP($A34,Surfaces!$B$1:$AK$61,29,0),VLOOKUP($A34,Surfaces!$B$1:$AK$61,16,0)))</f>
        <v/>
      </c>
      <c r="AZ34" s="66" t="str">
        <f>IF(AZ33="","",IF(VLOOKUP($A34,Surfaces!$B$1:$AK$61,16,0)="",VLOOKUP($A34,Surfaces!$B$1:$AK$61,29,0),VLOOKUP($A34,Surfaces!$B$1:$AK$61,16,0)))</f>
        <v/>
      </c>
      <c r="BA34" s="66" t="str">
        <f>IF(BA33="","",IF(VLOOKUP($A34,Surfaces!$B$1:$AK$61,16,0)="",VLOOKUP($A34,Surfaces!$B$1:$AK$61,29,0),VLOOKUP($A34,Surfaces!$B$1:$AK$61,16,0)))</f>
        <v/>
      </c>
      <c r="BB34" s="66">
        <f ca="1">IF(BB33="","",IF(VLOOKUP($A34,Surfaces!$B$1:$AK$61,16,0)="",VLOOKUP($A34,Surfaces!$B$1:$AK$61,29,0),VLOOKUP($A34,Surfaces!$B$1:$AK$61,16,0)))</f>
        <v>100</v>
      </c>
      <c r="BC34" s="67"/>
      <c r="BD34" s="68"/>
      <c r="BE34" s="68"/>
      <c r="BF34" s="69"/>
      <c r="BG34" s="69"/>
      <c r="BH34" s="69"/>
      <c r="BI34" s="69"/>
      <c r="BJ34" s="69"/>
      <c r="BK34" s="70"/>
      <c r="BL34" s="69"/>
      <c r="BM34" s="69"/>
      <c r="BN34" s="69"/>
      <c r="BO34" s="71"/>
      <c r="BP34" s="72"/>
      <c r="BQ34" s="71"/>
      <c r="BR34" s="73"/>
    </row>
    <row r="35" spans="1:70" s="51" customFormat="1" x14ac:dyDescent="0.2">
      <c r="A35" s="41" t="s">
        <v>149</v>
      </c>
      <c r="B35" s="42" t="s">
        <v>115</v>
      </c>
      <c r="C35" s="43" t="str">
        <f>IF((C$182+$BN35)&gt;=52,IF(ISBLANK(INDEX($C36:$BB36,1,(C$182+$BN35+1-52))),"",IF($BL35="P",VLOOKUP($A35,Surfaces!$B$2:$AL$62,15,0),(VLOOKUP($A35,Surfaces!$B$2:$AL$62,28,0))/$BC35)),IF(ISBLANK(INDEX(C36:$BB36,1,$BN35+1)),"",IF($BL35="P",VLOOKUP($A35,Surfaces!$B$2:$AL$62,15,0),(VLOOKUP($A35,Surfaces!$B$2:$AL$62,28,0))/$BC35)))</f>
        <v/>
      </c>
      <c r="D35" s="43" t="str">
        <f>IF((D$182+$BN35)&gt;=52,IF(ISBLANK(INDEX($C36:$BB36,1,(D$182+$BN35+1-52))),"",IF($BL35="P",VLOOKUP($A35,Surfaces!$B$2:$AL$62,15,0),(VLOOKUP($A35,Surfaces!$B$2:$AL$62,28,0))/$BC35)),IF(ISBLANK(INDEX(D36:$BB36,1,$BN35+1)),"",IF($BL35="P",VLOOKUP($A35,Surfaces!$B$2:$AL$62,15,0),(VLOOKUP($A35,Surfaces!$B$2:$AL$62,28,0))/$BC35)))</f>
        <v/>
      </c>
      <c r="E35" s="43" t="str">
        <f>IF((E$182+$BN35)&gt;=52,IF(ISBLANK(INDEX($C36:$BB36,1,(E$182+$BN35+1-52))),"",IF($BL35="P",VLOOKUP($A35,Surfaces!$B$2:$AL$62,15,0),(VLOOKUP($A35,Surfaces!$B$2:$AL$62,28,0))/$BC35)),IF(ISBLANK(INDEX(E36:$BB36,1,$BN35+1)),"",IF($BL35="P",VLOOKUP($A35,Surfaces!$B$2:$AL$62,15,0),(VLOOKUP($A35,Surfaces!$B$2:$AL$62,28,0))/$BC35)))</f>
        <v/>
      </c>
      <c r="F35" s="43">
        <f ca="1">IF((F$182+$BN35)&gt;=52,IF(ISBLANK(INDEX($C36:$BB36,1,(F$182+$BN35+1-52))),"",IF($BL35="P",VLOOKUP($A35,Surfaces!$B$2:$AL$62,15,0),(VLOOKUP($A35,Surfaces!$B$2:$AL$62,28,0))/$BC35)),IF(ISBLANK(INDEX(F36:$BB36,1,$BN35+1)),"",IF($BL35="P",VLOOKUP($A35,Surfaces!$B$2:$AL$62,15,0),(VLOOKUP($A35,Surfaces!$B$2:$AL$62,28,0))/$BC35)))</f>
        <v>30.588235294117649</v>
      </c>
      <c r="G35" s="43">
        <f ca="1">IF((G$182+$BN35)&gt;=52,IF(ISBLANK(INDEX($C36:$BB36,1,(G$182+$BN35+1-52))),"",IF($BL35="P",VLOOKUP($A35,Surfaces!$B$2:$AL$62,15,0),(VLOOKUP($A35,Surfaces!$B$2:$AL$62,28,0))/$BC35)),IF(ISBLANK(INDEX(G36:$BB36,1,$BN35+1)),"",IF($BL35="P",VLOOKUP($A35,Surfaces!$B$2:$AL$62,15,0),(VLOOKUP($A35,Surfaces!$B$2:$AL$62,28,0))/$BC35)))</f>
        <v>30.588235294117649</v>
      </c>
      <c r="H35" s="43" t="str">
        <f>IF((H$182+$BN35)&gt;=52,IF(ISBLANK(INDEX($C36:$BB36,1,(H$182+$BN35+1-52))),"",IF($BL35="P",VLOOKUP($A35,Surfaces!$B$2:$AL$62,15,0),(VLOOKUP($A35,Surfaces!$B$2:$AL$62,28,0))/$BC35)),IF(ISBLANK(INDEX(H36:$BB36,1,$BN35+1)),"",IF($BL35="P",VLOOKUP($A35,Surfaces!$B$2:$AL$62,15,0),(VLOOKUP($A35,Surfaces!$B$2:$AL$62,28,0))/$BC35)))</f>
        <v/>
      </c>
      <c r="I35" s="43" t="str">
        <f>IF((I$182+$BN35)&gt;=52,IF(ISBLANK(INDEX($C36:$BB36,1,(I$182+$BN35+1-52))),"",IF($BL35="P",VLOOKUP($A35,Surfaces!$B$2:$AL$62,15,0),(VLOOKUP($A35,Surfaces!$B$2:$AL$62,28,0))/$BC35)),IF(ISBLANK(INDEX(I36:$BB36,1,$BN35+1)),"",IF($BL35="P",VLOOKUP($A35,Surfaces!$B$2:$AL$62,15,0),(VLOOKUP($A35,Surfaces!$B$2:$AL$62,28,0))/$BC35)))</f>
        <v/>
      </c>
      <c r="J35" s="43" t="str">
        <f>IF((J$182+$BN35)&gt;=52,IF(ISBLANK(INDEX($C36:$BB36,1,(J$182+$BN35+1-52))),"",IF($BL35="P",VLOOKUP($A35,Surfaces!$B$2:$AL$62,15,0),(VLOOKUP($A35,Surfaces!$B$2:$AL$62,28,0))/$BC35)),IF(ISBLANK(INDEX(J36:$BB36,1,$BN35+1)),"",IF($BL35="P",VLOOKUP($A35,Surfaces!$B$2:$AL$62,15,0),(VLOOKUP($A35,Surfaces!$B$2:$AL$62,28,0))/$BC35)))</f>
        <v/>
      </c>
      <c r="K35" s="43" t="str">
        <f>IF((K$182+$BN35)&gt;=52,IF(ISBLANK(INDEX($C36:$BB36,1,(K$182+$BN35+1-52))),"",IF($BL35="P",VLOOKUP($A35,Surfaces!$B$2:$AL$62,15,0),(VLOOKUP($A35,Surfaces!$B$2:$AL$62,28,0))/$BC35)),IF(ISBLANK(INDEX(K36:$BB36,1,$BN35+1)),"",IF($BL35="P",VLOOKUP($A35,Surfaces!$B$2:$AL$62,15,0),(VLOOKUP($A35,Surfaces!$B$2:$AL$62,28,0))/$BC35)))</f>
        <v/>
      </c>
      <c r="L35" s="43" t="str">
        <f>IF((L$182+$BN35)&gt;=52,IF(ISBLANK(INDEX($C36:$BB36,1,(L$182+$BN35+1-52))),"",IF($BL35="P",VLOOKUP($A35,Surfaces!$B$2:$AL$62,15,0),(VLOOKUP($A35,Surfaces!$B$2:$AL$62,28,0))/$BC35)),IF(ISBLANK(INDEX(L36:$BB36,1,$BN35+1)),"",IF($BL35="P",VLOOKUP($A35,Surfaces!$B$2:$AL$62,15,0),(VLOOKUP($A35,Surfaces!$B$2:$AL$62,28,0))/$BC35)))</f>
        <v/>
      </c>
      <c r="M35" s="43" t="str">
        <f>IF((M$182+$BN35)&gt;=52,IF(ISBLANK(INDEX($C36:$BB36,1,(M$182+$BN35+1-52))),"",IF($BL35="P",VLOOKUP($A35,Surfaces!$B$2:$AL$62,15,0),(VLOOKUP($A35,Surfaces!$B$2:$AL$62,28,0))/$BC35)),IF(ISBLANK(INDEX(M36:$BB36,1,$BN35+1)),"",IF($BL35="P",VLOOKUP($A35,Surfaces!$B$2:$AL$62,15,0),(VLOOKUP($A35,Surfaces!$B$2:$AL$62,28,0))/$BC35)))</f>
        <v/>
      </c>
      <c r="N35" s="43" t="str">
        <f>IF((N$182+$BN35)&gt;=52,IF(ISBLANK(INDEX($C36:$BB36,1,(N$182+$BN35+1-52))),"",IF($BL35="P",VLOOKUP($A35,Surfaces!$B$2:$AL$62,15,0),(VLOOKUP($A35,Surfaces!$B$2:$AL$62,28,0))/$BC35)),IF(ISBLANK(INDEX(N36:$BB36,1,$BN35+1)),"",IF($BL35="P",VLOOKUP($A35,Surfaces!$B$2:$AL$62,15,0),(VLOOKUP($A35,Surfaces!$B$2:$AL$62,28,0))/$BC35)))</f>
        <v/>
      </c>
      <c r="O35" s="43" t="str">
        <f>IF((O$182+$BN35)&gt;=52,IF(ISBLANK(INDEX($C36:$BB36,1,(O$182+$BN35+1-52))),"",IF($BL35="P",VLOOKUP($A35,Surfaces!$B$2:$AL$62,15,0),(VLOOKUP($A35,Surfaces!$B$2:$AL$62,28,0))/$BC35)),IF(ISBLANK(INDEX(O36:$BB36,1,$BN35+1)),"",IF($BL35="P",VLOOKUP($A35,Surfaces!$B$2:$AL$62,15,0),(VLOOKUP($A35,Surfaces!$B$2:$AL$62,28,0))/$BC35)))</f>
        <v/>
      </c>
      <c r="P35" s="43" t="str">
        <f>IF((P$182+$BN35)&gt;=52,IF(ISBLANK(INDEX($C36:$BB36,1,(P$182+$BN35+1-52))),"",IF($BL35="P",VLOOKUP($A35,Surfaces!$B$2:$AL$62,15,0),(VLOOKUP($A35,Surfaces!$B$2:$AL$62,28,0))/$BC35)),IF(ISBLANK(INDEX(P36:$BB36,1,$BN35+1)),"",IF($BL35="P",VLOOKUP($A35,Surfaces!$B$2:$AL$62,15,0),(VLOOKUP($A35,Surfaces!$B$2:$AL$62,28,0))/$BC35)))</f>
        <v/>
      </c>
      <c r="Q35" s="43" t="str">
        <f>IF((Q$182+$BN35)&gt;=52,IF(ISBLANK(INDEX($C36:$BB36,1,(Q$182+$BN35+1-52))),"",IF($BL35="P",VLOOKUP($A35,Surfaces!$B$2:$AL$62,15,0),(VLOOKUP($A35,Surfaces!$B$2:$AL$62,28,0))/$BC35)),IF(ISBLANK(INDEX(Q36:$BB36,1,$BN35+1)),"",IF($BL35="P",VLOOKUP($A35,Surfaces!$B$2:$AL$62,15,0),(VLOOKUP($A35,Surfaces!$B$2:$AL$62,28,0))/$BC35)))</f>
        <v/>
      </c>
      <c r="R35" s="43" t="str">
        <f>IF((R$182+$BN35)&gt;=52,IF(ISBLANK(INDEX($C36:$BB36,1,(R$182+$BN35+1-52))),"",IF($BL35="P",VLOOKUP($A35,Surfaces!$B$2:$AL$62,15,0),(VLOOKUP($A35,Surfaces!$B$2:$AL$62,28,0))/$BC35)),IF(ISBLANK(INDEX(R36:$BB36,1,$BN35+1)),"",IF($BL35="P",VLOOKUP($A35,Surfaces!$B$2:$AL$62,15,0),(VLOOKUP($A35,Surfaces!$B$2:$AL$62,28,0))/$BC35)))</f>
        <v/>
      </c>
      <c r="S35" s="43">
        <f ca="1">IF((S$182+$BN35)&gt;=52,IF(ISBLANK(INDEX($C36:$BB36,1,(S$182+$BN35+1-52))),"",IF($BL35="P",VLOOKUP($A35,Surfaces!$B$2:$AL$62,15,0),(VLOOKUP($A35,Surfaces!$B$2:$AL$62,28,0))/$BC35)),IF(ISBLANK(INDEX(S36:$BB36,1,$BN35+1)),"",IF($BL35="P",VLOOKUP($A35,Surfaces!$B$2:$AL$62,15,0),(VLOOKUP($A35,Surfaces!$B$2:$AL$62,28,0))/$BC35)))</f>
        <v>30.588235294117649</v>
      </c>
      <c r="T35" s="43">
        <f ca="1">IF((T$182+$BN35)&gt;=52,IF(ISBLANK(INDEX($C36:$BB36,1,(T$182+$BN35+1-52))),"",IF($BL35="P",VLOOKUP($A35,Surfaces!$B$2:$AL$62,15,0),(VLOOKUP($A35,Surfaces!$B$2:$AL$62,28,0))/$BC35)),IF(ISBLANK(INDEX(T36:$BB36,1,$BN35+1)),"",IF($BL35="P",VLOOKUP($A35,Surfaces!$B$2:$AL$62,15,0),(VLOOKUP($A35,Surfaces!$B$2:$AL$62,28,0))/$BC35)))</f>
        <v>30.588235294117649</v>
      </c>
      <c r="U35" s="43">
        <f ca="1">IF((U$182+$BN35)&gt;=52,IF(ISBLANK(INDEX($C36:$BB36,1,(U$182+$BN35+1-52))),"",IF($BL35="P",VLOOKUP($A35,Surfaces!$B$2:$AL$62,15,0),(VLOOKUP($A35,Surfaces!$B$2:$AL$62,28,0))/$BC35)),IF(ISBLANK(INDEX(U36:$BB36,1,$BN35+1)),"",IF($BL35="P",VLOOKUP($A35,Surfaces!$B$2:$AL$62,15,0),(VLOOKUP($A35,Surfaces!$B$2:$AL$62,28,0))/$BC35)))</f>
        <v>30.588235294117649</v>
      </c>
      <c r="V35" s="43">
        <f ca="1">IF((V$182+$BN35)&gt;=52,IF(ISBLANK(INDEX($C36:$BB36,1,(V$182+$BN35+1-52))),"",IF($BL35="P",VLOOKUP($A35,Surfaces!$B$2:$AL$62,15,0),(VLOOKUP($A35,Surfaces!$B$2:$AL$62,28,0))/$BC35)),IF(ISBLANK(INDEX(V36:$BB36,1,$BN35+1)),"",IF($BL35="P",VLOOKUP($A35,Surfaces!$B$2:$AL$62,15,0),(VLOOKUP($A35,Surfaces!$B$2:$AL$62,28,0))/$BC35)))</f>
        <v>30.588235294117649</v>
      </c>
      <c r="W35" s="43">
        <f ca="1">IF((W$182+$BN35)&gt;=52,IF(ISBLANK(INDEX($C36:$BB36,1,(W$182+$BN35+1-52))),"",IF($BL35="P",VLOOKUP($A35,Surfaces!$B$2:$AL$62,15,0),(VLOOKUP($A35,Surfaces!$B$2:$AL$62,28,0))/$BC35)),IF(ISBLANK(INDEX(W36:$BB36,1,$BN35+1)),"",IF($BL35="P",VLOOKUP($A35,Surfaces!$B$2:$AL$62,15,0),(VLOOKUP($A35,Surfaces!$B$2:$AL$62,28,0))/$BC35)))</f>
        <v>30.588235294117649</v>
      </c>
      <c r="X35" s="43">
        <f ca="1">IF((X$182+$BN35)&gt;=52,IF(ISBLANK(INDEX($C36:$BB36,1,(X$182+$BN35+1-52))),"",IF($BL35="P",VLOOKUP($A35,Surfaces!$B$2:$AL$62,15,0),(VLOOKUP($A35,Surfaces!$B$2:$AL$62,28,0))/$BC35)),IF(ISBLANK(INDEX(X36:$BB36,1,$BN35+1)),"",IF($BL35="P",VLOOKUP($A35,Surfaces!$B$2:$AL$62,15,0),(VLOOKUP($A35,Surfaces!$B$2:$AL$62,28,0))/$BC35)))</f>
        <v>30.588235294117649</v>
      </c>
      <c r="Y35" s="43">
        <f ca="1">IF((Y$182+$BN35)&gt;=52,IF(ISBLANK(INDEX($C36:$BB36,1,(Y$182+$BN35+1-52))),"",IF($BL35="P",VLOOKUP($A35,Surfaces!$B$2:$AL$62,15,0),(VLOOKUP($A35,Surfaces!$B$2:$AL$62,28,0))/$BC35)),IF(ISBLANK(INDEX(Y36:$BB36,1,$BN35+1)),"",IF($BL35="P",VLOOKUP($A35,Surfaces!$B$2:$AL$62,15,0),(VLOOKUP($A35,Surfaces!$B$2:$AL$62,28,0))/$BC35)))</f>
        <v>30.588235294117649</v>
      </c>
      <c r="Z35" s="43">
        <f ca="1">IF((Z$182+$BN35)&gt;=52,IF(ISBLANK(INDEX($C36:$BB36,1,(Z$182+$BN35+1-52))),"",IF($BL35="P",VLOOKUP($A35,Surfaces!$B$2:$AL$62,15,0),(VLOOKUP($A35,Surfaces!$B$2:$AL$62,28,0))/$BC35)),IF(ISBLANK(INDEX(Z36:$BB36,1,$BN35+1)),"",IF($BL35="P",VLOOKUP($A35,Surfaces!$B$2:$AL$62,15,0),(VLOOKUP($A35,Surfaces!$B$2:$AL$62,28,0))/$BC35)))</f>
        <v>30.588235294117649</v>
      </c>
      <c r="AA35" s="43" t="str">
        <f>IF((AA$182+$BN35)&gt;=52,IF(ISBLANK(INDEX($C36:$BB36,1,(AA$182+$BN35+1-52))),"",IF($BL35="P",VLOOKUP($A35,Surfaces!$B$2:$AL$62,15,0),(VLOOKUP($A35,Surfaces!$B$2:$AL$62,28,0))/$BC35)),IF(ISBLANK(INDEX(AA36:$BB36,1,$BN35+1)),"",IF($BL35="P",VLOOKUP($A35,Surfaces!$B$2:$AL$62,15,0),(VLOOKUP($A35,Surfaces!$B$2:$AL$62,28,0))/$BC35)))</f>
        <v/>
      </c>
      <c r="AB35" s="43" t="str">
        <f>IF((AB$182+$BN35)&gt;=52,IF(ISBLANK(INDEX($C36:$BB36,1,(AB$182+$BN35+1-52))),"",IF($BL35="P",VLOOKUP($A35,Surfaces!$B$2:$AL$62,15,0),(VLOOKUP($A35,Surfaces!$B$2:$AL$62,28,0))/$BC35)),IF(ISBLANK(INDEX(AB36:$BB36,1,$BN35+1)),"",IF($BL35="P",VLOOKUP($A35,Surfaces!$B$2:$AL$62,15,0),(VLOOKUP($A35,Surfaces!$B$2:$AL$62,28,0))/$BC35)))</f>
        <v/>
      </c>
      <c r="AC35" s="43" t="str">
        <f>IF((AC$182+$BN35)&gt;=52,IF(ISBLANK(INDEX($C36:$BB36,1,(AC$182+$BN35+1-52))),"",IF($BL35="P",VLOOKUP($A35,Surfaces!$B$2:$AL$62,15,0),(VLOOKUP($A35,Surfaces!$B$2:$AL$62,28,0))/$BC35)),IF(ISBLANK(INDEX(AC36:$BB36,1,$BN35+1)),"",IF($BL35="P",VLOOKUP($A35,Surfaces!$B$2:$AL$62,15,0),(VLOOKUP($A35,Surfaces!$B$2:$AL$62,28,0))/$BC35)))</f>
        <v/>
      </c>
      <c r="AD35" s="43" t="str">
        <f>IF((AD$182+$BN35)&gt;=52,IF(ISBLANK(INDEX($C36:$BB36,1,(AD$182+$BN35+1-52))),"",IF($BL35="P",VLOOKUP($A35,Surfaces!$B$2:$AL$62,15,0),(VLOOKUP($A35,Surfaces!$B$2:$AL$62,28,0))/$BC35)),IF(ISBLANK(INDEX(AD36:$BB36,1,$BN35+1)),"",IF($BL35="P",VLOOKUP($A35,Surfaces!$B$2:$AL$62,15,0),(VLOOKUP($A35,Surfaces!$B$2:$AL$62,28,0))/$BC35)))</f>
        <v/>
      </c>
      <c r="AE35" s="43" t="str">
        <f>IF((AE$182+$BN35)&gt;=52,IF(ISBLANK(INDEX($C36:$BB36,1,(AE$182+$BN35+1-52))),"",IF($BL35="P",VLOOKUP($A35,Surfaces!$B$2:$AL$62,15,0),(VLOOKUP($A35,Surfaces!$B$2:$AL$62,28,0))/$BC35)),IF(ISBLANK(INDEX(AE36:$BB36,1,$BN35+1)),"",IF($BL35="P",VLOOKUP($A35,Surfaces!$B$2:$AL$62,15,0),(VLOOKUP($A35,Surfaces!$B$2:$AL$62,28,0))/$BC35)))</f>
        <v/>
      </c>
      <c r="AF35" s="43" t="str">
        <f>IF((AF$182+$BN35)&gt;=52,IF(ISBLANK(INDEX($C36:$BB36,1,(AF$182+$BN35+1-52))),"",IF($BL35="P",VLOOKUP($A35,Surfaces!$B$2:$AL$62,15,0),(VLOOKUP($A35,Surfaces!$B$2:$AL$62,28,0))/$BC35)),IF(ISBLANK(INDEX(AF36:$BB36,1,$BN35+1)),"",IF($BL35="P",VLOOKUP($A35,Surfaces!$B$2:$AL$62,15,0),(VLOOKUP($A35,Surfaces!$B$2:$AL$62,28,0))/$BC35)))</f>
        <v/>
      </c>
      <c r="AG35" s="43" t="str">
        <f>IF((AG$182+$BN35)&gt;=52,IF(ISBLANK(INDEX($C36:$BB36,1,(AG$182+$BN35+1-52))),"",IF($BL35="P",VLOOKUP($A35,Surfaces!$B$2:$AL$62,15,0),(VLOOKUP($A35,Surfaces!$B$2:$AL$62,28,0))/$BC35)),IF(ISBLANK(INDEX(AG36:$BB36,1,$BN35+1)),"",IF($BL35="P",VLOOKUP($A35,Surfaces!$B$2:$AL$62,15,0),(VLOOKUP($A35,Surfaces!$B$2:$AL$62,28,0))/$BC35)))</f>
        <v/>
      </c>
      <c r="AH35" s="43">
        <f ca="1">IF((AH$182+$BN35)&gt;=52,IF(ISBLANK(INDEX($C36:$BB36,1,(AH$182+$BN35+1-52))),"",IF($BL35="P",VLOOKUP($A35,Surfaces!$B$2:$AL$62,15,0),(VLOOKUP($A35,Surfaces!$B$2:$AL$62,28,0))/$BC35)),IF(ISBLANK(INDEX(AH36:$BB36,1,$BN35+1)),"",IF($BL35="P",VLOOKUP($A35,Surfaces!$B$2:$AL$62,15,0),(VLOOKUP($A35,Surfaces!$B$2:$AL$62,28,0))/$BC35)))</f>
        <v>30.588235294117649</v>
      </c>
      <c r="AI35" s="43">
        <f ca="1">IF((AI$182+$BN35)&gt;=52,IF(ISBLANK(INDEX($C36:$BB36,1,(AI$182+$BN35+1-52))),"",IF($BL35="P",VLOOKUP($A35,Surfaces!$B$2:$AL$62,15,0),(VLOOKUP($A35,Surfaces!$B$2:$AL$62,28,0))/$BC35)),IF(ISBLANK(INDEX(AI36:$BB36,1,$BN35+1)),"",IF($BL35="P",VLOOKUP($A35,Surfaces!$B$2:$AL$62,15,0),(VLOOKUP($A35,Surfaces!$B$2:$AL$62,28,0))/$BC35)))</f>
        <v>30.588235294117649</v>
      </c>
      <c r="AJ35" s="43" t="str">
        <f>IF((AJ$182+$BN35)&gt;=52,IF(ISBLANK(INDEX($C36:$BB36,1,(AJ$182+$BN35+1-52))),"",IF($BL35="P",VLOOKUP($A35,Surfaces!$B$2:$AL$62,15,0),(VLOOKUP($A35,Surfaces!$B$2:$AL$62,28,0))/$BC35)),IF(ISBLANK(INDEX(AJ36:$BB36,1,$BN35+1)),"",IF($BL35="P",VLOOKUP($A35,Surfaces!$B$2:$AL$62,15,0),(VLOOKUP($A35,Surfaces!$B$2:$AL$62,28,0))/$BC35)))</f>
        <v/>
      </c>
      <c r="AK35" s="43" t="str">
        <f>IF((AK$182+$BN35)&gt;=52,IF(ISBLANK(INDEX($C36:$BB36,1,(AK$182+$BN35+1-52))),"",IF($BL35="P",VLOOKUP($A35,Surfaces!$B$2:$AL$62,15,0),(VLOOKUP($A35,Surfaces!$B$2:$AL$62,28,0))/$BC35)),IF(ISBLANK(INDEX(AK36:$BB36,1,$BN35+1)),"",IF($BL35="P",VLOOKUP($A35,Surfaces!$B$2:$AL$62,15,0),(VLOOKUP($A35,Surfaces!$B$2:$AL$62,28,0))/$BC35)))</f>
        <v/>
      </c>
      <c r="AL35" s="43" t="str">
        <f>IF((AL$182+$BN35)&gt;=52,IF(ISBLANK(INDEX($C36:$BB36,1,(AL$182+$BN35+1-52))),"",IF($BL35="P",VLOOKUP($A35,Surfaces!$B$2:$AL$62,15,0),(VLOOKUP($A35,Surfaces!$B$2:$AL$62,28,0))/$BC35)),IF(ISBLANK(INDEX(AL36:$BB36,1,$BN35+1)),"",IF($BL35="P",VLOOKUP($A35,Surfaces!$B$2:$AL$62,15,0),(VLOOKUP($A35,Surfaces!$B$2:$AL$62,28,0))/$BC35)))</f>
        <v/>
      </c>
      <c r="AM35" s="43" t="str">
        <f>IF((AM$182+$BN35)&gt;=52,IF(ISBLANK(INDEX($C36:$BB36,1,(AM$182+$BN35+1-52))),"",IF($BL35="P",VLOOKUP($A35,Surfaces!$B$2:$AL$62,15,0),(VLOOKUP($A35,Surfaces!$B$2:$AL$62,28,0))/$BC35)),IF(ISBLANK(INDEX(AM36:$BB36,1,$BN35+1)),"",IF($BL35="P",VLOOKUP($A35,Surfaces!$B$2:$AL$62,15,0),(VLOOKUP($A35,Surfaces!$B$2:$AL$62,28,0))/$BC35)))</f>
        <v/>
      </c>
      <c r="AN35" s="43" t="str">
        <f>IF((AN$182+$BN35)&gt;=52,IF(ISBLANK(INDEX($C36:$BB36,1,(AN$182+$BN35+1-52))),"",IF($BL35="P",VLOOKUP($A35,Surfaces!$B$2:$AL$62,15,0),(VLOOKUP($A35,Surfaces!$B$2:$AL$62,28,0))/$BC35)),IF(ISBLANK(INDEX(AN36:$BB36,1,$BN35+1)),"",IF($BL35="P",VLOOKUP($A35,Surfaces!$B$2:$AL$62,15,0),(VLOOKUP($A35,Surfaces!$B$2:$AL$62,28,0))/$BC35)))</f>
        <v/>
      </c>
      <c r="AO35" s="43" t="str">
        <f>IF((AO$182+$BN35)&gt;=52,IF(ISBLANK(INDEX($C36:$BB36,1,(AO$182+$BN35+1-52))),"",IF($BL35="P",VLOOKUP($A35,Surfaces!$B$2:$AL$62,15,0),(VLOOKUP($A35,Surfaces!$B$2:$AL$62,28,0))/$BC35)),IF(ISBLANK(INDEX(AO36:$BB36,1,$BN35+1)),"",IF($BL35="P",VLOOKUP($A35,Surfaces!$B$2:$AL$62,15,0),(VLOOKUP($A35,Surfaces!$B$2:$AL$62,28,0))/$BC35)))</f>
        <v/>
      </c>
      <c r="AP35" s="43" t="str">
        <f>IF((AP$182+$BN35)&gt;=52,IF(ISBLANK(INDEX($C36:$BB36,1,(AP$182+$BN35+1-52))),"",IF($BL35="P",VLOOKUP($A35,Surfaces!$B$2:$AL$62,15,0),(VLOOKUP($A35,Surfaces!$B$2:$AL$62,28,0))/$BC35)),IF(ISBLANK(INDEX(AP36:$BB36,1,$BN35+1)),"",IF($BL35="P",VLOOKUP($A35,Surfaces!$B$2:$AL$62,15,0),(VLOOKUP($A35,Surfaces!$B$2:$AL$62,28,0))/$BC35)))</f>
        <v/>
      </c>
      <c r="AQ35" s="43" t="str">
        <f>IF((AQ$182+$BN35)&gt;=52,IF(ISBLANK(INDEX($C36:$BB36,1,(AQ$182+$BN35+1-52))),"",IF($BL35="P",VLOOKUP($A35,Surfaces!$B$2:$AL$62,15,0),(VLOOKUP($A35,Surfaces!$B$2:$AL$62,28,0))/$BC35)),IF(ISBLANK(INDEX(AQ36:$BB36,1,$BN35+1)),"",IF($BL35="P",VLOOKUP($A35,Surfaces!$B$2:$AL$62,15,0),(VLOOKUP($A35,Surfaces!$B$2:$AL$62,28,0))/$BC35)))</f>
        <v/>
      </c>
      <c r="AR35" s="43" t="str">
        <f>IF((AR$182+$BN35)&gt;=52,IF(ISBLANK(INDEX($C36:$BB36,1,(AR$182+$BN35+1-52))),"",IF($BL35="P",VLOOKUP($A35,Surfaces!$B$2:$AL$62,15,0),(VLOOKUP($A35,Surfaces!$B$2:$AL$62,28,0))/$BC35)),IF(ISBLANK(INDEX(AR36:$BB36,1,$BN35+1)),"",IF($BL35="P",VLOOKUP($A35,Surfaces!$B$2:$AL$62,15,0),(VLOOKUP($A35,Surfaces!$B$2:$AL$62,28,0))/$BC35)))</f>
        <v/>
      </c>
      <c r="AS35" s="43" t="str">
        <f>IF((AS$182+$BN35)&gt;=52,IF(ISBLANK(INDEX($C36:$BB36,1,(AS$182+$BN35+1-52))),"",IF($BL35="P",VLOOKUP($A35,Surfaces!$B$2:$AL$62,15,0),(VLOOKUP($A35,Surfaces!$B$2:$AL$62,28,0))/$BC35)),IF(ISBLANK(INDEX(AS36:$BB36,1,$BN35+1)),"",IF($BL35="P",VLOOKUP($A35,Surfaces!$B$2:$AL$62,15,0),(VLOOKUP($A35,Surfaces!$B$2:$AL$62,28,0))/$BC35)))</f>
        <v/>
      </c>
      <c r="AT35" s="43" t="str">
        <f>IF((AT$182+$BN35)&gt;=52,IF(ISBLANK(INDEX($C36:$BB36,1,(AT$182+$BN35+1-52))),"",IF($BL35="P",VLOOKUP($A35,Surfaces!$B$2:$AL$62,15,0),(VLOOKUP($A35,Surfaces!$B$2:$AL$62,28,0))/$BC35)),IF(ISBLANK(INDEX(AT36:$BB36,1,$BN35+1)),"",IF($BL35="P",VLOOKUP($A35,Surfaces!$B$2:$AL$62,15,0),(VLOOKUP($A35,Surfaces!$B$2:$AL$62,28,0))/$BC35)))</f>
        <v/>
      </c>
      <c r="AU35" s="43" t="str">
        <f>IF((AU$182+$BN35)&gt;=52,IF(ISBLANK(INDEX($C36:$BB36,1,(AU$182+$BN35+1-52))),"",IF($BL35="P",VLOOKUP($A35,Surfaces!$B$2:$AL$62,15,0),(VLOOKUP($A35,Surfaces!$B$2:$AL$62,28,0))/$BC35)),IF(ISBLANK(INDEX(AU36:$BB36,1,$BN35+1)),"",IF($BL35="P",VLOOKUP($A35,Surfaces!$B$2:$AL$62,15,0),(VLOOKUP($A35,Surfaces!$B$2:$AL$62,28,0))/$BC35)))</f>
        <v/>
      </c>
      <c r="AV35" s="43" t="str">
        <f>IF((AV$182+$BN35)&gt;=52,IF(ISBLANK(INDEX($C36:$BB36,1,(AV$182+$BN35+1-52))),"",IF($BL35="P",VLOOKUP($A35,Surfaces!$B$2:$AL$62,15,0),(VLOOKUP($A35,Surfaces!$B$2:$AL$62,28,0))/$BC35)),IF(ISBLANK(INDEX(AV36:$BB36,1,$BN35+1)),"",IF($BL35="P",VLOOKUP($A35,Surfaces!$B$2:$AL$62,15,0),(VLOOKUP($A35,Surfaces!$B$2:$AL$62,28,0))/$BC35)))</f>
        <v/>
      </c>
      <c r="AW35" s="43" t="str">
        <f>IF((AW$182+$BN35)&gt;=52,IF(ISBLANK(INDEX($C36:$BB36,1,(AW$182+$BN35+1-52))),"",IF($BL35="P",VLOOKUP($A35,Surfaces!$B$2:$AL$62,15,0),(VLOOKUP($A35,Surfaces!$B$2:$AL$62,28,0))/$BC35)),IF(ISBLANK(INDEX(AW36:$BB36,1,$BN35+1)),"",IF($BL35="P",VLOOKUP($A35,Surfaces!$B$2:$AL$62,15,0),(VLOOKUP($A35,Surfaces!$B$2:$AL$62,28,0))/$BC35)))</f>
        <v/>
      </c>
      <c r="AX35" s="43" t="str">
        <f>IF((AX$182+$BN35)&gt;=52,IF(ISBLANK(INDEX($C36:$BB36,1,(AX$182+$BN35+1-52))),"",IF($BL35="P",VLOOKUP($A35,Surfaces!$B$2:$AL$62,15,0),(VLOOKUP($A35,Surfaces!$B$2:$AL$62,28,0))/$BC35)),IF(ISBLANK(INDEX(AX36:$BB36,1,$BN35+1)),"",IF($BL35="P",VLOOKUP($A35,Surfaces!$B$2:$AL$62,15,0),(VLOOKUP($A35,Surfaces!$B$2:$AL$62,28,0))/$BC35)))</f>
        <v/>
      </c>
      <c r="AY35" s="43" t="str">
        <f>IF((AY$182+$BN35)&gt;=52,IF(ISBLANK(INDEX($C36:$BB36,1,(AY$182+$BN35+1-52))),"",IF($BL35="P",VLOOKUP($A35,Surfaces!$B$2:$AL$62,15,0),(VLOOKUP($A35,Surfaces!$B$2:$AL$62,28,0))/$BC35)),IF(ISBLANK(INDEX(AY36:$BB36,1,$BN35+1)),"",IF($BL35="P",VLOOKUP($A35,Surfaces!$B$2:$AL$62,15,0),(VLOOKUP($A35,Surfaces!$B$2:$AL$62,28,0))/$BC35)))</f>
        <v/>
      </c>
      <c r="AZ35" s="43" t="str">
        <f>IF((AZ$182+$BN35)&gt;=52,IF(ISBLANK(INDEX($C36:$BB36,1,(AZ$182+$BN35+1-52))),"",IF($BL35="P",VLOOKUP($A35,Surfaces!$B$2:$AL$62,15,0),(VLOOKUP($A35,Surfaces!$B$2:$AL$62,28,0))/$BC35)),IF(ISBLANK(INDEX(AZ36:$BB36,1,$BN35+1)),"",IF($BL35="P",VLOOKUP($A35,Surfaces!$B$2:$AL$62,15,0),(VLOOKUP($A35,Surfaces!$B$2:$AL$62,28,0))/$BC35)))</f>
        <v/>
      </c>
      <c r="BA35" s="43" t="str">
        <f>IF((BA$182+$BN35)&gt;=52,IF(ISBLANK(INDEX($C36:$BB36,1,(BA$182+$BN35+1-52))),"",IF($BL35="P",VLOOKUP($A35,Surfaces!$B$2:$AL$62,15,0),(VLOOKUP($A35,Surfaces!$B$2:$AL$62,28,0))/$BC35)),IF(ISBLANK(INDEX(BA36:$BB36,1,$BN35+1)),"",IF($BL35="P",VLOOKUP($A35,Surfaces!$B$2:$AL$62,15,0),(VLOOKUP($A35,Surfaces!$B$2:$AL$62,28,0))/$BC35)))</f>
        <v/>
      </c>
      <c r="BB35" s="43" t="str">
        <f>IF((BB$182+$BN35)&gt;=52,IF(ISBLANK(INDEX($C36:$BB36,1,(BB$182+$BN35+1-52))),"",IF($BL35="P",VLOOKUP($A35,Surfaces!$B$2:$AL$62,15,0),(VLOOKUP($A35,Surfaces!$B$2:$AL$62,28,0))/$BC35)),IF(ISBLANK(INDEX(BB36:$BB36,1,$BN35+1)),"",IF($BL35="P",VLOOKUP($A35,Surfaces!$B$2:$AL$62,15,0),(VLOOKUP($A35,Surfaces!$B$2:$AL$62,28,0))/$BC35)))</f>
        <v/>
      </c>
      <c r="BC35" s="44">
        <f>IF(COUNTA(C36:BB36)=0,"",COUNTA(C36:BB36))</f>
        <v>12</v>
      </c>
      <c r="BD35" s="45" t="s">
        <v>127</v>
      </c>
      <c r="BE35" s="45" t="s">
        <v>150</v>
      </c>
      <c r="BF35" s="46">
        <v>85</v>
      </c>
      <c r="BG35" s="46">
        <v>30</v>
      </c>
      <c r="BH35" s="46">
        <v>0.5</v>
      </c>
      <c r="BI35" s="46" t="s">
        <v>118</v>
      </c>
      <c r="BJ35" s="46">
        <v>0.8</v>
      </c>
      <c r="BK35" s="47"/>
      <c r="BL35" s="46" t="s">
        <v>125</v>
      </c>
      <c r="BM35" s="46">
        <v>30</v>
      </c>
      <c r="BN35" s="46">
        <v>11</v>
      </c>
      <c r="BO35" s="48">
        <v>1.2</v>
      </c>
      <c r="BP35" s="49" t="s">
        <v>120</v>
      </c>
      <c r="BQ35" s="48">
        <v>2.8</v>
      </c>
      <c r="BR35" s="50" t="str">
        <f>IF(ISBLANK(BP35),"",BP35)</f>
        <v>€/kg</v>
      </c>
    </row>
    <row r="36" spans="1:70" x14ac:dyDescent="0.2">
      <c r="A36" s="52" t="str">
        <f>A35</f>
        <v>carotte</v>
      </c>
      <c r="B36" s="53" t="s">
        <v>121</v>
      </c>
      <c r="C36" s="54"/>
      <c r="D36" s="54"/>
      <c r="E36" s="54"/>
      <c r="F36" s="54"/>
      <c r="G36" s="54"/>
      <c r="H36" s="54"/>
      <c r="I36" s="54"/>
      <c r="J36" s="54"/>
      <c r="K36" s="54"/>
      <c r="L36" s="54"/>
      <c r="M36" s="54"/>
      <c r="N36" s="54"/>
      <c r="O36" s="54"/>
      <c r="P36" s="56"/>
      <c r="Q36" s="56" t="s">
        <v>329</v>
      </c>
      <c r="R36" s="56" t="s">
        <v>329</v>
      </c>
      <c r="S36" s="56"/>
      <c r="T36" s="56"/>
      <c r="U36" s="56"/>
      <c r="V36" s="56"/>
      <c r="W36" s="56"/>
      <c r="X36" s="56"/>
      <c r="Y36" s="56"/>
      <c r="Z36" s="56"/>
      <c r="AA36" s="56"/>
      <c r="AB36" s="56"/>
      <c r="AC36" s="56"/>
      <c r="AD36" s="56" t="s">
        <v>329</v>
      </c>
      <c r="AE36" s="56" t="s">
        <v>329</v>
      </c>
      <c r="AF36" s="56" t="s">
        <v>329</v>
      </c>
      <c r="AG36" s="56" t="s">
        <v>329</v>
      </c>
      <c r="AH36" s="56" t="s">
        <v>329</v>
      </c>
      <c r="AI36" s="56" t="s">
        <v>329</v>
      </c>
      <c r="AJ36" s="56" t="s">
        <v>329</v>
      </c>
      <c r="AK36" s="56" t="s">
        <v>329</v>
      </c>
      <c r="AL36" s="56"/>
      <c r="AM36" s="56"/>
      <c r="AN36" s="56"/>
      <c r="AO36" s="56"/>
      <c r="AP36" s="56"/>
      <c r="AQ36" s="56"/>
      <c r="AR36" s="56"/>
      <c r="AS36" s="56" t="s">
        <v>329</v>
      </c>
      <c r="AT36" s="56" t="s">
        <v>329</v>
      </c>
      <c r="AU36" s="56"/>
      <c r="AV36" s="56"/>
      <c r="AW36" s="56"/>
      <c r="AX36" s="56"/>
      <c r="AY36" s="56"/>
      <c r="AZ36" s="54"/>
      <c r="BA36" s="54"/>
      <c r="BB36" s="54"/>
      <c r="BC36" s="57"/>
      <c r="BD36" s="58"/>
      <c r="BE36" s="58"/>
      <c r="BF36" s="59"/>
      <c r="BG36" s="59"/>
      <c r="BH36" s="59"/>
      <c r="BI36" s="59"/>
      <c r="BJ36" s="59"/>
      <c r="BK36" s="60"/>
      <c r="BL36" s="59"/>
      <c r="BM36" s="59"/>
      <c r="BN36" s="59"/>
      <c r="BO36" s="61"/>
      <c r="BP36" s="62"/>
      <c r="BQ36" s="61"/>
      <c r="BR36" s="63"/>
    </row>
    <row r="37" spans="1:70" x14ac:dyDescent="0.2">
      <c r="A37" s="64" t="str">
        <f>A36</f>
        <v>carotte</v>
      </c>
      <c r="B37" s="65" t="s">
        <v>123</v>
      </c>
      <c r="C37" s="66" t="str">
        <f>IF(C36="","",IF(VLOOKUP($A37,Surfaces!$B$1:$AK$61,16,0)="",VLOOKUP($A37,Surfaces!$B$1:$AK$61,29,0),VLOOKUP($A37,Surfaces!$B$1:$AK$61,16,0)))</f>
        <v/>
      </c>
      <c r="D37" s="66" t="str">
        <f>IF(D36="","",IF(VLOOKUP($A37,Surfaces!$B$1:$AK$61,16,0)="",VLOOKUP($A37,Surfaces!$B$1:$AK$61,29,0),VLOOKUP($A37,Surfaces!$B$1:$AK$61,16,0)))</f>
        <v/>
      </c>
      <c r="E37" s="66" t="str">
        <f>IF(E36="","",IF(VLOOKUP($A37,Surfaces!$B$1:$AK$61,16,0)="",VLOOKUP($A37,Surfaces!$B$1:$AK$61,29,0),VLOOKUP($A37,Surfaces!$B$1:$AK$61,16,0)))</f>
        <v/>
      </c>
      <c r="F37" s="66" t="str">
        <f>IF(F36="","",IF(VLOOKUP($A37,Surfaces!$B$1:$AK$61,16,0)="",VLOOKUP($A37,Surfaces!$B$1:$AK$61,29,0),VLOOKUP($A37,Surfaces!$B$1:$AK$61,16,0)))</f>
        <v/>
      </c>
      <c r="G37" s="66" t="str">
        <f>IF(G36="","",IF(VLOOKUP($A37,Surfaces!$B$1:$AK$61,16,0)="",VLOOKUP($A37,Surfaces!$B$1:$AK$61,29,0),VLOOKUP($A37,Surfaces!$B$1:$AK$61,16,0)))</f>
        <v/>
      </c>
      <c r="H37" s="66" t="str">
        <f>IF(H36="","",IF(VLOOKUP($A37,Surfaces!$B$1:$AK$61,16,0)="",VLOOKUP($A37,Surfaces!$B$1:$AK$61,29,0),VLOOKUP($A37,Surfaces!$B$1:$AK$61,16,0)))</f>
        <v/>
      </c>
      <c r="I37" s="66" t="str">
        <f>IF(I36="","",IF(VLOOKUP($A37,Surfaces!$B$1:$AK$61,16,0)="",VLOOKUP($A37,Surfaces!$B$1:$AK$61,29,0),VLOOKUP($A37,Surfaces!$B$1:$AK$61,16,0)))</f>
        <v/>
      </c>
      <c r="J37" s="66" t="str">
        <f>IF(J36="","",IF(VLOOKUP($A37,Surfaces!$B$1:$AK$61,16,0)="",VLOOKUP($A37,Surfaces!$B$1:$AK$61,29,0),VLOOKUP($A37,Surfaces!$B$1:$AK$61,16,0)))</f>
        <v/>
      </c>
      <c r="K37" s="66" t="str">
        <f>IF(K36="","",IF(VLOOKUP($A37,Surfaces!$B$1:$AK$61,16,0)="",VLOOKUP($A37,Surfaces!$B$1:$AK$61,29,0),VLOOKUP($A37,Surfaces!$B$1:$AK$61,16,0)))</f>
        <v/>
      </c>
      <c r="L37" s="66" t="str">
        <f>IF(L36="","",IF(VLOOKUP($A37,Surfaces!$B$1:$AK$61,16,0)="",VLOOKUP($A37,Surfaces!$B$1:$AK$61,29,0),VLOOKUP($A37,Surfaces!$B$1:$AK$61,16,0)))</f>
        <v/>
      </c>
      <c r="M37" s="66" t="str">
        <f>IF(M36="","",IF(VLOOKUP($A37,Surfaces!$B$1:$AK$61,16,0)="",VLOOKUP($A37,Surfaces!$B$1:$AK$61,29,0),VLOOKUP($A37,Surfaces!$B$1:$AK$61,16,0)))</f>
        <v/>
      </c>
      <c r="N37" s="66" t="str">
        <f>IF(N36="","",IF(VLOOKUP($A37,Surfaces!$B$1:$AK$61,16,0)="",VLOOKUP($A37,Surfaces!$B$1:$AK$61,29,0),VLOOKUP($A37,Surfaces!$B$1:$AK$61,16,0)))</f>
        <v/>
      </c>
      <c r="O37" s="66" t="str">
        <f>IF(O36="","",IF(VLOOKUP($A37,Surfaces!$B$1:$AK$61,16,0)="",VLOOKUP($A37,Surfaces!$B$1:$AK$61,29,0),VLOOKUP($A37,Surfaces!$B$1:$AK$61,16,0)))</f>
        <v/>
      </c>
      <c r="P37" s="66" t="str">
        <f>IF(P36="","",IF(VLOOKUP($A37,Surfaces!$B$1:$AK$61,16,0)="",VLOOKUP($A37,Surfaces!$B$1:$AK$61,29,0),VLOOKUP($A37,Surfaces!$B$1:$AK$61,16,0)))</f>
        <v/>
      </c>
      <c r="Q37" s="66">
        <f ca="1">IF(Q36="","",IF(VLOOKUP($A37,Surfaces!$B$1:$AK$61,16,0)="",VLOOKUP($A37,Surfaces!$B$1:$AK$61,29,0),VLOOKUP($A37,Surfaces!$B$1:$AK$61,16,0)))</f>
        <v>25</v>
      </c>
      <c r="R37" s="66">
        <f ca="1">IF(R36="","",IF(VLOOKUP($A37,Surfaces!$B$1:$AK$61,16,0)="",VLOOKUP($A37,Surfaces!$B$1:$AK$61,29,0),VLOOKUP($A37,Surfaces!$B$1:$AK$61,16,0)))</f>
        <v>25</v>
      </c>
      <c r="S37" s="66" t="str">
        <f>IF(S36="","",IF(VLOOKUP($A37,Surfaces!$B$1:$AK$61,16,0)="",VLOOKUP($A37,Surfaces!$B$1:$AK$61,29,0),VLOOKUP($A37,Surfaces!$B$1:$AK$61,16,0)))</f>
        <v/>
      </c>
      <c r="T37" s="66" t="str">
        <f>IF(T36="","",IF(VLOOKUP($A37,Surfaces!$B$1:$AK$61,16,0)="",VLOOKUP($A37,Surfaces!$B$1:$AK$61,29,0),VLOOKUP($A37,Surfaces!$B$1:$AK$61,16,0)))</f>
        <v/>
      </c>
      <c r="U37" s="66" t="str">
        <f>IF(U36="","",IF(VLOOKUP($A37,Surfaces!$B$1:$AK$61,16,0)="",VLOOKUP($A37,Surfaces!$B$1:$AK$61,29,0),VLOOKUP($A37,Surfaces!$B$1:$AK$61,16,0)))</f>
        <v/>
      </c>
      <c r="V37" s="66" t="str">
        <f>IF(V36="","",IF(VLOOKUP($A37,Surfaces!$B$1:$AK$61,16,0)="",VLOOKUP($A37,Surfaces!$B$1:$AK$61,29,0),VLOOKUP($A37,Surfaces!$B$1:$AK$61,16,0)))</f>
        <v/>
      </c>
      <c r="W37" s="66" t="str">
        <f>IF(W36="","",IF(VLOOKUP($A37,Surfaces!$B$1:$AK$61,16,0)="",VLOOKUP($A37,Surfaces!$B$1:$AK$61,29,0),VLOOKUP($A37,Surfaces!$B$1:$AK$61,16,0)))</f>
        <v/>
      </c>
      <c r="X37" s="66" t="str">
        <f>IF(X36="","",IF(VLOOKUP($A37,Surfaces!$B$1:$AK$61,16,0)="",VLOOKUP($A37,Surfaces!$B$1:$AK$61,29,0),VLOOKUP($A37,Surfaces!$B$1:$AK$61,16,0)))</f>
        <v/>
      </c>
      <c r="Y37" s="66" t="str">
        <f>IF(Y36="","",IF(VLOOKUP($A37,Surfaces!$B$1:$AK$61,16,0)="",VLOOKUP($A37,Surfaces!$B$1:$AK$61,29,0),VLOOKUP($A37,Surfaces!$B$1:$AK$61,16,0)))</f>
        <v/>
      </c>
      <c r="Z37" s="66" t="str">
        <f>IF(Z36="","",IF(VLOOKUP($A37,Surfaces!$B$1:$AK$61,16,0)="",VLOOKUP($A37,Surfaces!$B$1:$AK$61,29,0),VLOOKUP($A37,Surfaces!$B$1:$AK$61,16,0)))</f>
        <v/>
      </c>
      <c r="AA37" s="66" t="str">
        <f>IF(AA36="","",IF(VLOOKUP($A37,Surfaces!$B$1:$AK$61,16,0)="",VLOOKUP($A37,Surfaces!$B$1:$AK$61,29,0),VLOOKUP($A37,Surfaces!$B$1:$AK$61,16,0)))</f>
        <v/>
      </c>
      <c r="AB37" s="66" t="str">
        <f>IF(AB36="","",IF(VLOOKUP($A37,Surfaces!$B$1:$AK$61,16,0)="",VLOOKUP($A37,Surfaces!$B$1:$AK$61,29,0),VLOOKUP($A37,Surfaces!$B$1:$AK$61,16,0)))</f>
        <v/>
      </c>
      <c r="AC37" s="66" t="str">
        <f>IF(AC36="","",IF(VLOOKUP($A37,Surfaces!$B$1:$AK$61,16,0)="",VLOOKUP($A37,Surfaces!$B$1:$AK$61,29,0),VLOOKUP($A37,Surfaces!$B$1:$AK$61,16,0)))</f>
        <v/>
      </c>
      <c r="AD37" s="66">
        <f ca="1">IF(AD36="","",IF(VLOOKUP($A37,Surfaces!$B$1:$AK$61,16,0)="",VLOOKUP($A37,Surfaces!$B$1:$AK$61,29,0),VLOOKUP($A37,Surfaces!$B$1:$AK$61,16,0)))</f>
        <v>25</v>
      </c>
      <c r="AE37" s="66">
        <f ca="1">IF(AE36="","",IF(VLOOKUP($A37,Surfaces!$B$1:$AK$61,16,0)="",VLOOKUP($A37,Surfaces!$B$1:$AK$61,29,0),VLOOKUP($A37,Surfaces!$B$1:$AK$61,16,0)))</f>
        <v>25</v>
      </c>
      <c r="AF37" s="66">
        <f ca="1">IF(AF36="","",IF(VLOOKUP($A37,Surfaces!$B$1:$AK$61,16,0)="",VLOOKUP($A37,Surfaces!$B$1:$AK$61,29,0),VLOOKUP($A37,Surfaces!$B$1:$AK$61,16,0)))</f>
        <v>25</v>
      </c>
      <c r="AG37" s="66">
        <f ca="1">IF(AG36="","",IF(VLOOKUP($A37,Surfaces!$B$1:$AK$61,16,0)="",VLOOKUP($A37,Surfaces!$B$1:$AK$61,29,0),VLOOKUP($A37,Surfaces!$B$1:$AK$61,16,0)))</f>
        <v>25</v>
      </c>
      <c r="AH37" s="66">
        <f ca="1">IF(AH36="","",IF(VLOOKUP($A37,Surfaces!$B$1:$AK$61,16,0)="",VLOOKUP($A37,Surfaces!$B$1:$AK$61,29,0),VLOOKUP($A37,Surfaces!$B$1:$AK$61,16,0)))</f>
        <v>25</v>
      </c>
      <c r="AI37" s="66">
        <f ca="1">IF(AI36="","",IF(VLOOKUP($A37,Surfaces!$B$1:$AK$61,16,0)="",VLOOKUP($A37,Surfaces!$B$1:$AK$61,29,0),VLOOKUP($A37,Surfaces!$B$1:$AK$61,16,0)))</f>
        <v>25</v>
      </c>
      <c r="AJ37" s="66">
        <f ca="1">IF(AJ36="","",IF(VLOOKUP($A37,Surfaces!$B$1:$AK$61,16,0)="",VLOOKUP($A37,Surfaces!$B$1:$AK$61,29,0),VLOOKUP($A37,Surfaces!$B$1:$AK$61,16,0)))</f>
        <v>25</v>
      </c>
      <c r="AK37" s="66">
        <f ca="1">IF(AK36="","",IF(VLOOKUP($A37,Surfaces!$B$1:$AK$61,16,0)="",VLOOKUP($A37,Surfaces!$B$1:$AK$61,29,0),VLOOKUP($A37,Surfaces!$B$1:$AK$61,16,0)))</f>
        <v>25</v>
      </c>
      <c r="AL37" s="66" t="str">
        <f>IF(AL36="","",IF(VLOOKUP($A37,Surfaces!$B$1:$AK$61,16,0)="",VLOOKUP($A37,Surfaces!$B$1:$AK$61,29,0),VLOOKUP($A37,Surfaces!$B$1:$AK$61,16,0)))</f>
        <v/>
      </c>
      <c r="AM37" s="66" t="str">
        <f>IF(AM36="","",IF(VLOOKUP($A37,Surfaces!$B$1:$AK$61,16,0)="",VLOOKUP($A37,Surfaces!$B$1:$AK$61,29,0),VLOOKUP($A37,Surfaces!$B$1:$AK$61,16,0)))</f>
        <v/>
      </c>
      <c r="AN37" s="66" t="str">
        <f>IF(AN36="","",IF(VLOOKUP($A37,Surfaces!$B$1:$AK$61,16,0)="",VLOOKUP($A37,Surfaces!$B$1:$AK$61,29,0),VLOOKUP($A37,Surfaces!$B$1:$AK$61,16,0)))</f>
        <v/>
      </c>
      <c r="AO37" s="66" t="str">
        <f>IF(AO36="","",IF(VLOOKUP($A37,Surfaces!$B$1:$AK$61,16,0)="",VLOOKUP($A37,Surfaces!$B$1:$AK$61,29,0),VLOOKUP($A37,Surfaces!$B$1:$AK$61,16,0)))</f>
        <v/>
      </c>
      <c r="AP37" s="66" t="str">
        <f>IF(AP36="","",IF(VLOOKUP($A37,Surfaces!$B$1:$AK$61,16,0)="",VLOOKUP($A37,Surfaces!$B$1:$AK$61,29,0),VLOOKUP($A37,Surfaces!$B$1:$AK$61,16,0)))</f>
        <v/>
      </c>
      <c r="AQ37" s="66" t="str">
        <f>IF(AQ36="","",IF(VLOOKUP($A37,Surfaces!$B$1:$AK$61,16,0)="",VLOOKUP($A37,Surfaces!$B$1:$AK$61,29,0),VLOOKUP($A37,Surfaces!$B$1:$AK$61,16,0)))</f>
        <v/>
      </c>
      <c r="AR37" s="66" t="str">
        <f>IF(AR36="","",IF(VLOOKUP($A37,Surfaces!$B$1:$AK$61,16,0)="",VLOOKUP($A37,Surfaces!$B$1:$AK$61,29,0),VLOOKUP($A37,Surfaces!$B$1:$AK$61,16,0)))</f>
        <v/>
      </c>
      <c r="AS37" s="66">
        <f ca="1">IF(AS36="","",IF(VLOOKUP($A37,Surfaces!$B$1:$AK$61,16,0)="",VLOOKUP($A37,Surfaces!$B$1:$AK$61,29,0),VLOOKUP($A37,Surfaces!$B$1:$AK$61,16,0)))</f>
        <v>25</v>
      </c>
      <c r="AT37" s="66">
        <f ca="1">IF(AT36="","",IF(VLOOKUP($A37,Surfaces!$B$1:$AK$61,16,0)="",VLOOKUP($A37,Surfaces!$B$1:$AK$61,29,0),VLOOKUP($A37,Surfaces!$B$1:$AK$61,16,0)))</f>
        <v>25</v>
      </c>
      <c r="AU37" s="66" t="str">
        <f>IF(AU36="","",IF(VLOOKUP($A37,Surfaces!$B$1:$AK$61,16,0)="",VLOOKUP($A37,Surfaces!$B$1:$AK$61,29,0),VLOOKUP($A37,Surfaces!$B$1:$AK$61,16,0)))</f>
        <v/>
      </c>
      <c r="AV37" s="66" t="str">
        <f>IF(AV36="","",IF(VLOOKUP($A37,Surfaces!$B$1:$AK$61,16,0)="",VLOOKUP($A37,Surfaces!$B$1:$AK$61,29,0),VLOOKUP($A37,Surfaces!$B$1:$AK$61,16,0)))</f>
        <v/>
      </c>
      <c r="AW37" s="66" t="str">
        <f>IF(AW36="","",IF(VLOOKUP($A37,Surfaces!$B$1:$AK$61,16,0)="",VLOOKUP($A37,Surfaces!$B$1:$AK$61,29,0),VLOOKUP($A37,Surfaces!$B$1:$AK$61,16,0)))</f>
        <v/>
      </c>
      <c r="AX37" s="66" t="str">
        <f>IF(AX36="","",IF(VLOOKUP($A37,Surfaces!$B$1:$AK$61,16,0)="",VLOOKUP($A37,Surfaces!$B$1:$AK$61,29,0),VLOOKUP($A37,Surfaces!$B$1:$AK$61,16,0)))</f>
        <v/>
      </c>
      <c r="AY37" s="66" t="str">
        <f>IF(AY36="","",IF(VLOOKUP($A37,Surfaces!$B$1:$AK$61,16,0)="",VLOOKUP($A37,Surfaces!$B$1:$AK$61,29,0),VLOOKUP($A37,Surfaces!$B$1:$AK$61,16,0)))</f>
        <v/>
      </c>
      <c r="AZ37" s="66" t="str">
        <f>IF(AZ36="","",IF(VLOOKUP($A37,Surfaces!$B$1:$AK$61,16,0)="",VLOOKUP($A37,Surfaces!$B$1:$AK$61,29,0),VLOOKUP($A37,Surfaces!$B$1:$AK$61,16,0)))</f>
        <v/>
      </c>
      <c r="BA37" s="66" t="str">
        <f>IF(BA36="","",IF(VLOOKUP($A37,Surfaces!$B$1:$AK$61,16,0)="",VLOOKUP($A37,Surfaces!$B$1:$AK$61,29,0),VLOOKUP($A37,Surfaces!$B$1:$AK$61,16,0)))</f>
        <v/>
      </c>
      <c r="BB37" s="66" t="str">
        <f>IF(BB36="","",IF(VLOOKUP($A37,Surfaces!$B$1:$AK$61,16,0)="",VLOOKUP($A37,Surfaces!$B$1:$AK$61,29,0),VLOOKUP($A37,Surfaces!$B$1:$AK$61,16,0)))</f>
        <v/>
      </c>
      <c r="BC37" s="67"/>
      <c r="BD37" s="68"/>
      <c r="BE37" s="68"/>
      <c r="BF37" s="69"/>
      <c r="BG37" s="69"/>
      <c r="BH37" s="69"/>
      <c r="BI37" s="69"/>
      <c r="BJ37" s="69"/>
      <c r="BK37" s="70"/>
      <c r="BL37" s="69"/>
      <c r="BM37" s="69"/>
      <c r="BN37" s="69"/>
      <c r="BO37" s="71"/>
      <c r="BP37" s="72"/>
      <c r="BQ37" s="71"/>
      <c r="BR37" s="73"/>
    </row>
    <row r="38" spans="1:70" s="51" customFormat="1" x14ac:dyDescent="0.2">
      <c r="A38" s="41" t="s">
        <v>151</v>
      </c>
      <c r="B38" s="42" t="s">
        <v>115</v>
      </c>
      <c r="C38" s="43" t="str">
        <f>IF((C$182+$BN38)&gt;=52,IF(ISBLANK(INDEX($C39:$BB39,1,(C$182+$BN38+1-52))),"",IF($BL38="P",VLOOKUP($A38,Surfaces!$B$2:$AL$62,15,0),(VLOOKUP($A38,Surfaces!$B$2:$AL$62,28,0))/$BC38)),IF(ISBLANK(INDEX(C39:$BB39,1,$BN38+1)),"",IF($BL38="P",VLOOKUP($A38,Surfaces!$B$2:$AL$62,15,0),(VLOOKUP($A38,Surfaces!$B$2:$AL$62,28,0))/$BC38)))</f>
        <v/>
      </c>
      <c r="D38" s="43" t="str">
        <f>IF((D$182+$BN38)&gt;=52,IF(ISBLANK(INDEX($C39:$BB39,1,(D$182+$BN38+1-52))),"",IF($BL38="P",VLOOKUP($A38,Surfaces!$B$2:$AL$62,15,0),(VLOOKUP($A38,Surfaces!$B$2:$AL$62,28,0))/$BC38)),IF(ISBLANK(INDEX(D39:$BB39,1,$BN38+1)),"",IF($BL38="P",VLOOKUP($A38,Surfaces!$B$2:$AL$62,15,0),(VLOOKUP($A38,Surfaces!$B$2:$AL$62,28,0))/$BC38)))</f>
        <v/>
      </c>
      <c r="E38" s="43" t="str">
        <f>IF((E$182+$BN38)&gt;=52,IF(ISBLANK(INDEX($C39:$BB39,1,(E$182+$BN38+1-52))),"",IF($BL38="P",VLOOKUP($A38,Surfaces!$B$2:$AL$62,15,0),(VLOOKUP($A38,Surfaces!$B$2:$AL$62,28,0))/$BC38)),IF(ISBLANK(INDEX(E39:$BB39,1,$BN38+1)),"",IF($BL38="P",VLOOKUP($A38,Surfaces!$B$2:$AL$62,15,0),(VLOOKUP($A38,Surfaces!$B$2:$AL$62,28,0))/$BC38)))</f>
        <v/>
      </c>
      <c r="F38" s="43" t="str">
        <f>IF((F$182+$BN38)&gt;=52,IF(ISBLANK(INDEX($C39:$BB39,1,(F$182+$BN38+1-52))),"",IF($BL38="P",VLOOKUP($A38,Surfaces!$B$2:$AL$62,15,0),(VLOOKUP($A38,Surfaces!$B$2:$AL$62,28,0))/$BC38)),IF(ISBLANK(INDEX(F39:$BB39,1,$BN38+1)),"",IF($BL38="P",VLOOKUP($A38,Surfaces!$B$2:$AL$62,15,0),(VLOOKUP($A38,Surfaces!$B$2:$AL$62,28,0))/$BC38)))</f>
        <v/>
      </c>
      <c r="G38" s="43" t="str">
        <f>IF((G$182+$BN38)&gt;=52,IF(ISBLANK(INDEX($C39:$BB39,1,(G$182+$BN38+1-52))),"",IF($BL38="P",VLOOKUP($A38,Surfaces!$B$2:$AL$62,15,0),(VLOOKUP($A38,Surfaces!$B$2:$AL$62,28,0))/$BC38)),IF(ISBLANK(INDEX(G39:$BB39,1,$BN38+1)),"",IF($BL38="P",VLOOKUP($A38,Surfaces!$B$2:$AL$62,15,0),(VLOOKUP($A38,Surfaces!$B$2:$AL$62,28,0))/$BC38)))</f>
        <v/>
      </c>
      <c r="H38" s="43" t="str">
        <f>IF((H$182+$BN38)&gt;=52,IF(ISBLANK(INDEX($C39:$BB39,1,(H$182+$BN38+1-52))),"",IF($BL38="P",VLOOKUP($A38,Surfaces!$B$2:$AL$62,15,0),(VLOOKUP($A38,Surfaces!$B$2:$AL$62,28,0))/$BC38)),IF(ISBLANK(INDEX(H39:$BB39,1,$BN38+1)),"",IF($BL38="P",VLOOKUP($A38,Surfaces!$B$2:$AL$62,15,0),(VLOOKUP($A38,Surfaces!$B$2:$AL$62,28,0))/$BC38)))</f>
        <v/>
      </c>
      <c r="I38" s="43" t="str">
        <f>IF((I$182+$BN38)&gt;=52,IF(ISBLANK(INDEX($C39:$BB39,1,(I$182+$BN38+1-52))),"",IF($BL38="P",VLOOKUP($A38,Surfaces!$B$2:$AL$62,15,0),(VLOOKUP($A38,Surfaces!$B$2:$AL$62,28,0))/$BC38)),IF(ISBLANK(INDEX(I39:$BB39,1,$BN38+1)),"",IF($BL38="P",VLOOKUP($A38,Surfaces!$B$2:$AL$62,15,0),(VLOOKUP($A38,Surfaces!$B$2:$AL$62,28,0))/$BC38)))</f>
        <v/>
      </c>
      <c r="J38" s="43" t="str">
        <f>IF((J$182+$BN38)&gt;=52,IF(ISBLANK(INDEX($C39:$BB39,1,(J$182+$BN38+1-52))),"",IF($BL38="P",VLOOKUP($A38,Surfaces!$B$2:$AL$62,15,0),(VLOOKUP($A38,Surfaces!$B$2:$AL$62,28,0))/$BC38)),IF(ISBLANK(INDEX(J39:$BB39,1,$BN38+1)),"",IF($BL38="P",VLOOKUP($A38,Surfaces!$B$2:$AL$62,15,0),(VLOOKUP($A38,Surfaces!$B$2:$AL$62,28,0))/$BC38)))</f>
        <v/>
      </c>
      <c r="K38" s="43" t="str">
        <f>IF((K$182+$BN38)&gt;=52,IF(ISBLANK(INDEX($C39:$BB39,1,(K$182+$BN38+1-52))),"",IF($BL38="P",VLOOKUP($A38,Surfaces!$B$2:$AL$62,15,0),(VLOOKUP($A38,Surfaces!$B$2:$AL$62,28,0))/$BC38)),IF(ISBLANK(INDEX(K39:$BB39,1,$BN38+1)),"",IF($BL38="P",VLOOKUP($A38,Surfaces!$B$2:$AL$62,15,0),(VLOOKUP($A38,Surfaces!$B$2:$AL$62,28,0))/$BC38)))</f>
        <v/>
      </c>
      <c r="L38" s="43" t="str">
        <f>IF((L$182+$BN38)&gt;=52,IF(ISBLANK(INDEX($C39:$BB39,1,(L$182+$BN38+1-52))),"",IF($BL38="P",VLOOKUP($A38,Surfaces!$B$2:$AL$62,15,0),(VLOOKUP($A38,Surfaces!$B$2:$AL$62,28,0))/$BC38)),IF(ISBLANK(INDEX(L39:$BB39,1,$BN38+1)),"",IF($BL38="P",VLOOKUP($A38,Surfaces!$B$2:$AL$62,15,0),(VLOOKUP($A38,Surfaces!$B$2:$AL$62,28,0))/$BC38)))</f>
        <v/>
      </c>
      <c r="M38" s="43" t="str">
        <f>IF((M$182+$BN38)&gt;=52,IF(ISBLANK(INDEX($C39:$BB39,1,(M$182+$BN38+1-52))),"",IF($BL38="P",VLOOKUP($A38,Surfaces!$B$2:$AL$62,15,0),(VLOOKUP($A38,Surfaces!$B$2:$AL$62,28,0))/$BC38)),IF(ISBLANK(INDEX(M39:$BB39,1,$BN38+1)),"",IF($BL38="P",VLOOKUP($A38,Surfaces!$B$2:$AL$62,15,0),(VLOOKUP($A38,Surfaces!$B$2:$AL$62,28,0))/$BC38)))</f>
        <v/>
      </c>
      <c r="N38" s="43">
        <f ca="1">IF((N$182+$BN38)&gt;=52,IF(ISBLANK(INDEX($C39:$BB39,1,(N$182+$BN38+1-52))),"",IF($BL38="P",VLOOKUP($A38,Surfaces!$B$2:$AL$62,15,0),(VLOOKUP($A38,Surfaces!$B$2:$AL$62,28,0))/$BC38)),IF(ISBLANK(INDEX(N39:$BB39,1,$BN38+1)),"",IF($BL38="P",VLOOKUP($A38,Surfaces!$B$2:$AL$62,15,0),(VLOOKUP($A38,Surfaces!$B$2:$AL$62,28,0))/$BC38)))</f>
        <v>105.625</v>
      </c>
      <c r="O38" s="43">
        <f ca="1">IF((O$182+$BN38)&gt;=52,IF(ISBLANK(INDEX($C39:$BB39,1,(O$182+$BN38+1-52))),"",IF($BL38="P",VLOOKUP($A38,Surfaces!$B$2:$AL$62,15,0),(VLOOKUP($A38,Surfaces!$B$2:$AL$62,28,0))/$BC38)),IF(ISBLANK(INDEX(O39:$BB39,1,$BN38+1)),"",IF($BL38="P",VLOOKUP($A38,Surfaces!$B$2:$AL$62,15,0),(VLOOKUP($A38,Surfaces!$B$2:$AL$62,28,0))/$BC38)))</f>
        <v>105.625</v>
      </c>
      <c r="P38" s="43">
        <f ca="1">IF((P$182+$BN38)&gt;=52,IF(ISBLANK(INDEX($C39:$BB39,1,(P$182+$BN38+1-52))),"",IF($BL38="P",VLOOKUP($A38,Surfaces!$B$2:$AL$62,15,0),(VLOOKUP($A38,Surfaces!$B$2:$AL$62,28,0))/$BC38)),IF(ISBLANK(INDEX(P39:$BB39,1,$BN38+1)),"",IF($BL38="P",VLOOKUP($A38,Surfaces!$B$2:$AL$62,15,0),(VLOOKUP($A38,Surfaces!$B$2:$AL$62,28,0))/$BC38)))</f>
        <v>105.625</v>
      </c>
      <c r="Q38" s="43">
        <f ca="1">IF((Q$182+$BN38)&gt;=52,IF(ISBLANK(INDEX($C39:$BB39,1,(Q$182+$BN38+1-52))),"",IF($BL38="P",VLOOKUP($A38,Surfaces!$B$2:$AL$62,15,0),(VLOOKUP($A38,Surfaces!$B$2:$AL$62,28,0))/$BC38)),IF(ISBLANK(INDEX(Q39:$BB39,1,$BN38+1)),"",IF($BL38="P",VLOOKUP($A38,Surfaces!$B$2:$AL$62,15,0),(VLOOKUP($A38,Surfaces!$B$2:$AL$62,28,0))/$BC38)))</f>
        <v>105.625</v>
      </c>
      <c r="R38" s="43">
        <f ca="1">IF((R$182+$BN38)&gt;=52,IF(ISBLANK(INDEX($C39:$BB39,1,(R$182+$BN38+1-52))),"",IF($BL38="P",VLOOKUP($A38,Surfaces!$B$2:$AL$62,15,0),(VLOOKUP($A38,Surfaces!$B$2:$AL$62,28,0))/$BC38)),IF(ISBLANK(INDEX(R39:$BB39,1,$BN38+1)),"",IF($BL38="P",VLOOKUP($A38,Surfaces!$B$2:$AL$62,15,0),(VLOOKUP($A38,Surfaces!$B$2:$AL$62,28,0))/$BC38)))</f>
        <v>105.625</v>
      </c>
      <c r="S38" s="43">
        <f ca="1">IF((S$182+$BN38)&gt;=52,IF(ISBLANK(INDEX($C39:$BB39,1,(S$182+$BN38+1-52))),"",IF($BL38="P",VLOOKUP($A38,Surfaces!$B$2:$AL$62,15,0),(VLOOKUP($A38,Surfaces!$B$2:$AL$62,28,0))/$BC38)),IF(ISBLANK(INDEX(S39:$BB39,1,$BN38+1)),"",IF($BL38="P",VLOOKUP($A38,Surfaces!$B$2:$AL$62,15,0),(VLOOKUP($A38,Surfaces!$B$2:$AL$62,28,0))/$BC38)))</f>
        <v>105.625</v>
      </c>
      <c r="T38" s="43">
        <f ca="1">IF((T$182+$BN38)&gt;=52,IF(ISBLANK(INDEX($C39:$BB39,1,(T$182+$BN38+1-52))),"",IF($BL38="P",VLOOKUP($A38,Surfaces!$B$2:$AL$62,15,0),(VLOOKUP($A38,Surfaces!$B$2:$AL$62,28,0))/$BC38)),IF(ISBLANK(INDEX(T39:$BB39,1,$BN38+1)),"",IF($BL38="P",VLOOKUP($A38,Surfaces!$B$2:$AL$62,15,0),(VLOOKUP($A38,Surfaces!$B$2:$AL$62,28,0))/$BC38)))</f>
        <v>105.625</v>
      </c>
      <c r="U38" s="43">
        <f ca="1">IF((U$182+$BN38)&gt;=52,IF(ISBLANK(INDEX($C39:$BB39,1,(U$182+$BN38+1-52))),"",IF($BL38="P",VLOOKUP($A38,Surfaces!$B$2:$AL$62,15,0),(VLOOKUP($A38,Surfaces!$B$2:$AL$62,28,0))/$BC38)),IF(ISBLANK(INDEX(U39:$BB39,1,$BN38+1)),"",IF($BL38="P",VLOOKUP($A38,Surfaces!$B$2:$AL$62,15,0),(VLOOKUP($A38,Surfaces!$B$2:$AL$62,28,0))/$BC38)))</f>
        <v>105.625</v>
      </c>
      <c r="V38" s="43" t="str">
        <f>IF((V$182+$BN38)&gt;=52,IF(ISBLANK(INDEX($C39:$BB39,1,(V$182+$BN38+1-52))),"",IF($BL38="P",VLOOKUP($A38,Surfaces!$B$2:$AL$62,15,0),(VLOOKUP($A38,Surfaces!$B$2:$AL$62,28,0))/$BC38)),IF(ISBLANK(INDEX(V39:$BB39,1,$BN38+1)),"",IF($BL38="P",VLOOKUP($A38,Surfaces!$B$2:$AL$62,15,0),(VLOOKUP($A38,Surfaces!$B$2:$AL$62,28,0))/$BC38)))</f>
        <v/>
      </c>
      <c r="W38" s="43" t="str">
        <f>IF((W$182+$BN38)&gt;=52,IF(ISBLANK(INDEX($C39:$BB39,1,(W$182+$BN38+1-52))),"",IF($BL38="P",VLOOKUP($A38,Surfaces!$B$2:$AL$62,15,0),(VLOOKUP($A38,Surfaces!$B$2:$AL$62,28,0))/$BC38)),IF(ISBLANK(INDEX(W39:$BB39,1,$BN38+1)),"",IF($BL38="P",VLOOKUP($A38,Surfaces!$B$2:$AL$62,15,0),(VLOOKUP($A38,Surfaces!$B$2:$AL$62,28,0))/$BC38)))</f>
        <v/>
      </c>
      <c r="X38" s="43" t="str">
        <f>IF((X$182+$BN38)&gt;=52,IF(ISBLANK(INDEX($C39:$BB39,1,(X$182+$BN38+1-52))),"",IF($BL38="P",VLOOKUP($A38,Surfaces!$B$2:$AL$62,15,0),(VLOOKUP($A38,Surfaces!$B$2:$AL$62,28,0))/$BC38)),IF(ISBLANK(INDEX(X39:$BB39,1,$BN38+1)),"",IF($BL38="P",VLOOKUP($A38,Surfaces!$B$2:$AL$62,15,0),(VLOOKUP($A38,Surfaces!$B$2:$AL$62,28,0))/$BC38)))</f>
        <v/>
      </c>
      <c r="Y38" s="43" t="str">
        <f>IF((Y$182+$BN38)&gt;=52,IF(ISBLANK(INDEX($C39:$BB39,1,(Y$182+$BN38+1-52))),"",IF($BL38="P",VLOOKUP($A38,Surfaces!$B$2:$AL$62,15,0),(VLOOKUP($A38,Surfaces!$B$2:$AL$62,28,0))/$BC38)),IF(ISBLANK(INDEX(Y39:$BB39,1,$BN38+1)),"",IF($BL38="P",VLOOKUP($A38,Surfaces!$B$2:$AL$62,15,0),(VLOOKUP($A38,Surfaces!$B$2:$AL$62,28,0))/$BC38)))</f>
        <v/>
      </c>
      <c r="Z38" s="43" t="str">
        <f>IF((Z$182+$BN38)&gt;=52,IF(ISBLANK(INDEX($C39:$BB39,1,(Z$182+$BN38+1-52))),"",IF($BL38="P",VLOOKUP($A38,Surfaces!$B$2:$AL$62,15,0),(VLOOKUP($A38,Surfaces!$B$2:$AL$62,28,0))/$BC38)),IF(ISBLANK(INDEX(Z39:$BB39,1,$BN38+1)),"",IF($BL38="P",VLOOKUP($A38,Surfaces!$B$2:$AL$62,15,0),(VLOOKUP($A38,Surfaces!$B$2:$AL$62,28,0))/$BC38)))</f>
        <v/>
      </c>
      <c r="AA38" s="43" t="str">
        <f>IF((AA$182+$BN38)&gt;=52,IF(ISBLANK(INDEX($C39:$BB39,1,(AA$182+$BN38+1-52))),"",IF($BL38="P",VLOOKUP($A38,Surfaces!$B$2:$AL$62,15,0),(VLOOKUP($A38,Surfaces!$B$2:$AL$62,28,0))/$BC38)),IF(ISBLANK(INDEX(AA39:$BB39,1,$BN38+1)),"",IF($BL38="P",VLOOKUP($A38,Surfaces!$B$2:$AL$62,15,0),(VLOOKUP($A38,Surfaces!$B$2:$AL$62,28,0))/$BC38)))</f>
        <v/>
      </c>
      <c r="AB38" s="43" t="str">
        <f>IF((AB$182+$BN38)&gt;=52,IF(ISBLANK(INDEX($C39:$BB39,1,(AB$182+$BN38+1-52))),"",IF($BL38="P",VLOOKUP($A38,Surfaces!$B$2:$AL$62,15,0),(VLOOKUP($A38,Surfaces!$B$2:$AL$62,28,0))/$BC38)),IF(ISBLANK(INDEX(AB39:$BB39,1,$BN38+1)),"",IF($BL38="P",VLOOKUP($A38,Surfaces!$B$2:$AL$62,15,0),(VLOOKUP($A38,Surfaces!$B$2:$AL$62,28,0))/$BC38)))</f>
        <v/>
      </c>
      <c r="AC38" s="43" t="str">
        <f>IF((AC$182+$BN38)&gt;=52,IF(ISBLANK(INDEX($C39:$BB39,1,(AC$182+$BN38+1-52))),"",IF($BL38="P",VLOOKUP($A38,Surfaces!$B$2:$AL$62,15,0),(VLOOKUP($A38,Surfaces!$B$2:$AL$62,28,0))/$BC38)),IF(ISBLANK(INDEX(AC39:$BB39,1,$BN38+1)),"",IF($BL38="P",VLOOKUP($A38,Surfaces!$B$2:$AL$62,15,0),(VLOOKUP($A38,Surfaces!$B$2:$AL$62,28,0))/$BC38)))</f>
        <v/>
      </c>
      <c r="AD38" s="43" t="str">
        <f>IF((AD$182+$BN38)&gt;=52,IF(ISBLANK(INDEX($C39:$BB39,1,(AD$182+$BN38+1-52))),"",IF($BL38="P",VLOOKUP($A38,Surfaces!$B$2:$AL$62,15,0),(VLOOKUP($A38,Surfaces!$B$2:$AL$62,28,0))/$BC38)),IF(ISBLANK(INDEX(AD39:$BB39,1,$BN38+1)),"",IF($BL38="P",VLOOKUP($A38,Surfaces!$B$2:$AL$62,15,0),(VLOOKUP($A38,Surfaces!$B$2:$AL$62,28,0))/$BC38)))</f>
        <v/>
      </c>
      <c r="AE38" s="43" t="str">
        <f>IF((AE$182+$BN38)&gt;=52,IF(ISBLANK(INDEX($C39:$BB39,1,(AE$182+$BN38+1-52))),"",IF($BL38="P",VLOOKUP($A38,Surfaces!$B$2:$AL$62,15,0),(VLOOKUP($A38,Surfaces!$B$2:$AL$62,28,0))/$BC38)),IF(ISBLANK(INDEX(AE39:$BB39,1,$BN38+1)),"",IF($BL38="P",VLOOKUP($A38,Surfaces!$B$2:$AL$62,15,0),(VLOOKUP($A38,Surfaces!$B$2:$AL$62,28,0))/$BC38)))</f>
        <v/>
      </c>
      <c r="AF38" s="43" t="str">
        <f>IF((AF$182+$BN38)&gt;=52,IF(ISBLANK(INDEX($C39:$BB39,1,(AF$182+$BN38+1-52))),"",IF($BL38="P",VLOOKUP($A38,Surfaces!$B$2:$AL$62,15,0),(VLOOKUP($A38,Surfaces!$B$2:$AL$62,28,0))/$BC38)),IF(ISBLANK(INDEX(AF39:$BB39,1,$BN38+1)),"",IF($BL38="P",VLOOKUP($A38,Surfaces!$B$2:$AL$62,15,0),(VLOOKUP($A38,Surfaces!$B$2:$AL$62,28,0))/$BC38)))</f>
        <v/>
      </c>
      <c r="AG38" s="43" t="str">
        <f>IF((AG$182+$BN38)&gt;=52,IF(ISBLANK(INDEX($C39:$BB39,1,(AG$182+$BN38+1-52))),"",IF($BL38="P",VLOOKUP($A38,Surfaces!$B$2:$AL$62,15,0),(VLOOKUP($A38,Surfaces!$B$2:$AL$62,28,0))/$BC38)),IF(ISBLANK(INDEX(AG39:$BB39,1,$BN38+1)),"",IF($BL38="P",VLOOKUP($A38,Surfaces!$B$2:$AL$62,15,0),(VLOOKUP($A38,Surfaces!$B$2:$AL$62,28,0))/$BC38)))</f>
        <v/>
      </c>
      <c r="AH38" s="43" t="str">
        <f>IF((AH$182+$BN38)&gt;=52,IF(ISBLANK(INDEX($C39:$BB39,1,(AH$182+$BN38+1-52))),"",IF($BL38="P",VLOOKUP($A38,Surfaces!$B$2:$AL$62,15,0),(VLOOKUP($A38,Surfaces!$B$2:$AL$62,28,0))/$BC38)),IF(ISBLANK(INDEX(AH39:$BB39,1,$BN38+1)),"",IF($BL38="P",VLOOKUP($A38,Surfaces!$B$2:$AL$62,15,0),(VLOOKUP($A38,Surfaces!$B$2:$AL$62,28,0))/$BC38)))</f>
        <v/>
      </c>
      <c r="AI38" s="43" t="str">
        <f>IF((AI$182+$BN38)&gt;=52,IF(ISBLANK(INDEX($C39:$BB39,1,(AI$182+$BN38+1-52))),"",IF($BL38="P",VLOOKUP($A38,Surfaces!$B$2:$AL$62,15,0),(VLOOKUP($A38,Surfaces!$B$2:$AL$62,28,0))/$BC38)),IF(ISBLANK(INDEX(AI39:$BB39,1,$BN38+1)),"",IF($BL38="P",VLOOKUP($A38,Surfaces!$B$2:$AL$62,15,0),(VLOOKUP($A38,Surfaces!$B$2:$AL$62,28,0))/$BC38)))</f>
        <v/>
      </c>
      <c r="AJ38" s="43" t="str">
        <f>IF((AJ$182+$BN38)&gt;=52,IF(ISBLANK(INDEX($C39:$BB39,1,(AJ$182+$BN38+1-52))),"",IF($BL38="P",VLOOKUP($A38,Surfaces!$B$2:$AL$62,15,0),(VLOOKUP($A38,Surfaces!$B$2:$AL$62,28,0))/$BC38)),IF(ISBLANK(INDEX(AJ39:$BB39,1,$BN38+1)),"",IF($BL38="P",VLOOKUP($A38,Surfaces!$B$2:$AL$62,15,0),(VLOOKUP($A38,Surfaces!$B$2:$AL$62,28,0))/$BC38)))</f>
        <v/>
      </c>
      <c r="AK38" s="43" t="str">
        <f>IF((AK$182+$BN38)&gt;=52,IF(ISBLANK(INDEX($C39:$BB39,1,(AK$182+$BN38+1-52))),"",IF($BL38="P",VLOOKUP($A38,Surfaces!$B$2:$AL$62,15,0),(VLOOKUP($A38,Surfaces!$B$2:$AL$62,28,0))/$BC38)),IF(ISBLANK(INDEX(AK39:$BB39,1,$BN38+1)),"",IF($BL38="P",VLOOKUP($A38,Surfaces!$B$2:$AL$62,15,0),(VLOOKUP($A38,Surfaces!$B$2:$AL$62,28,0))/$BC38)))</f>
        <v/>
      </c>
      <c r="AL38" s="43" t="str">
        <f>IF((AL$182+$BN38)&gt;=52,IF(ISBLANK(INDEX($C39:$BB39,1,(AL$182+$BN38+1-52))),"",IF($BL38="P",VLOOKUP($A38,Surfaces!$B$2:$AL$62,15,0),(VLOOKUP($A38,Surfaces!$B$2:$AL$62,28,0))/$BC38)),IF(ISBLANK(INDEX(AL39:$BB39,1,$BN38+1)),"",IF($BL38="P",VLOOKUP($A38,Surfaces!$B$2:$AL$62,15,0),(VLOOKUP($A38,Surfaces!$B$2:$AL$62,28,0))/$BC38)))</f>
        <v/>
      </c>
      <c r="AM38" s="43" t="str">
        <f>IF((AM$182+$BN38)&gt;=52,IF(ISBLANK(INDEX($C39:$BB39,1,(AM$182+$BN38+1-52))),"",IF($BL38="P",VLOOKUP($A38,Surfaces!$B$2:$AL$62,15,0),(VLOOKUP($A38,Surfaces!$B$2:$AL$62,28,0))/$BC38)),IF(ISBLANK(INDEX(AM39:$BB39,1,$BN38+1)),"",IF($BL38="P",VLOOKUP($A38,Surfaces!$B$2:$AL$62,15,0),(VLOOKUP($A38,Surfaces!$B$2:$AL$62,28,0))/$BC38)))</f>
        <v/>
      </c>
      <c r="AN38" s="43" t="str">
        <f>IF((AN$182+$BN38)&gt;=52,IF(ISBLANK(INDEX($C39:$BB39,1,(AN$182+$BN38+1-52))),"",IF($BL38="P",VLOOKUP($A38,Surfaces!$B$2:$AL$62,15,0),(VLOOKUP($A38,Surfaces!$B$2:$AL$62,28,0))/$BC38)),IF(ISBLANK(INDEX(AN39:$BB39,1,$BN38+1)),"",IF($BL38="P",VLOOKUP($A38,Surfaces!$B$2:$AL$62,15,0),(VLOOKUP($A38,Surfaces!$B$2:$AL$62,28,0))/$BC38)))</f>
        <v/>
      </c>
      <c r="AO38" s="43" t="str">
        <f>IF((AO$182+$BN38)&gt;=52,IF(ISBLANK(INDEX($C39:$BB39,1,(AO$182+$BN38+1-52))),"",IF($BL38="P",VLOOKUP($A38,Surfaces!$B$2:$AL$62,15,0),(VLOOKUP($A38,Surfaces!$B$2:$AL$62,28,0))/$BC38)),IF(ISBLANK(INDEX(AO39:$BB39,1,$BN38+1)),"",IF($BL38="P",VLOOKUP($A38,Surfaces!$B$2:$AL$62,15,0),(VLOOKUP($A38,Surfaces!$B$2:$AL$62,28,0))/$BC38)))</f>
        <v/>
      </c>
      <c r="AP38" s="43" t="str">
        <f>IF((AP$182+$BN38)&gt;=52,IF(ISBLANK(INDEX($C39:$BB39,1,(AP$182+$BN38+1-52))),"",IF($BL38="P",VLOOKUP($A38,Surfaces!$B$2:$AL$62,15,0),(VLOOKUP($A38,Surfaces!$B$2:$AL$62,28,0))/$BC38)),IF(ISBLANK(INDEX(AP39:$BB39,1,$BN38+1)),"",IF($BL38="P",VLOOKUP($A38,Surfaces!$B$2:$AL$62,15,0),(VLOOKUP($A38,Surfaces!$B$2:$AL$62,28,0))/$BC38)))</f>
        <v/>
      </c>
      <c r="AQ38" s="43" t="str">
        <f>IF((AQ$182+$BN38)&gt;=52,IF(ISBLANK(INDEX($C39:$BB39,1,(AQ$182+$BN38+1-52))),"",IF($BL38="P",VLOOKUP($A38,Surfaces!$B$2:$AL$62,15,0),(VLOOKUP($A38,Surfaces!$B$2:$AL$62,28,0))/$BC38)),IF(ISBLANK(INDEX(AQ39:$BB39,1,$BN38+1)),"",IF($BL38="P",VLOOKUP($A38,Surfaces!$B$2:$AL$62,15,0),(VLOOKUP($A38,Surfaces!$B$2:$AL$62,28,0))/$BC38)))</f>
        <v/>
      </c>
      <c r="AR38" s="43" t="str">
        <f>IF((AR$182+$BN38)&gt;=52,IF(ISBLANK(INDEX($C39:$BB39,1,(AR$182+$BN38+1-52))),"",IF($BL38="P",VLOOKUP($A38,Surfaces!$B$2:$AL$62,15,0),(VLOOKUP($A38,Surfaces!$B$2:$AL$62,28,0))/$BC38)),IF(ISBLANK(INDEX(AR39:$BB39,1,$BN38+1)),"",IF($BL38="P",VLOOKUP($A38,Surfaces!$B$2:$AL$62,15,0),(VLOOKUP($A38,Surfaces!$B$2:$AL$62,28,0))/$BC38)))</f>
        <v/>
      </c>
      <c r="AS38" s="43" t="str">
        <f>IF((AS$182+$BN38)&gt;=52,IF(ISBLANK(INDEX($C39:$BB39,1,(AS$182+$BN38+1-52))),"",IF($BL38="P",VLOOKUP($A38,Surfaces!$B$2:$AL$62,15,0),(VLOOKUP($A38,Surfaces!$B$2:$AL$62,28,0))/$BC38)),IF(ISBLANK(INDEX(AS39:$BB39,1,$BN38+1)),"",IF($BL38="P",VLOOKUP($A38,Surfaces!$B$2:$AL$62,15,0),(VLOOKUP($A38,Surfaces!$B$2:$AL$62,28,0))/$BC38)))</f>
        <v/>
      </c>
      <c r="AT38" s="43" t="str">
        <f>IF((AT$182+$BN38)&gt;=52,IF(ISBLANK(INDEX($C39:$BB39,1,(AT$182+$BN38+1-52))),"",IF($BL38="P",VLOOKUP($A38,Surfaces!$B$2:$AL$62,15,0),(VLOOKUP($A38,Surfaces!$B$2:$AL$62,28,0))/$BC38)),IF(ISBLANK(INDEX(AT39:$BB39,1,$BN38+1)),"",IF($BL38="P",VLOOKUP($A38,Surfaces!$B$2:$AL$62,15,0),(VLOOKUP($A38,Surfaces!$B$2:$AL$62,28,0))/$BC38)))</f>
        <v/>
      </c>
      <c r="AU38" s="43" t="str">
        <f>IF((AU$182+$BN38)&gt;=52,IF(ISBLANK(INDEX($C39:$BB39,1,(AU$182+$BN38+1-52))),"",IF($BL38="P",VLOOKUP($A38,Surfaces!$B$2:$AL$62,15,0),(VLOOKUP($A38,Surfaces!$B$2:$AL$62,28,0))/$BC38)),IF(ISBLANK(INDEX(AU39:$BB39,1,$BN38+1)),"",IF($BL38="P",VLOOKUP($A38,Surfaces!$B$2:$AL$62,15,0),(VLOOKUP($A38,Surfaces!$B$2:$AL$62,28,0))/$BC38)))</f>
        <v/>
      </c>
      <c r="AV38" s="43" t="str">
        <f>IF((AV$182+$BN38)&gt;=52,IF(ISBLANK(INDEX($C39:$BB39,1,(AV$182+$BN38+1-52))),"",IF($BL38="P",VLOOKUP($A38,Surfaces!$B$2:$AL$62,15,0),(VLOOKUP($A38,Surfaces!$B$2:$AL$62,28,0))/$BC38)),IF(ISBLANK(INDEX(AV39:$BB39,1,$BN38+1)),"",IF($BL38="P",VLOOKUP($A38,Surfaces!$B$2:$AL$62,15,0),(VLOOKUP($A38,Surfaces!$B$2:$AL$62,28,0))/$BC38)))</f>
        <v/>
      </c>
      <c r="AW38" s="43" t="str">
        <f>IF((AW$182+$BN38)&gt;=52,IF(ISBLANK(INDEX($C39:$BB39,1,(AW$182+$BN38+1-52))),"",IF($BL38="P",VLOOKUP($A38,Surfaces!$B$2:$AL$62,15,0),(VLOOKUP($A38,Surfaces!$B$2:$AL$62,28,0))/$BC38)),IF(ISBLANK(INDEX(AW39:$BB39,1,$BN38+1)),"",IF($BL38="P",VLOOKUP($A38,Surfaces!$B$2:$AL$62,15,0),(VLOOKUP($A38,Surfaces!$B$2:$AL$62,28,0))/$BC38)))</f>
        <v/>
      </c>
      <c r="AX38" s="43" t="str">
        <f>IF((AX$182+$BN38)&gt;=52,IF(ISBLANK(INDEX($C39:$BB39,1,(AX$182+$BN38+1-52))),"",IF($BL38="P",VLOOKUP($A38,Surfaces!$B$2:$AL$62,15,0),(VLOOKUP($A38,Surfaces!$B$2:$AL$62,28,0))/$BC38)),IF(ISBLANK(INDEX(AX39:$BB39,1,$BN38+1)),"",IF($BL38="P",VLOOKUP($A38,Surfaces!$B$2:$AL$62,15,0),(VLOOKUP($A38,Surfaces!$B$2:$AL$62,28,0))/$BC38)))</f>
        <v/>
      </c>
      <c r="AY38" s="43" t="str">
        <f>IF((AY$182+$BN38)&gt;=52,IF(ISBLANK(INDEX($C39:$BB39,1,(AY$182+$BN38+1-52))),"",IF($BL38="P",VLOOKUP($A38,Surfaces!$B$2:$AL$62,15,0),(VLOOKUP($A38,Surfaces!$B$2:$AL$62,28,0))/$BC38)),IF(ISBLANK(INDEX(AY39:$BB39,1,$BN38+1)),"",IF($BL38="P",VLOOKUP($A38,Surfaces!$B$2:$AL$62,15,0),(VLOOKUP($A38,Surfaces!$B$2:$AL$62,28,0))/$BC38)))</f>
        <v/>
      </c>
      <c r="AZ38" s="43" t="str">
        <f>IF((AZ$182+$BN38)&gt;=52,IF(ISBLANK(INDEX($C39:$BB39,1,(AZ$182+$BN38+1-52))),"",IF($BL38="P",VLOOKUP($A38,Surfaces!$B$2:$AL$62,15,0),(VLOOKUP($A38,Surfaces!$B$2:$AL$62,28,0))/$BC38)),IF(ISBLANK(INDEX(AZ39:$BB39,1,$BN38+1)),"",IF($BL38="P",VLOOKUP($A38,Surfaces!$B$2:$AL$62,15,0),(VLOOKUP($A38,Surfaces!$B$2:$AL$62,28,0))/$BC38)))</f>
        <v/>
      </c>
      <c r="BA38" s="43" t="str">
        <f>IF((BA$182+$BN38)&gt;=52,IF(ISBLANK(INDEX($C39:$BB39,1,(BA$182+$BN38+1-52))),"",IF($BL38="P",VLOOKUP($A38,Surfaces!$B$2:$AL$62,15,0),(VLOOKUP($A38,Surfaces!$B$2:$AL$62,28,0))/$BC38)),IF(ISBLANK(INDEX(BA39:$BB39,1,$BN38+1)),"",IF($BL38="P",VLOOKUP($A38,Surfaces!$B$2:$AL$62,15,0),(VLOOKUP($A38,Surfaces!$B$2:$AL$62,28,0))/$BC38)))</f>
        <v/>
      </c>
      <c r="BB38" s="43" t="str">
        <f>IF((BB$182+$BN38)&gt;=52,IF(ISBLANK(INDEX($C39:$BB39,1,(BB$182+$BN38+1-52))),"",IF($BL38="P",VLOOKUP($A38,Surfaces!$B$2:$AL$62,15,0),(VLOOKUP($A38,Surfaces!$B$2:$AL$62,28,0))/$BC38)),IF(ISBLANK(INDEX(BB39:$BB39,1,$BN38+1)),"",IF($BL38="P",VLOOKUP($A38,Surfaces!$B$2:$AL$62,15,0),(VLOOKUP($A38,Surfaces!$B$2:$AL$62,28,0))/$BC38)))</f>
        <v/>
      </c>
      <c r="BC38" s="44">
        <f>IF(COUNTA(C39:BB39)=0,"",COUNTA(C39:BB39))</f>
        <v>8</v>
      </c>
      <c r="BD38" s="45" t="s">
        <v>147</v>
      </c>
      <c r="BE38" s="45" t="s">
        <v>116</v>
      </c>
      <c r="BF38" s="46" t="s">
        <v>141</v>
      </c>
      <c r="BG38" s="46">
        <v>25</v>
      </c>
      <c r="BH38" s="46">
        <v>1</v>
      </c>
      <c r="BI38" s="46" t="s">
        <v>118</v>
      </c>
      <c r="BJ38" s="46">
        <v>0.8</v>
      </c>
      <c r="BK38" s="47"/>
      <c r="BL38" s="46" t="s">
        <v>119</v>
      </c>
      <c r="BM38" s="46">
        <v>30</v>
      </c>
      <c r="BN38" s="46">
        <v>16</v>
      </c>
      <c r="BO38" s="48">
        <v>0.55000000000000004</v>
      </c>
      <c r="BP38" s="49" t="s">
        <v>120</v>
      </c>
      <c r="BQ38" s="48">
        <v>1.6</v>
      </c>
      <c r="BR38" s="50" t="str">
        <f>IF(ISBLANK(BP38),"",BP38)</f>
        <v>€/kg</v>
      </c>
    </row>
    <row r="39" spans="1:70" x14ac:dyDescent="0.2">
      <c r="A39" s="52" t="str">
        <f>A38</f>
        <v>pomme de terre</v>
      </c>
      <c r="B39" s="53" t="s">
        <v>121</v>
      </c>
      <c r="C39" s="54"/>
      <c r="D39" s="54"/>
      <c r="E39" s="54"/>
      <c r="F39" s="54"/>
      <c r="G39" s="54"/>
      <c r="H39" s="54"/>
      <c r="I39" s="54"/>
      <c r="J39" s="54"/>
      <c r="K39" s="54"/>
      <c r="L39" s="54"/>
      <c r="M39" s="54"/>
      <c r="N39" s="54"/>
      <c r="O39" s="54"/>
      <c r="P39" s="54"/>
      <c r="Q39" s="54"/>
      <c r="R39" s="54"/>
      <c r="S39" s="54"/>
      <c r="T39" s="56"/>
      <c r="U39" s="56"/>
      <c r="V39" s="56"/>
      <c r="W39" s="56"/>
      <c r="X39" s="56"/>
      <c r="Y39" s="56"/>
      <c r="Z39" s="56"/>
      <c r="AA39" s="56"/>
      <c r="AB39" s="56"/>
      <c r="AC39" s="56"/>
      <c r="AD39" s="56" t="s">
        <v>329</v>
      </c>
      <c r="AE39" s="56" t="s">
        <v>329</v>
      </c>
      <c r="AF39" s="56" t="s">
        <v>329</v>
      </c>
      <c r="AG39" s="56" t="s">
        <v>329</v>
      </c>
      <c r="AH39" s="56" t="s">
        <v>329</v>
      </c>
      <c r="AI39" s="56" t="s">
        <v>329</v>
      </c>
      <c r="AJ39" s="56" t="s">
        <v>329</v>
      </c>
      <c r="AK39" s="56" t="s">
        <v>329</v>
      </c>
      <c r="AL39" s="56"/>
      <c r="AM39" s="56"/>
      <c r="AN39" s="56"/>
      <c r="AO39" s="56"/>
      <c r="AP39" s="54"/>
      <c r="AQ39" s="54"/>
      <c r="AR39" s="54"/>
      <c r="AS39" s="54"/>
      <c r="AT39" s="54"/>
      <c r="AU39" s="54"/>
      <c r="AV39" s="54"/>
      <c r="AW39" s="54"/>
      <c r="AX39" s="54"/>
      <c r="AY39" s="54"/>
      <c r="AZ39" s="54"/>
      <c r="BA39" s="54"/>
      <c r="BB39" s="54"/>
      <c r="BC39" s="57"/>
      <c r="BD39" s="58"/>
      <c r="BE39" s="58"/>
      <c r="BF39" s="59"/>
      <c r="BG39" s="59"/>
      <c r="BH39" s="59"/>
      <c r="BI39" s="59"/>
      <c r="BJ39" s="59"/>
      <c r="BK39" s="60"/>
      <c r="BL39" s="59"/>
      <c r="BM39" s="59"/>
      <c r="BN39" s="59"/>
      <c r="BO39" s="61"/>
      <c r="BP39" s="62"/>
      <c r="BQ39" s="61"/>
      <c r="BR39" s="63"/>
    </row>
    <row r="40" spans="1:70" x14ac:dyDescent="0.2">
      <c r="A40" s="64" t="str">
        <f>A39</f>
        <v>pomme de terre</v>
      </c>
      <c r="B40" s="65" t="s">
        <v>123</v>
      </c>
      <c r="C40" s="66" t="str">
        <f>IF(C39="","",IF(VLOOKUP($A40,Surfaces!$B$1:$AK$61,16,0)="",VLOOKUP($A40,Surfaces!$B$1:$AK$61,29,0),VLOOKUP($A40,Surfaces!$B$1:$AK$61,16,0)))</f>
        <v/>
      </c>
      <c r="D40" s="66" t="str">
        <f>IF(D39="","",IF(VLOOKUP($A40,Surfaces!$B$1:$AK$61,16,0)="",VLOOKUP($A40,Surfaces!$B$1:$AK$61,29,0),VLOOKUP($A40,Surfaces!$B$1:$AK$61,16,0)))</f>
        <v/>
      </c>
      <c r="E40" s="66" t="str">
        <f>IF(E39="","",IF(VLOOKUP($A40,Surfaces!$B$1:$AK$61,16,0)="",VLOOKUP($A40,Surfaces!$B$1:$AK$61,29,0),VLOOKUP($A40,Surfaces!$B$1:$AK$61,16,0)))</f>
        <v/>
      </c>
      <c r="F40" s="66" t="str">
        <f>IF(F39="","",IF(VLOOKUP($A40,Surfaces!$B$1:$AK$61,16,0)="",VLOOKUP($A40,Surfaces!$B$1:$AK$61,29,0),VLOOKUP($A40,Surfaces!$B$1:$AK$61,16,0)))</f>
        <v/>
      </c>
      <c r="G40" s="66" t="str">
        <f>IF(G39="","",IF(VLOOKUP($A40,Surfaces!$B$1:$AK$61,16,0)="",VLOOKUP($A40,Surfaces!$B$1:$AK$61,29,0),VLOOKUP($A40,Surfaces!$B$1:$AK$61,16,0)))</f>
        <v/>
      </c>
      <c r="H40" s="66" t="str">
        <f>IF(H39="","",IF(VLOOKUP($A40,Surfaces!$B$1:$AK$61,16,0)="",VLOOKUP($A40,Surfaces!$B$1:$AK$61,29,0),VLOOKUP($A40,Surfaces!$B$1:$AK$61,16,0)))</f>
        <v/>
      </c>
      <c r="I40" s="66" t="str">
        <f>IF(I39="","",IF(VLOOKUP($A40,Surfaces!$B$1:$AK$61,16,0)="",VLOOKUP($A40,Surfaces!$B$1:$AK$61,29,0),VLOOKUP($A40,Surfaces!$B$1:$AK$61,16,0)))</f>
        <v/>
      </c>
      <c r="J40" s="66" t="str">
        <f>IF(J39="","",IF(VLOOKUP($A40,Surfaces!$B$1:$AK$61,16,0)="",VLOOKUP($A40,Surfaces!$B$1:$AK$61,29,0),VLOOKUP($A40,Surfaces!$B$1:$AK$61,16,0)))</f>
        <v/>
      </c>
      <c r="K40" s="66" t="str">
        <f>IF(K39="","",IF(VLOOKUP($A40,Surfaces!$B$1:$AK$61,16,0)="",VLOOKUP($A40,Surfaces!$B$1:$AK$61,29,0),VLOOKUP($A40,Surfaces!$B$1:$AK$61,16,0)))</f>
        <v/>
      </c>
      <c r="L40" s="66" t="str">
        <f>IF(L39="","",IF(VLOOKUP($A40,Surfaces!$B$1:$AK$61,16,0)="",VLOOKUP($A40,Surfaces!$B$1:$AK$61,29,0),VLOOKUP($A40,Surfaces!$B$1:$AK$61,16,0)))</f>
        <v/>
      </c>
      <c r="M40" s="66" t="str">
        <f>IF(M39="","",IF(VLOOKUP($A40,Surfaces!$B$1:$AK$61,16,0)="",VLOOKUP($A40,Surfaces!$B$1:$AK$61,29,0),VLOOKUP($A40,Surfaces!$B$1:$AK$61,16,0)))</f>
        <v/>
      </c>
      <c r="N40" s="66" t="str">
        <f>IF(N39="","",IF(VLOOKUP($A40,Surfaces!$B$1:$AK$61,16,0)="",VLOOKUP($A40,Surfaces!$B$1:$AK$61,29,0),VLOOKUP($A40,Surfaces!$B$1:$AK$61,16,0)))</f>
        <v/>
      </c>
      <c r="O40" s="66" t="str">
        <f>IF(O39="","",IF(VLOOKUP($A40,Surfaces!$B$1:$AK$61,16,0)="",VLOOKUP($A40,Surfaces!$B$1:$AK$61,29,0),VLOOKUP($A40,Surfaces!$B$1:$AK$61,16,0)))</f>
        <v/>
      </c>
      <c r="P40" s="66" t="str">
        <f>IF(P39="","",IF(VLOOKUP($A40,Surfaces!$B$1:$AK$61,16,0)="",VLOOKUP($A40,Surfaces!$B$1:$AK$61,29,0),VLOOKUP($A40,Surfaces!$B$1:$AK$61,16,0)))</f>
        <v/>
      </c>
      <c r="Q40" s="66" t="str">
        <f>IF(Q39="","",IF(VLOOKUP($A40,Surfaces!$B$1:$AK$61,16,0)="",VLOOKUP($A40,Surfaces!$B$1:$AK$61,29,0),VLOOKUP($A40,Surfaces!$B$1:$AK$61,16,0)))</f>
        <v/>
      </c>
      <c r="R40" s="66" t="str">
        <f>IF(R39="","",IF(VLOOKUP($A40,Surfaces!$B$1:$AK$61,16,0)="",VLOOKUP($A40,Surfaces!$B$1:$AK$61,29,0),VLOOKUP($A40,Surfaces!$B$1:$AK$61,16,0)))</f>
        <v/>
      </c>
      <c r="S40" s="66" t="str">
        <f>IF(S39="","",IF(VLOOKUP($A40,Surfaces!$B$1:$AK$61,16,0)="",VLOOKUP($A40,Surfaces!$B$1:$AK$61,29,0),VLOOKUP($A40,Surfaces!$B$1:$AK$61,16,0)))</f>
        <v/>
      </c>
      <c r="T40" s="66" t="str">
        <f>IF(T39="","",IF(VLOOKUP($A40,Surfaces!$B$1:$AK$61,16,0)="",VLOOKUP($A40,Surfaces!$B$1:$AK$61,29,0),VLOOKUP($A40,Surfaces!$B$1:$AK$61,16,0)))</f>
        <v/>
      </c>
      <c r="U40" s="66" t="str">
        <f>IF(U39="","",IF(VLOOKUP($A40,Surfaces!$B$1:$AK$61,16,0)="",VLOOKUP($A40,Surfaces!$B$1:$AK$61,29,0),VLOOKUP($A40,Surfaces!$B$1:$AK$61,16,0)))</f>
        <v/>
      </c>
      <c r="V40" s="66" t="str">
        <f>IF(V39="","",IF(VLOOKUP($A40,Surfaces!$B$1:$AK$61,16,0)="",VLOOKUP($A40,Surfaces!$B$1:$AK$61,29,0),VLOOKUP($A40,Surfaces!$B$1:$AK$61,16,0)))</f>
        <v/>
      </c>
      <c r="W40" s="66" t="str">
        <f>IF(W39="","",IF(VLOOKUP($A40,Surfaces!$B$1:$AK$61,16,0)="",VLOOKUP($A40,Surfaces!$B$1:$AK$61,29,0),VLOOKUP($A40,Surfaces!$B$1:$AK$61,16,0)))</f>
        <v/>
      </c>
      <c r="X40" s="66" t="str">
        <f>IF(X39="","",IF(VLOOKUP($A40,Surfaces!$B$1:$AK$61,16,0)="",VLOOKUP($A40,Surfaces!$B$1:$AK$61,29,0),VLOOKUP($A40,Surfaces!$B$1:$AK$61,16,0)))</f>
        <v/>
      </c>
      <c r="Y40" s="66" t="str">
        <f>IF(Y39="","",IF(VLOOKUP($A40,Surfaces!$B$1:$AK$61,16,0)="",VLOOKUP($A40,Surfaces!$B$1:$AK$61,29,0),VLOOKUP($A40,Surfaces!$B$1:$AK$61,16,0)))</f>
        <v/>
      </c>
      <c r="Z40" s="66" t="str">
        <f>IF(Z39="","",IF(VLOOKUP($A40,Surfaces!$B$1:$AK$61,16,0)="",VLOOKUP($A40,Surfaces!$B$1:$AK$61,29,0),VLOOKUP($A40,Surfaces!$B$1:$AK$61,16,0)))</f>
        <v/>
      </c>
      <c r="AA40" s="66" t="str">
        <f>IF(AA39="","",IF(VLOOKUP($A40,Surfaces!$B$1:$AK$61,16,0)="",VLOOKUP($A40,Surfaces!$B$1:$AK$61,29,0),VLOOKUP($A40,Surfaces!$B$1:$AK$61,16,0)))</f>
        <v/>
      </c>
      <c r="AB40" s="66" t="str">
        <f>IF(AB39="","",IF(VLOOKUP($A40,Surfaces!$B$1:$AK$61,16,0)="",VLOOKUP($A40,Surfaces!$B$1:$AK$61,29,0),VLOOKUP($A40,Surfaces!$B$1:$AK$61,16,0)))</f>
        <v/>
      </c>
      <c r="AC40" s="66" t="str">
        <f>IF(AC39="","",IF(VLOOKUP($A40,Surfaces!$B$1:$AK$61,16,0)="",VLOOKUP($A40,Surfaces!$B$1:$AK$61,29,0),VLOOKUP($A40,Surfaces!$B$1:$AK$61,16,0)))</f>
        <v/>
      </c>
      <c r="AD40" s="66">
        <f ca="1">IF(AD39="","",IF(VLOOKUP($A40,Surfaces!$B$1:$AK$61,16,0)="",VLOOKUP($A40,Surfaces!$B$1:$AK$61,29,0),VLOOKUP($A40,Surfaces!$B$1:$AK$61,16,0)))</f>
        <v>50</v>
      </c>
      <c r="AE40" s="66">
        <f ca="1">IF(AE39="","",IF(VLOOKUP($A40,Surfaces!$B$1:$AK$61,16,0)="",VLOOKUP($A40,Surfaces!$B$1:$AK$61,29,0),VLOOKUP($A40,Surfaces!$B$1:$AK$61,16,0)))</f>
        <v>50</v>
      </c>
      <c r="AF40" s="66">
        <f ca="1">IF(AF39="","",IF(VLOOKUP($A40,Surfaces!$B$1:$AK$61,16,0)="",VLOOKUP($A40,Surfaces!$B$1:$AK$61,29,0),VLOOKUP($A40,Surfaces!$B$1:$AK$61,16,0)))</f>
        <v>50</v>
      </c>
      <c r="AG40" s="66">
        <f ca="1">IF(AG39="","",IF(VLOOKUP($A40,Surfaces!$B$1:$AK$61,16,0)="",VLOOKUP($A40,Surfaces!$B$1:$AK$61,29,0),VLOOKUP($A40,Surfaces!$B$1:$AK$61,16,0)))</f>
        <v>50</v>
      </c>
      <c r="AH40" s="66">
        <f ca="1">IF(AH39="","",IF(VLOOKUP($A40,Surfaces!$B$1:$AK$61,16,0)="",VLOOKUP($A40,Surfaces!$B$1:$AK$61,29,0),VLOOKUP($A40,Surfaces!$B$1:$AK$61,16,0)))</f>
        <v>50</v>
      </c>
      <c r="AI40" s="66">
        <f ca="1">IF(AI39="","",IF(VLOOKUP($A40,Surfaces!$B$1:$AK$61,16,0)="",VLOOKUP($A40,Surfaces!$B$1:$AK$61,29,0),VLOOKUP($A40,Surfaces!$B$1:$AK$61,16,0)))</f>
        <v>50</v>
      </c>
      <c r="AJ40" s="66">
        <f ca="1">IF(AJ39="","",IF(VLOOKUP($A40,Surfaces!$B$1:$AK$61,16,0)="",VLOOKUP($A40,Surfaces!$B$1:$AK$61,29,0),VLOOKUP($A40,Surfaces!$B$1:$AK$61,16,0)))</f>
        <v>50</v>
      </c>
      <c r="AK40" s="66">
        <f ca="1">IF(AK39="","",IF(VLOOKUP($A40,Surfaces!$B$1:$AK$61,16,0)="",VLOOKUP($A40,Surfaces!$B$1:$AK$61,29,0),VLOOKUP($A40,Surfaces!$B$1:$AK$61,16,0)))</f>
        <v>50</v>
      </c>
      <c r="AL40" s="66" t="str">
        <f>IF(AL39="","",IF(VLOOKUP($A40,Surfaces!$B$1:$AK$61,16,0)="",VLOOKUP($A40,Surfaces!$B$1:$AK$61,29,0),VLOOKUP($A40,Surfaces!$B$1:$AK$61,16,0)))</f>
        <v/>
      </c>
      <c r="AM40" s="66" t="str">
        <f>IF(AM39="","",IF(VLOOKUP($A40,Surfaces!$B$1:$AK$61,16,0)="",VLOOKUP($A40,Surfaces!$B$1:$AK$61,29,0),VLOOKUP($A40,Surfaces!$B$1:$AK$61,16,0)))</f>
        <v/>
      </c>
      <c r="AN40" s="66" t="str">
        <f>IF(AN39="","",IF(VLOOKUP($A40,Surfaces!$B$1:$AK$61,16,0)="",VLOOKUP($A40,Surfaces!$B$1:$AK$61,29,0),VLOOKUP($A40,Surfaces!$B$1:$AK$61,16,0)))</f>
        <v/>
      </c>
      <c r="AO40" s="66" t="str">
        <f>IF(AO39="","",IF(VLOOKUP($A40,Surfaces!$B$1:$AK$61,16,0)="",VLOOKUP($A40,Surfaces!$B$1:$AK$61,29,0),VLOOKUP($A40,Surfaces!$B$1:$AK$61,16,0)))</f>
        <v/>
      </c>
      <c r="AP40" s="66" t="str">
        <f>IF(AP39="","",IF(VLOOKUP($A40,Surfaces!$B$1:$AK$61,16,0)="",VLOOKUP($A40,Surfaces!$B$1:$AK$61,29,0),VLOOKUP($A40,Surfaces!$B$1:$AK$61,16,0)))</f>
        <v/>
      </c>
      <c r="AQ40" s="66" t="str">
        <f>IF(AQ39="","",IF(VLOOKUP($A40,Surfaces!$B$1:$AK$61,16,0)="",VLOOKUP($A40,Surfaces!$B$1:$AK$61,29,0),VLOOKUP($A40,Surfaces!$B$1:$AK$61,16,0)))</f>
        <v/>
      </c>
      <c r="AR40" s="66" t="str">
        <f>IF(AR39="","",IF(VLOOKUP($A40,Surfaces!$B$1:$AK$61,16,0)="",VLOOKUP($A40,Surfaces!$B$1:$AK$61,29,0),VLOOKUP($A40,Surfaces!$B$1:$AK$61,16,0)))</f>
        <v/>
      </c>
      <c r="AS40" s="66" t="str">
        <f>IF(AS39="","",IF(VLOOKUP($A40,Surfaces!$B$1:$AK$61,16,0)="",VLOOKUP($A40,Surfaces!$B$1:$AK$61,29,0),VLOOKUP($A40,Surfaces!$B$1:$AK$61,16,0)))</f>
        <v/>
      </c>
      <c r="AT40" s="66" t="str">
        <f>IF(AT39="","",IF(VLOOKUP($A40,Surfaces!$B$1:$AK$61,16,0)="",VLOOKUP($A40,Surfaces!$B$1:$AK$61,29,0),VLOOKUP($A40,Surfaces!$B$1:$AK$61,16,0)))</f>
        <v/>
      </c>
      <c r="AU40" s="66" t="str">
        <f>IF(AU39="","",IF(VLOOKUP($A40,Surfaces!$B$1:$AK$61,16,0)="",VLOOKUP($A40,Surfaces!$B$1:$AK$61,29,0),VLOOKUP($A40,Surfaces!$B$1:$AK$61,16,0)))</f>
        <v/>
      </c>
      <c r="AV40" s="66" t="str">
        <f>IF(AV39="","",IF(VLOOKUP($A40,Surfaces!$B$1:$AK$61,16,0)="",VLOOKUP($A40,Surfaces!$B$1:$AK$61,29,0),VLOOKUP($A40,Surfaces!$B$1:$AK$61,16,0)))</f>
        <v/>
      </c>
      <c r="AW40" s="66" t="str">
        <f>IF(AW39="","",IF(VLOOKUP($A40,Surfaces!$B$1:$AK$61,16,0)="",VLOOKUP($A40,Surfaces!$B$1:$AK$61,29,0),VLOOKUP($A40,Surfaces!$B$1:$AK$61,16,0)))</f>
        <v/>
      </c>
      <c r="AX40" s="66" t="str">
        <f>IF(AX39="","",IF(VLOOKUP($A40,Surfaces!$B$1:$AK$61,16,0)="",VLOOKUP($A40,Surfaces!$B$1:$AK$61,29,0),VLOOKUP($A40,Surfaces!$B$1:$AK$61,16,0)))</f>
        <v/>
      </c>
      <c r="AY40" s="66" t="str">
        <f>IF(AY39="","",IF(VLOOKUP($A40,Surfaces!$B$1:$AK$61,16,0)="",VLOOKUP($A40,Surfaces!$B$1:$AK$61,29,0),VLOOKUP($A40,Surfaces!$B$1:$AK$61,16,0)))</f>
        <v/>
      </c>
      <c r="AZ40" s="66" t="str">
        <f>IF(AZ39="","",IF(VLOOKUP($A40,Surfaces!$B$1:$AK$61,16,0)="",VLOOKUP($A40,Surfaces!$B$1:$AK$61,29,0),VLOOKUP($A40,Surfaces!$B$1:$AK$61,16,0)))</f>
        <v/>
      </c>
      <c r="BA40" s="66" t="str">
        <f>IF(BA39="","",IF(VLOOKUP($A40,Surfaces!$B$1:$AK$61,16,0)="",VLOOKUP($A40,Surfaces!$B$1:$AK$61,29,0),VLOOKUP($A40,Surfaces!$B$1:$AK$61,16,0)))</f>
        <v/>
      </c>
      <c r="BB40" s="66" t="str">
        <f>IF(BB39="","",IF(VLOOKUP($A40,Surfaces!$B$1:$AK$61,16,0)="",VLOOKUP($A40,Surfaces!$B$1:$AK$61,29,0),VLOOKUP($A40,Surfaces!$B$1:$AK$61,16,0)))</f>
        <v/>
      </c>
      <c r="BC40" s="67"/>
      <c r="BD40" s="68"/>
      <c r="BE40" s="68"/>
      <c r="BF40" s="69"/>
      <c r="BG40" s="69"/>
      <c r="BH40" s="69"/>
      <c r="BI40" s="69"/>
      <c r="BJ40" s="69"/>
      <c r="BK40" s="70"/>
      <c r="BL40" s="69"/>
      <c r="BM40" s="69"/>
      <c r="BN40" s="69"/>
      <c r="BO40" s="71"/>
      <c r="BP40" s="72"/>
      <c r="BQ40" s="71"/>
      <c r="BR40" s="73"/>
    </row>
    <row r="41" spans="1:70" s="51" customFormat="1" x14ac:dyDescent="0.2">
      <c r="A41" s="41" t="s">
        <v>152</v>
      </c>
      <c r="B41" s="42" t="s">
        <v>115</v>
      </c>
      <c r="C41" s="43" t="str">
        <f>IF((C$182+$BN41)&gt;=52,IF(ISBLANK(INDEX($C42:$BB42,1,(C$182+$BN41+1-52))),"",IF($BL41="P",VLOOKUP($A41,Surfaces!$B$2:$AL$62,15,0),(VLOOKUP($A41,Surfaces!$B$2:$AL$62,28,0))/$BC41)),IF(ISBLANK(INDEX(C42:$BB42,1,$BN41+1)),"",IF($BL41="P",VLOOKUP($A41,Surfaces!$B$2:$AL$62,15,0),(VLOOKUP($A41,Surfaces!$B$2:$AL$62,28,0))/$BC41)))</f>
        <v/>
      </c>
      <c r="D41" s="43" t="str">
        <f>IF((D$182+$BN41)&gt;=52,IF(ISBLANK(INDEX($C42:$BB42,1,(D$182+$BN41+1-52))),"",IF($BL41="P",VLOOKUP($A41,Surfaces!$B$2:$AL$62,15,0),(VLOOKUP($A41,Surfaces!$B$2:$AL$62,28,0))/$BC41)),IF(ISBLANK(INDEX(D42:$BB42,1,$BN41+1)),"",IF($BL41="P",VLOOKUP($A41,Surfaces!$B$2:$AL$62,15,0),(VLOOKUP($A41,Surfaces!$B$2:$AL$62,28,0))/$BC41)))</f>
        <v/>
      </c>
      <c r="E41" s="43" t="str">
        <f>IF((E$182+$BN41)&gt;=52,IF(ISBLANK(INDEX($C42:$BB42,1,(E$182+$BN41+1-52))),"",IF($BL41="P",VLOOKUP($A41,Surfaces!$B$2:$AL$62,15,0),(VLOOKUP($A41,Surfaces!$B$2:$AL$62,28,0))/$BC41)),IF(ISBLANK(INDEX(E42:$BB42,1,$BN41+1)),"",IF($BL41="P",VLOOKUP($A41,Surfaces!$B$2:$AL$62,15,0),(VLOOKUP($A41,Surfaces!$B$2:$AL$62,28,0))/$BC41)))</f>
        <v/>
      </c>
      <c r="F41" s="43" t="str">
        <f>IF((F$182+$BN41)&gt;=52,IF(ISBLANK(INDEX($C42:$BB42,1,(F$182+$BN41+1-52))),"",IF($BL41="P",VLOOKUP($A41,Surfaces!$B$2:$AL$62,15,0),(VLOOKUP($A41,Surfaces!$B$2:$AL$62,28,0))/$BC41)),IF(ISBLANK(INDEX(F42:$BB42,1,$BN41+1)),"",IF($BL41="P",VLOOKUP($A41,Surfaces!$B$2:$AL$62,15,0),(VLOOKUP($A41,Surfaces!$B$2:$AL$62,28,0))/$BC41)))</f>
        <v/>
      </c>
      <c r="G41" s="43" t="str">
        <f>IF((G$182+$BN41)&gt;=52,IF(ISBLANK(INDEX($C42:$BB42,1,(G$182+$BN41+1-52))),"",IF($BL41="P",VLOOKUP($A41,Surfaces!$B$2:$AL$62,15,0),(VLOOKUP($A41,Surfaces!$B$2:$AL$62,28,0))/$BC41)),IF(ISBLANK(INDEX(G42:$BB42,1,$BN41+1)),"",IF($BL41="P",VLOOKUP($A41,Surfaces!$B$2:$AL$62,15,0),(VLOOKUP($A41,Surfaces!$B$2:$AL$62,28,0))/$BC41)))</f>
        <v/>
      </c>
      <c r="H41" s="43" t="str">
        <f>IF((H$182+$BN41)&gt;=52,IF(ISBLANK(INDEX($C42:$BB42,1,(H$182+$BN41+1-52))),"",IF($BL41="P",VLOOKUP($A41,Surfaces!$B$2:$AL$62,15,0),(VLOOKUP($A41,Surfaces!$B$2:$AL$62,28,0))/$BC41)),IF(ISBLANK(INDEX(H42:$BB42,1,$BN41+1)),"",IF($BL41="P",VLOOKUP($A41,Surfaces!$B$2:$AL$62,15,0),(VLOOKUP($A41,Surfaces!$B$2:$AL$62,28,0))/$BC41)))</f>
        <v/>
      </c>
      <c r="I41" s="43" t="str">
        <f>IF((I$182+$BN41)&gt;=52,IF(ISBLANK(INDEX($C42:$BB42,1,(I$182+$BN41+1-52))),"",IF($BL41="P",VLOOKUP($A41,Surfaces!$B$2:$AL$62,15,0),(VLOOKUP($A41,Surfaces!$B$2:$AL$62,28,0))/$BC41)),IF(ISBLANK(INDEX(I42:$BB42,1,$BN41+1)),"",IF($BL41="P",VLOOKUP($A41,Surfaces!$B$2:$AL$62,15,0),(VLOOKUP($A41,Surfaces!$B$2:$AL$62,28,0))/$BC41)))</f>
        <v/>
      </c>
      <c r="J41" s="43" t="str">
        <f>IF((J$182+$BN41)&gt;=52,IF(ISBLANK(INDEX($C42:$BB42,1,(J$182+$BN41+1-52))),"",IF($BL41="P",VLOOKUP($A41,Surfaces!$B$2:$AL$62,15,0),(VLOOKUP($A41,Surfaces!$B$2:$AL$62,28,0))/$BC41)),IF(ISBLANK(INDEX(J42:$BB42,1,$BN41+1)),"",IF($BL41="P",VLOOKUP($A41,Surfaces!$B$2:$AL$62,15,0),(VLOOKUP($A41,Surfaces!$B$2:$AL$62,28,0))/$BC41)))</f>
        <v/>
      </c>
      <c r="K41" s="43" t="str">
        <f>IF((K$182+$BN41)&gt;=52,IF(ISBLANK(INDEX($C42:$BB42,1,(K$182+$BN41+1-52))),"",IF($BL41="P",VLOOKUP($A41,Surfaces!$B$2:$AL$62,15,0),(VLOOKUP($A41,Surfaces!$B$2:$AL$62,28,0))/$BC41)),IF(ISBLANK(INDEX(K42:$BB42,1,$BN41+1)),"",IF($BL41="P",VLOOKUP($A41,Surfaces!$B$2:$AL$62,15,0),(VLOOKUP($A41,Surfaces!$B$2:$AL$62,28,0))/$BC41)))</f>
        <v/>
      </c>
      <c r="L41" s="43" t="str">
        <f>IF((L$182+$BN41)&gt;=52,IF(ISBLANK(INDEX($C42:$BB42,1,(L$182+$BN41+1-52))),"",IF($BL41="P",VLOOKUP($A41,Surfaces!$B$2:$AL$62,15,0),(VLOOKUP($A41,Surfaces!$B$2:$AL$62,28,0))/$BC41)),IF(ISBLANK(INDEX(L42:$BB42,1,$BN41+1)),"",IF($BL41="P",VLOOKUP($A41,Surfaces!$B$2:$AL$62,15,0),(VLOOKUP($A41,Surfaces!$B$2:$AL$62,28,0))/$BC41)))</f>
        <v/>
      </c>
      <c r="M41" s="43">
        <f ca="1">IF((M$182+$BN41)&gt;=52,IF(ISBLANK(INDEX($C42:$BB42,1,(M$182+$BN41+1-52))),"",IF($BL41="P",VLOOKUP($A41,Surfaces!$B$2:$AL$62,15,0),(VLOOKUP($A41,Surfaces!$B$2:$AL$62,28,0))/$BC41)),IF(ISBLANK(INDEX(M42:$BB42,1,$BN41+1)),"",IF($BL41="P",VLOOKUP($A41,Surfaces!$B$2:$AL$62,15,0),(VLOOKUP($A41,Surfaces!$B$2:$AL$62,28,0))/$BC41)))</f>
        <v>26</v>
      </c>
      <c r="N41" s="43">
        <f ca="1">IF((N$182+$BN41)&gt;=52,IF(ISBLANK(INDEX($C42:$BB42,1,(N$182+$BN41+1-52))),"",IF($BL41="P",VLOOKUP($A41,Surfaces!$B$2:$AL$62,15,0),(VLOOKUP($A41,Surfaces!$B$2:$AL$62,28,0))/$BC41)),IF(ISBLANK(INDEX(N42:$BB42,1,$BN41+1)),"",IF($BL41="P",VLOOKUP($A41,Surfaces!$B$2:$AL$62,15,0),(VLOOKUP($A41,Surfaces!$B$2:$AL$62,28,0))/$BC41)))</f>
        <v>26</v>
      </c>
      <c r="O41" s="43" t="str">
        <f>IF((O$182+$BN41)&gt;=52,IF(ISBLANK(INDEX($C42:$BB42,1,(O$182+$BN41+1-52))),"",IF($BL41="P",VLOOKUP($A41,Surfaces!$B$2:$AL$62,15,0),(VLOOKUP($A41,Surfaces!$B$2:$AL$62,28,0))/$BC41)),IF(ISBLANK(INDEX(O42:$BB42,1,$BN41+1)),"",IF($BL41="P",VLOOKUP($A41,Surfaces!$B$2:$AL$62,15,0),(VLOOKUP($A41,Surfaces!$B$2:$AL$62,28,0))/$BC41)))</f>
        <v/>
      </c>
      <c r="P41" s="43" t="str">
        <f>IF((P$182+$BN41)&gt;=52,IF(ISBLANK(INDEX($C42:$BB42,1,(P$182+$BN41+1-52))),"",IF($BL41="P",VLOOKUP($A41,Surfaces!$B$2:$AL$62,15,0),(VLOOKUP($A41,Surfaces!$B$2:$AL$62,28,0))/$BC41)),IF(ISBLANK(INDEX(P42:$BB42,1,$BN41+1)),"",IF($BL41="P",VLOOKUP($A41,Surfaces!$B$2:$AL$62,15,0),(VLOOKUP($A41,Surfaces!$B$2:$AL$62,28,0))/$BC41)))</f>
        <v/>
      </c>
      <c r="Q41" s="43" t="str">
        <f>IF((Q$182+$BN41)&gt;=52,IF(ISBLANK(INDEX($C42:$BB42,1,(Q$182+$BN41+1-52))),"",IF($BL41="P",VLOOKUP($A41,Surfaces!$B$2:$AL$62,15,0),(VLOOKUP($A41,Surfaces!$B$2:$AL$62,28,0))/$BC41)),IF(ISBLANK(INDEX(Q42:$BB42,1,$BN41+1)),"",IF($BL41="P",VLOOKUP($A41,Surfaces!$B$2:$AL$62,15,0),(VLOOKUP($A41,Surfaces!$B$2:$AL$62,28,0))/$BC41)))</f>
        <v/>
      </c>
      <c r="R41" s="43" t="str">
        <f>IF((R$182+$BN41)&gt;=52,IF(ISBLANK(INDEX($C42:$BB42,1,(R$182+$BN41+1-52))),"",IF($BL41="P",VLOOKUP($A41,Surfaces!$B$2:$AL$62,15,0),(VLOOKUP($A41,Surfaces!$B$2:$AL$62,28,0))/$BC41)),IF(ISBLANK(INDEX(R42:$BB42,1,$BN41+1)),"",IF($BL41="P",VLOOKUP($A41,Surfaces!$B$2:$AL$62,15,0),(VLOOKUP($A41,Surfaces!$B$2:$AL$62,28,0))/$BC41)))</f>
        <v/>
      </c>
      <c r="S41" s="43" t="str">
        <f>IF((S$182+$BN41)&gt;=52,IF(ISBLANK(INDEX($C42:$BB42,1,(S$182+$BN41+1-52))),"",IF($BL41="P",VLOOKUP($A41,Surfaces!$B$2:$AL$62,15,0),(VLOOKUP($A41,Surfaces!$B$2:$AL$62,28,0))/$BC41)),IF(ISBLANK(INDEX(S42:$BB42,1,$BN41+1)),"",IF($BL41="P",VLOOKUP($A41,Surfaces!$B$2:$AL$62,15,0),(VLOOKUP($A41,Surfaces!$B$2:$AL$62,28,0))/$BC41)))</f>
        <v/>
      </c>
      <c r="T41" s="43" t="str">
        <f>IF((T$182+$BN41)&gt;=52,IF(ISBLANK(INDEX($C42:$BB42,1,(T$182+$BN41+1-52))),"",IF($BL41="P",VLOOKUP($A41,Surfaces!$B$2:$AL$62,15,0),(VLOOKUP($A41,Surfaces!$B$2:$AL$62,28,0))/$BC41)),IF(ISBLANK(INDEX(T42:$BB42,1,$BN41+1)),"",IF($BL41="P",VLOOKUP($A41,Surfaces!$B$2:$AL$62,15,0),(VLOOKUP($A41,Surfaces!$B$2:$AL$62,28,0))/$BC41)))</f>
        <v/>
      </c>
      <c r="U41" s="43" t="str">
        <f>IF((U$182+$BN41)&gt;=52,IF(ISBLANK(INDEX($C42:$BB42,1,(U$182+$BN41+1-52))),"",IF($BL41="P",VLOOKUP($A41,Surfaces!$B$2:$AL$62,15,0),(VLOOKUP($A41,Surfaces!$B$2:$AL$62,28,0))/$BC41)),IF(ISBLANK(INDEX(U42:$BB42,1,$BN41+1)),"",IF($BL41="P",VLOOKUP($A41,Surfaces!$B$2:$AL$62,15,0),(VLOOKUP($A41,Surfaces!$B$2:$AL$62,28,0))/$BC41)))</f>
        <v/>
      </c>
      <c r="V41" s="43" t="str">
        <f>IF((V$182+$BN41)&gt;=52,IF(ISBLANK(INDEX($C42:$BB42,1,(V$182+$BN41+1-52))),"",IF($BL41="P",VLOOKUP($A41,Surfaces!$B$2:$AL$62,15,0),(VLOOKUP($A41,Surfaces!$B$2:$AL$62,28,0))/$BC41)),IF(ISBLANK(INDEX(V42:$BB42,1,$BN41+1)),"",IF($BL41="P",VLOOKUP($A41,Surfaces!$B$2:$AL$62,15,0),(VLOOKUP($A41,Surfaces!$B$2:$AL$62,28,0))/$BC41)))</f>
        <v/>
      </c>
      <c r="W41" s="43" t="str">
        <f>IF((W$182+$BN41)&gt;=52,IF(ISBLANK(INDEX($C42:$BB42,1,(W$182+$BN41+1-52))),"",IF($BL41="P",VLOOKUP($A41,Surfaces!$B$2:$AL$62,15,0),(VLOOKUP($A41,Surfaces!$B$2:$AL$62,28,0))/$BC41)),IF(ISBLANK(INDEX(W42:$BB42,1,$BN41+1)),"",IF($BL41="P",VLOOKUP($A41,Surfaces!$B$2:$AL$62,15,0),(VLOOKUP($A41,Surfaces!$B$2:$AL$62,28,0))/$BC41)))</f>
        <v/>
      </c>
      <c r="X41" s="43" t="str">
        <f>IF((X$182+$BN41)&gt;=52,IF(ISBLANK(INDEX($C42:$BB42,1,(X$182+$BN41+1-52))),"",IF($BL41="P",VLOOKUP($A41,Surfaces!$B$2:$AL$62,15,0),(VLOOKUP($A41,Surfaces!$B$2:$AL$62,28,0))/$BC41)),IF(ISBLANK(INDEX(X42:$BB42,1,$BN41+1)),"",IF($BL41="P",VLOOKUP($A41,Surfaces!$B$2:$AL$62,15,0),(VLOOKUP($A41,Surfaces!$B$2:$AL$62,28,0))/$BC41)))</f>
        <v/>
      </c>
      <c r="Y41" s="43" t="str">
        <f>IF((Y$182+$BN41)&gt;=52,IF(ISBLANK(INDEX($C42:$BB42,1,(Y$182+$BN41+1-52))),"",IF($BL41="P",VLOOKUP($A41,Surfaces!$B$2:$AL$62,15,0),(VLOOKUP($A41,Surfaces!$B$2:$AL$62,28,0))/$BC41)),IF(ISBLANK(INDEX(Y42:$BB42,1,$BN41+1)),"",IF($BL41="P",VLOOKUP($A41,Surfaces!$B$2:$AL$62,15,0),(VLOOKUP($A41,Surfaces!$B$2:$AL$62,28,0))/$BC41)))</f>
        <v/>
      </c>
      <c r="Z41" s="43">
        <f ca="1">IF((Z$182+$BN41)&gt;=52,IF(ISBLANK(INDEX($C42:$BB42,1,(Z$182+$BN41+1-52))),"",IF($BL41="P",VLOOKUP($A41,Surfaces!$B$2:$AL$62,15,0),(VLOOKUP($A41,Surfaces!$B$2:$AL$62,28,0))/$BC41)),IF(ISBLANK(INDEX(Z42:$BB42,1,$BN41+1)),"",IF($BL41="P",VLOOKUP($A41,Surfaces!$B$2:$AL$62,15,0),(VLOOKUP($A41,Surfaces!$B$2:$AL$62,28,0))/$BC41)))</f>
        <v>26</v>
      </c>
      <c r="AA41" s="43">
        <f ca="1">IF((AA$182+$BN41)&gt;=52,IF(ISBLANK(INDEX($C42:$BB42,1,(AA$182+$BN41+1-52))),"",IF($BL41="P",VLOOKUP($A41,Surfaces!$B$2:$AL$62,15,0),(VLOOKUP($A41,Surfaces!$B$2:$AL$62,28,0))/$BC41)),IF(ISBLANK(INDEX(AA42:$BB42,1,$BN41+1)),"",IF($BL41="P",VLOOKUP($A41,Surfaces!$B$2:$AL$62,15,0),(VLOOKUP($A41,Surfaces!$B$2:$AL$62,28,0))/$BC41)))</f>
        <v>26</v>
      </c>
      <c r="AB41" s="43">
        <f ca="1">IF((AB$182+$BN41)&gt;=52,IF(ISBLANK(INDEX($C42:$BB42,1,(AB$182+$BN41+1-52))),"",IF($BL41="P",VLOOKUP($A41,Surfaces!$B$2:$AL$62,15,0),(VLOOKUP($A41,Surfaces!$B$2:$AL$62,28,0))/$BC41)),IF(ISBLANK(INDEX(AB42:$BB42,1,$BN41+1)),"",IF($BL41="P",VLOOKUP($A41,Surfaces!$B$2:$AL$62,15,0),(VLOOKUP($A41,Surfaces!$B$2:$AL$62,28,0))/$BC41)))</f>
        <v>26</v>
      </c>
      <c r="AC41" s="43">
        <f ca="1">IF((AC$182+$BN41)&gt;=52,IF(ISBLANK(INDEX($C42:$BB42,1,(AC$182+$BN41+1-52))),"",IF($BL41="P",VLOOKUP($A41,Surfaces!$B$2:$AL$62,15,0),(VLOOKUP($A41,Surfaces!$B$2:$AL$62,28,0))/$BC41)),IF(ISBLANK(INDEX(AC42:$BB42,1,$BN41+1)),"",IF($BL41="P",VLOOKUP($A41,Surfaces!$B$2:$AL$62,15,0),(VLOOKUP($A41,Surfaces!$B$2:$AL$62,28,0))/$BC41)))</f>
        <v>26</v>
      </c>
      <c r="AD41" s="43">
        <f ca="1">IF((AD$182+$BN41)&gt;=52,IF(ISBLANK(INDEX($C42:$BB42,1,(AD$182+$BN41+1-52))),"",IF($BL41="P",VLOOKUP($A41,Surfaces!$B$2:$AL$62,15,0),(VLOOKUP($A41,Surfaces!$B$2:$AL$62,28,0))/$BC41)),IF(ISBLANK(INDEX(AD42:$BB42,1,$BN41+1)),"",IF($BL41="P",VLOOKUP($A41,Surfaces!$B$2:$AL$62,15,0),(VLOOKUP($A41,Surfaces!$B$2:$AL$62,28,0))/$BC41)))</f>
        <v>26</v>
      </c>
      <c r="AE41" s="43">
        <f ca="1">IF((AE$182+$BN41)&gt;=52,IF(ISBLANK(INDEX($C42:$BB42,1,(AE$182+$BN41+1-52))),"",IF($BL41="P",VLOOKUP($A41,Surfaces!$B$2:$AL$62,15,0),(VLOOKUP($A41,Surfaces!$B$2:$AL$62,28,0))/$BC41)),IF(ISBLANK(INDEX(AE42:$BB42,1,$BN41+1)),"",IF($BL41="P",VLOOKUP($A41,Surfaces!$B$2:$AL$62,15,0),(VLOOKUP($A41,Surfaces!$B$2:$AL$62,28,0))/$BC41)))</f>
        <v>26</v>
      </c>
      <c r="AF41" s="43">
        <f ca="1">IF((AF$182+$BN41)&gt;=52,IF(ISBLANK(INDEX($C42:$BB42,1,(AF$182+$BN41+1-52))),"",IF($BL41="P",VLOOKUP($A41,Surfaces!$B$2:$AL$62,15,0),(VLOOKUP($A41,Surfaces!$B$2:$AL$62,28,0))/$BC41)),IF(ISBLANK(INDEX(AF42:$BB42,1,$BN41+1)),"",IF($BL41="P",VLOOKUP($A41,Surfaces!$B$2:$AL$62,15,0),(VLOOKUP($A41,Surfaces!$B$2:$AL$62,28,0))/$BC41)))</f>
        <v>26</v>
      </c>
      <c r="AG41" s="43">
        <f ca="1">IF((AG$182+$BN41)&gt;=52,IF(ISBLANK(INDEX($C42:$BB42,1,(AG$182+$BN41+1-52))),"",IF($BL41="P",VLOOKUP($A41,Surfaces!$B$2:$AL$62,15,0),(VLOOKUP($A41,Surfaces!$B$2:$AL$62,28,0))/$BC41)),IF(ISBLANK(INDEX(AG42:$BB42,1,$BN41+1)),"",IF($BL41="P",VLOOKUP($A41,Surfaces!$B$2:$AL$62,15,0),(VLOOKUP($A41,Surfaces!$B$2:$AL$62,28,0))/$BC41)))</f>
        <v>26</v>
      </c>
      <c r="AH41" s="43" t="str">
        <f>IF((AH$182+$BN41)&gt;=52,IF(ISBLANK(INDEX($C42:$BB42,1,(AH$182+$BN41+1-52))),"",IF($BL41="P",VLOOKUP($A41,Surfaces!$B$2:$AL$62,15,0),(VLOOKUP($A41,Surfaces!$B$2:$AL$62,28,0))/$BC41)),IF(ISBLANK(INDEX(AH42:$BB42,1,$BN41+1)),"",IF($BL41="P",VLOOKUP($A41,Surfaces!$B$2:$AL$62,15,0),(VLOOKUP($A41,Surfaces!$B$2:$AL$62,28,0))/$BC41)))</f>
        <v/>
      </c>
      <c r="AI41" s="43" t="str">
        <f>IF((AI$182+$BN41)&gt;=52,IF(ISBLANK(INDEX($C42:$BB42,1,(AI$182+$BN41+1-52))),"",IF($BL41="P",VLOOKUP($A41,Surfaces!$B$2:$AL$62,15,0),(VLOOKUP($A41,Surfaces!$B$2:$AL$62,28,0))/$BC41)),IF(ISBLANK(INDEX(AI42:$BB42,1,$BN41+1)),"",IF($BL41="P",VLOOKUP($A41,Surfaces!$B$2:$AL$62,15,0),(VLOOKUP($A41,Surfaces!$B$2:$AL$62,28,0))/$BC41)))</f>
        <v/>
      </c>
      <c r="AJ41" s="43" t="str">
        <f>IF((AJ$182+$BN41)&gt;=52,IF(ISBLANK(INDEX($C42:$BB42,1,(AJ$182+$BN41+1-52))),"",IF($BL41="P",VLOOKUP($A41,Surfaces!$B$2:$AL$62,15,0),(VLOOKUP($A41,Surfaces!$B$2:$AL$62,28,0))/$BC41)),IF(ISBLANK(INDEX(AJ42:$BB42,1,$BN41+1)),"",IF($BL41="P",VLOOKUP($A41,Surfaces!$B$2:$AL$62,15,0),(VLOOKUP($A41,Surfaces!$B$2:$AL$62,28,0))/$BC41)))</f>
        <v/>
      </c>
      <c r="AK41" s="43" t="str">
        <f>IF((AK$182+$BN41)&gt;=52,IF(ISBLANK(INDEX($C42:$BB42,1,(AK$182+$BN41+1-52))),"",IF($BL41="P",VLOOKUP($A41,Surfaces!$B$2:$AL$62,15,0),(VLOOKUP($A41,Surfaces!$B$2:$AL$62,28,0))/$BC41)),IF(ISBLANK(INDEX(AK42:$BB42,1,$BN41+1)),"",IF($BL41="P",VLOOKUP($A41,Surfaces!$B$2:$AL$62,15,0),(VLOOKUP($A41,Surfaces!$B$2:$AL$62,28,0))/$BC41)))</f>
        <v/>
      </c>
      <c r="AL41" s="43" t="str">
        <f>IF((AL$182+$BN41)&gt;=52,IF(ISBLANK(INDEX($C42:$BB42,1,(AL$182+$BN41+1-52))),"",IF($BL41="P",VLOOKUP($A41,Surfaces!$B$2:$AL$62,15,0),(VLOOKUP($A41,Surfaces!$B$2:$AL$62,28,0))/$BC41)),IF(ISBLANK(INDEX(AL42:$BB42,1,$BN41+1)),"",IF($BL41="P",VLOOKUP($A41,Surfaces!$B$2:$AL$62,15,0),(VLOOKUP($A41,Surfaces!$B$2:$AL$62,28,0))/$BC41)))</f>
        <v/>
      </c>
      <c r="AM41" s="43" t="str">
        <f>IF((AM$182+$BN41)&gt;=52,IF(ISBLANK(INDEX($C42:$BB42,1,(AM$182+$BN41+1-52))),"",IF($BL41="P",VLOOKUP($A41,Surfaces!$B$2:$AL$62,15,0),(VLOOKUP($A41,Surfaces!$B$2:$AL$62,28,0))/$BC41)),IF(ISBLANK(INDEX(AM42:$BB42,1,$BN41+1)),"",IF($BL41="P",VLOOKUP($A41,Surfaces!$B$2:$AL$62,15,0),(VLOOKUP($A41,Surfaces!$B$2:$AL$62,28,0))/$BC41)))</f>
        <v/>
      </c>
      <c r="AN41" s="43" t="str">
        <f>IF((AN$182+$BN41)&gt;=52,IF(ISBLANK(INDEX($C42:$BB42,1,(AN$182+$BN41+1-52))),"",IF($BL41="P",VLOOKUP($A41,Surfaces!$B$2:$AL$62,15,0),(VLOOKUP($A41,Surfaces!$B$2:$AL$62,28,0))/$BC41)),IF(ISBLANK(INDEX(AN42:$BB42,1,$BN41+1)),"",IF($BL41="P",VLOOKUP($A41,Surfaces!$B$2:$AL$62,15,0),(VLOOKUP($A41,Surfaces!$B$2:$AL$62,28,0))/$BC41)))</f>
        <v/>
      </c>
      <c r="AO41" s="43">
        <f ca="1">IF((AO$182+$BN41)&gt;=52,IF(ISBLANK(INDEX($C42:$BB42,1,(AO$182+$BN41+1-52))),"",IF($BL41="P",VLOOKUP($A41,Surfaces!$B$2:$AL$62,15,0),(VLOOKUP($A41,Surfaces!$B$2:$AL$62,28,0))/$BC41)),IF(ISBLANK(INDEX(AO42:$BB42,1,$BN41+1)),"",IF($BL41="P",VLOOKUP($A41,Surfaces!$B$2:$AL$62,15,0),(VLOOKUP($A41,Surfaces!$B$2:$AL$62,28,0))/$BC41)))</f>
        <v>26</v>
      </c>
      <c r="AP41" s="43">
        <f ca="1">IF((AP$182+$BN41)&gt;=52,IF(ISBLANK(INDEX($C42:$BB42,1,(AP$182+$BN41+1-52))),"",IF($BL41="P",VLOOKUP($A41,Surfaces!$B$2:$AL$62,15,0),(VLOOKUP($A41,Surfaces!$B$2:$AL$62,28,0))/$BC41)),IF(ISBLANK(INDEX(AP42:$BB42,1,$BN41+1)),"",IF($BL41="P",VLOOKUP($A41,Surfaces!$B$2:$AL$62,15,0),(VLOOKUP($A41,Surfaces!$B$2:$AL$62,28,0))/$BC41)))</f>
        <v>26</v>
      </c>
      <c r="AQ41" s="43" t="str">
        <f>IF((AQ$182+$BN41)&gt;=52,IF(ISBLANK(INDEX($C42:$BB42,1,(AQ$182+$BN41+1-52))),"",IF($BL41="P",VLOOKUP($A41,Surfaces!$B$2:$AL$62,15,0),(VLOOKUP($A41,Surfaces!$B$2:$AL$62,28,0))/$BC41)),IF(ISBLANK(INDEX(AQ42:$BB42,1,$BN41+1)),"",IF($BL41="P",VLOOKUP($A41,Surfaces!$B$2:$AL$62,15,0),(VLOOKUP($A41,Surfaces!$B$2:$AL$62,28,0))/$BC41)))</f>
        <v/>
      </c>
      <c r="AR41" s="43" t="str">
        <f>IF((AR$182+$BN41)&gt;=52,IF(ISBLANK(INDEX($C42:$BB42,1,(AR$182+$BN41+1-52))),"",IF($BL41="P",VLOOKUP($A41,Surfaces!$B$2:$AL$62,15,0),(VLOOKUP($A41,Surfaces!$B$2:$AL$62,28,0))/$BC41)),IF(ISBLANK(INDEX(AR42:$BB42,1,$BN41+1)),"",IF($BL41="P",VLOOKUP($A41,Surfaces!$B$2:$AL$62,15,0),(VLOOKUP($A41,Surfaces!$B$2:$AL$62,28,0))/$BC41)))</f>
        <v/>
      </c>
      <c r="AS41" s="43" t="str">
        <f>IF((AS$182+$BN41)&gt;=52,IF(ISBLANK(INDEX($C42:$BB42,1,(AS$182+$BN41+1-52))),"",IF($BL41="P",VLOOKUP($A41,Surfaces!$B$2:$AL$62,15,0),(VLOOKUP($A41,Surfaces!$B$2:$AL$62,28,0))/$BC41)),IF(ISBLANK(INDEX(AS42:$BB42,1,$BN41+1)),"",IF($BL41="P",VLOOKUP($A41,Surfaces!$B$2:$AL$62,15,0),(VLOOKUP($A41,Surfaces!$B$2:$AL$62,28,0))/$BC41)))</f>
        <v/>
      </c>
      <c r="AT41" s="43" t="str">
        <f>IF((AT$182+$BN41)&gt;=52,IF(ISBLANK(INDEX($C42:$BB42,1,(AT$182+$BN41+1-52))),"",IF($BL41="P",VLOOKUP($A41,Surfaces!$B$2:$AL$62,15,0),(VLOOKUP($A41,Surfaces!$B$2:$AL$62,28,0))/$BC41)),IF(ISBLANK(INDEX(AT42:$BB42,1,$BN41+1)),"",IF($BL41="P",VLOOKUP($A41,Surfaces!$B$2:$AL$62,15,0),(VLOOKUP($A41,Surfaces!$B$2:$AL$62,28,0))/$BC41)))</f>
        <v/>
      </c>
      <c r="AU41" s="43" t="str">
        <f>IF((AU$182+$BN41)&gt;=52,IF(ISBLANK(INDEX($C42:$BB42,1,(AU$182+$BN41+1-52))),"",IF($BL41="P",VLOOKUP($A41,Surfaces!$B$2:$AL$62,15,0),(VLOOKUP($A41,Surfaces!$B$2:$AL$62,28,0))/$BC41)),IF(ISBLANK(INDEX(AU42:$BB42,1,$BN41+1)),"",IF($BL41="P",VLOOKUP($A41,Surfaces!$B$2:$AL$62,15,0),(VLOOKUP($A41,Surfaces!$B$2:$AL$62,28,0))/$BC41)))</f>
        <v/>
      </c>
      <c r="AV41" s="43" t="str">
        <f>IF((AV$182+$BN41)&gt;=52,IF(ISBLANK(INDEX($C42:$BB42,1,(AV$182+$BN41+1-52))),"",IF($BL41="P",VLOOKUP($A41,Surfaces!$B$2:$AL$62,15,0),(VLOOKUP($A41,Surfaces!$B$2:$AL$62,28,0))/$BC41)),IF(ISBLANK(INDEX(AV42:$BB42,1,$BN41+1)),"",IF($BL41="P",VLOOKUP($A41,Surfaces!$B$2:$AL$62,15,0),(VLOOKUP($A41,Surfaces!$B$2:$AL$62,28,0))/$BC41)))</f>
        <v/>
      </c>
      <c r="AW41" s="43" t="str">
        <f>IF((AW$182+$BN41)&gt;=52,IF(ISBLANK(INDEX($C42:$BB42,1,(AW$182+$BN41+1-52))),"",IF($BL41="P",VLOOKUP($A41,Surfaces!$B$2:$AL$62,15,0),(VLOOKUP($A41,Surfaces!$B$2:$AL$62,28,0))/$BC41)),IF(ISBLANK(INDEX(AW42:$BB42,1,$BN41+1)),"",IF($BL41="P",VLOOKUP($A41,Surfaces!$B$2:$AL$62,15,0),(VLOOKUP($A41,Surfaces!$B$2:$AL$62,28,0))/$BC41)))</f>
        <v/>
      </c>
      <c r="AX41" s="43" t="str">
        <f>IF((AX$182+$BN41)&gt;=52,IF(ISBLANK(INDEX($C42:$BB42,1,(AX$182+$BN41+1-52))),"",IF($BL41="P",VLOOKUP($A41,Surfaces!$B$2:$AL$62,15,0),(VLOOKUP($A41,Surfaces!$B$2:$AL$62,28,0))/$BC41)),IF(ISBLANK(INDEX(AX42:$BB42,1,$BN41+1)),"",IF($BL41="P",VLOOKUP($A41,Surfaces!$B$2:$AL$62,15,0),(VLOOKUP($A41,Surfaces!$B$2:$AL$62,28,0))/$BC41)))</f>
        <v/>
      </c>
      <c r="AY41" s="43" t="str">
        <f>IF((AY$182+$BN41)&gt;=52,IF(ISBLANK(INDEX($C42:$BB42,1,(AY$182+$BN41+1-52))),"",IF($BL41="P",VLOOKUP($A41,Surfaces!$B$2:$AL$62,15,0),(VLOOKUP($A41,Surfaces!$B$2:$AL$62,28,0))/$BC41)),IF(ISBLANK(INDEX(AY42:$BB42,1,$BN41+1)),"",IF($BL41="P",VLOOKUP($A41,Surfaces!$B$2:$AL$62,15,0),(VLOOKUP($A41,Surfaces!$B$2:$AL$62,28,0))/$BC41)))</f>
        <v/>
      </c>
      <c r="AZ41" s="43" t="str">
        <f>IF((AZ$182+$BN41)&gt;=52,IF(ISBLANK(INDEX($C42:$BB42,1,(AZ$182+$BN41+1-52))),"",IF($BL41="P",VLOOKUP($A41,Surfaces!$B$2:$AL$62,15,0),(VLOOKUP($A41,Surfaces!$B$2:$AL$62,28,0))/$BC41)),IF(ISBLANK(INDEX(AZ42:$BB42,1,$BN41+1)),"",IF($BL41="P",VLOOKUP($A41,Surfaces!$B$2:$AL$62,15,0),(VLOOKUP($A41,Surfaces!$B$2:$AL$62,28,0))/$BC41)))</f>
        <v/>
      </c>
      <c r="BA41" s="43" t="str">
        <f>IF((BA$182+$BN41)&gt;=52,IF(ISBLANK(INDEX($C42:$BB42,1,(BA$182+$BN41+1-52))),"",IF($BL41="P",VLOOKUP($A41,Surfaces!$B$2:$AL$62,15,0),(VLOOKUP($A41,Surfaces!$B$2:$AL$62,28,0))/$BC41)),IF(ISBLANK(INDEX(BA42:$BB42,1,$BN41+1)),"",IF($BL41="P",VLOOKUP($A41,Surfaces!$B$2:$AL$62,15,0),(VLOOKUP($A41,Surfaces!$B$2:$AL$62,28,0))/$BC41)))</f>
        <v/>
      </c>
      <c r="BB41" s="43" t="str">
        <f>IF((BB$182+$BN41)&gt;=52,IF(ISBLANK(INDEX($C42:$BB42,1,(BB$182+$BN41+1-52))),"",IF($BL41="P",VLOOKUP($A41,Surfaces!$B$2:$AL$62,15,0),(VLOOKUP($A41,Surfaces!$B$2:$AL$62,28,0))/$BC41)),IF(ISBLANK(INDEX(BB42:$BB42,1,$BN41+1)),"",IF($BL41="P",VLOOKUP($A41,Surfaces!$B$2:$AL$62,15,0),(VLOOKUP($A41,Surfaces!$B$2:$AL$62,28,0))/$BC41)))</f>
        <v/>
      </c>
      <c r="BC41" s="44">
        <f>IF(COUNTA(C42:BB42)=0,"",COUNTA(C42:BB42))</f>
        <v>13</v>
      </c>
      <c r="BD41" s="45" t="s">
        <v>153</v>
      </c>
      <c r="BE41" s="45" t="s">
        <v>153</v>
      </c>
      <c r="BF41" s="46" t="s">
        <v>147</v>
      </c>
      <c r="BG41" s="46">
        <v>8</v>
      </c>
      <c r="BH41" s="46">
        <v>0.3</v>
      </c>
      <c r="BI41" s="46" t="s">
        <v>118</v>
      </c>
      <c r="BJ41" s="46">
        <v>1</v>
      </c>
      <c r="BK41" s="47"/>
      <c r="BL41" s="46" t="s">
        <v>125</v>
      </c>
      <c r="BM41" s="46">
        <v>30</v>
      </c>
      <c r="BN41" s="46">
        <v>4</v>
      </c>
      <c r="BO41" s="48">
        <v>3.65</v>
      </c>
      <c r="BP41" s="49" t="s">
        <v>120</v>
      </c>
      <c r="BQ41" s="48">
        <v>4.5</v>
      </c>
      <c r="BR41" s="50" t="str">
        <f>IF(ISBLANK(BP41),"",BP41)</f>
        <v>€/kg</v>
      </c>
    </row>
    <row r="42" spans="1:70" x14ac:dyDescent="0.2">
      <c r="A42" s="52" t="str">
        <f>A41</f>
        <v>épinard</v>
      </c>
      <c r="B42" s="53" t="s">
        <v>121</v>
      </c>
      <c r="C42" s="54"/>
      <c r="D42" s="54"/>
      <c r="E42" s="54"/>
      <c r="F42" s="54"/>
      <c r="G42" s="54"/>
      <c r="H42" s="54"/>
      <c r="I42" s="54"/>
      <c r="J42" s="54"/>
      <c r="K42" s="56"/>
      <c r="L42" s="56"/>
      <c r="M42" s="56"/>
      <c r="N42" s="56"/>
      <c r="O42" s="56"/>
      <c r="P42" s="56"/>
      <c r="Q42" s="56" t="s">
        <v>329</v>
      </c>
      <c r="R42" s="56" t="s">
        <v>329</v>
      </c>
      <c r="S42" s="56"/>
      <c r="T42" s="56"/>
      <c r="U42" s="56"/>
      <c r="V42" s="56"/>
      <c r="W42" s="56"/>
      <c r="X42" s="56"/>
      <c r="Y42" s="56"/>
      <c r="Z42" s="56"/>
      <c r="AA42" s="56"/>
      <c r="AB42" s="56"/>
      <c r="AC42" s="56"/>
      <c r="AD42" s="56" t="s">
        <v>329</v>
      </c>
      <c r="AE42" s="56" t="s">
        <v>329</v>
      </c>
      <c r="AF42" s="56" t="s">
        <v>329</v>
      </c>
      <c r="AG42" s="56" t="s">
        <v>329</v>
      </c>
      <c r="AH42" s="56" t="s">
        <v>329</v>
      </c>
      <c r="AI42" s="56" t="s">
        <v>329</v>
      </c>
      <c r="AJ42" s="56" t="s">
        <v>329</v>
      </c>
      <c r="AK42" s="56" t="s">
        <v>329</v>
      </c>
      <c r="AL42" s="56"/>
      <c r="AM42" s="56"/>
      <c r="AN42" s="56"/>
      <c r="AO42" s="56"/>
      <c r="AP42" s="56"/>
      <c r="AQ42" s="56"/>
      <c r="AR42" s="56"/>
      <c r="AS42" s="56" t="s">
        <v>329</v>
      </c>
      <c r="AT42" s="56" t="s">
        <v>329</v>
      </c>
      <c r="AU42" s="56"/>
      <c r="AV42" s="56"/>
      <c r="AW42" s="56"/>
      <c r="AX42" s="56"/>
      <c r="AY42" s="56"/>
      <c r="AZ42" s="56"/>
      <c r="BA42" s="56"/>
      <c r="BB42" s="56" t="s">
        <v>329</v>
      </c>
      <c r="BC42" s="57"/>
      <c r="BD42" s="58"/>
      <c r="BE42" s="58"/>
      <c r="BF42" s="59"/>
      <c r="BG42" s="59"/>
      <c r="BH42" s="59"/>
      <c r="BI42" s="59"/>
      <c r="BJ42" s="59"/>
      <c r="BK42" s="60"/>
      <c r="BL42" s="59"/>
      <c r="BM42" s="59"/>
      <c r="BN42" s="59"/>
      <c r="BO42" s="61"/>
      <c r="BP42" s="62"/>
      <c r="BQ42" s="61"/>
      <c r="BR42" s="63"/>
    </row>
    <row r="43" spans="1:70" x14ac:dyDescent="0.2">
      <c r="A43" s="64" t="str">
        <f>A42</f>
        <v>épinard</v>
      </c>
      <c r="B43" s="65" t="s">
        <v>123</v>
      </c>
      <c r="C43" s="66" t="str">
        <f>IF(C42="","",IF(VLOOKUP($A43,Surfaces!$B$1:$AK$61,16,0)="",VLOOKUP($A43,Surfaces!$B$1:$AK$61,29,0),VLOOKUP($A43,Surfaces!$B$1:$AK$61,16,0)))</f>
        <v/>
      </c>
      <c r="D43" s="66" t="str">
        <f>IF(D42="","",IF(VLOOKUP($A43,Surfaces!$B$1:$AK$61,16,0)="",VLOOKUP($A43,Surfaces!$B$1:$AK$61,29,0),VLOOKUP($A43,Surfaces!$B$1:$AK$61,16,0)))</f>
        <v/>
      </c>
      <c r="E43" s="66" t="str">
        <f>IF(E42="","",IF(VLOOKUP($A43,Surfaces!$B$1:$AK$61,16,0)="",VLOOKUP($A43,Surfaces!$B$1:$AK$61,29,0),VLOOKUP($A43,Surfaces!$B$1:$AK$61,16,0)))</f>
        <v/>
      </c>
      <c r="F43" s="66" t="str">
        <f>IF(F42="","",IF(VLOOKUP($A43,Surfaces!$B$1:$AK$61,16,0)="",VLOOKUP($A43,Surfaces!$B$1:$AK$61,29,0),VLOOKUP($A43,Surfaces!$B$1:$AK$61,16,0)))</f>
        <v/>
      </c>
      <c r="G43" s="66" t="str">
        <f>IF(G42="","",IF(VLOOKUP($A43,Surfaces!$B$1:$AK$61,16,0)="",VLOOKUP($A43,Surfaces!$B$1:$AK$61,29,0),VLOOKUP($A43,Surfaces!$B$1:$AK$61,16,0)))</f>
        <v/>
      </c>
      <c r="H43" s="66" t="str">
        <f>IF(H42="","",IF(VLOOKUP($A43,Surfaces!$B$1:$AK$61,16,0)="",VLOOKUP($A43,Surfaces!$B$1:$AK$61,29,0),VLOOKUP($A43,Surfaces!$B$1:$AK$61,16,0)))</f>
        <v/>
      </c>
      <c r="I43" s="66" t="str">
        <f>IF(I42="","",IF(VLOOKUP($A43,Surfaces!$B$1:$AK$61,16,0)="",VLOOKUP($A43,Surfaces!$B$1:$AK$61,29,0),VLOOKUP($A43,Surfaces!$B$1:$AK$61,16,0)))</f>
        <v/>
      </c>
      <c r="J43" s="66" t="str">
        <f>IF(J42="","",IF(VLOOKUP($A43,Surfaces!$B$1:$AK$61,16,0)="",VLOOKUP($A43,Surfaces!$B$1:$AK$61,29,0),VLOOKUP($A43,Surfaces!$B$1:$AK$61,16,0)))</f>
        <v/>
      </c>
      <c r="K43" s="66" t="str">
        <f>IF(K42="","",IF(VLOOKUP($A43,Surfaces!$B$1:$AK$61,16,0)="",VLOOKUP($A43,Surfaces!$B$1:$AK$61,29,0),VLOOKUP($A43,Surfaces!$B$1:$AK$61,16,0)))</f>
        <v/>
      </c>
      <c r="L43" s="66" t="str">
        <f>IF(L42="","",IF(VLOOKUP($A43,Surfaces!$B$1:$AK$61,16,0)="",VLOOKUP($A43,Surfaces!$B$1:$AK$61,29,0),VLOOKUP($A43,Surfaces!$B$1:$AK$61,16,0)))</f>
        <v/>
      </c>
      <c r="M43" s="66" t="str">
        <f>IF(M42="","",IF(VLOOKUP($A43,Surfaces!$B$1:$AK$61,16,0)="",VLOOKUP($A43,Surfaces!$B$1:$AK$61,29,0),VLOOKUP($A43,Surfaces!$B$1:$AK$61,16,0)))</f>
        <v/>
      </c>
      <c r="N43" s="66" t="str">
        <f>IF(N42="","",IF(VLOOKUP($A43,Surfaces!$B$1:$AK$61,16,0)="",VLOOKUP($A43,Surfaces!$B$1:$AK$61,29,0),VLOOKUP($A43,Surfaces!$B$1:$AK$61,16,0)))</f>
        <v/>
      </c>
      <c r="O43" s="66" t="str">
        <f>IF(O42="","",IF(VLOOKUP($A43,Surfaces!$B$1:$AK$61,16,0)="",VLOOKUP($A43,Surfaces!$B$1:$AK$61,29,0),VLOOKUP($A43,Surfaces!$B$1:$AK$61,16,0)))</f>
        <v/>
      </c>
      <c r="P43" s="66" t="str">
        <f>IF(P42="","",IF(VLOOKUP($A43,Surfaces!$B$1:$AK$61,16,0)="",VLOOKUP($A43,Surfaces!$B$1:$AK$61,29,0),VLOOKUP($A43,Surfaces!$B$1:$AK$61,16,0)))</f>
        <v/>
      </c>
      <c r="Q43" s="66">
        <f ca="1">IF(Q42="","",IF(VLOOKUP($A43,Surfaces!$B$1:$AK$61,16,0)="",VLOOKUP($A43,Surfaces!$B$1:$AK$61,29,0),VLOOKUP($A43,Surfaces!$B$1:$AK$61,16,0)))</f>
        <v>15</v>
      </c>
      <c r="R43" s="66">
        <f ca="1">IF(R42="","",IF(VLOOKUP($A43,Surfaces!$B$1:$AK$61,16,0)="",VLOOKUP($A43,Surfaces!$B$1:$AK$61,29,0),VLOOKUP($A43,Surfaces!$B$1:$AK$61,16,0)))</f>
        <v>15</v>
      </c>
      <c r="S43" s="66" t="str">
        <f>IF(S42="","",IF(VLOOKUP($A43,Surfaces!$B$1:$AK$61,16,0)="",VLOOKUP($A43,Surfaces!$B$1:$AK$61,29,0),VLOOKUP($A43,Surfaces!$B$1:$AK$61,16,0)))</f>
        <v/>
      </c>
      <c r="T43" s="66" t="str">
        <f>IF(T42="","",IF(VLOOKUP($A43,Surfaces!$B$1:$AK$61,16,0)="",VLOOKUP($A43,Surfaces!$B$1:$AK$61,29,0),VLOOKUP($A43,Surfaces!$B$1:$AK$61,16,0)))</f>
        <v/>
      </c>
      <c r="U43" s="66" t="str">
        <f>IF(U42="","",IF(VLOOKUP($A43,Surfaces!$B$1:$AK$61,16,0)="",VLOOKUP($A43,Surfaces!$B$1:$AK$61,29,0),VLOOKUP($A43,Surfaces!$B$1:$AK$61,16,0)))</f>
        <v/>
      </c>
      <c r="V43" s="66" t="str">
        <f>IF(V42="","",IF(VLOOKUP($A43,Surfaces!$B$1:$AK$61,16,0)="",VLOOKUP($A43,Surfaces!$B$1:$AK$61,29,0),VLOOKUP($A43,Surfaces!$B$1:$AK$61,16,0)))</f>
        <v/>
      </c>
      <c r="W43" s="66" t="str">
        <f>IF(W42="","",IF(VLOOKUP($A43,Surfaces!$B$1:$AK$61,16,0)="",VLOOKUP($A43,Surfaces!$B$1:$AK$61,29,0),VLOOKUP($A43,Surfaces!$B$1:$AK$61,16,0)))</f>
        <v/>
      </c>
      <c r="X43" s="66" t="str">
        <f>IF(X42="","",IF(VLOOKUP($A43,Surfaces!$B$1:$AK$61,16,0)="",VLOOKUP($A43,Surfaces!$B$1:$AK$61,29,0),VLOOKUP($A43,Surfaces!$B$1:$AK$61,16,0)))</f>
        <v/>
      </c>
      <c r="Y43" s="66" t="str">
        <f>IF(Y42="","",IF(VLOOKUP($A43,Surfaces!$B$1:$AK$61,16,0)="",VLOOKUP($A43,Surfaces!$B$1:$AK$61,29,0),VLOOKUP($A43,Surfaces!$B$1:$AK$61,16,0)))</f>
        <v/>
      </c>
      <c r="Z43" s="66" t="str">
        <f>IF(Z42="","",IF(VLOOKUP($A43,Surfaces!$B$1:$AK$61,16,0)="",VLOOKUP($A43,Surfaces!$B$1:$AK$61,29,0),VLOOKUP($A43,Surfaces!$B$1:$AK$61,16,0)))</f>
        <v/>
      </c>
      <c r="AA43" s="66" t="str">
        <f>IF(AA42="","",IF(VLOOKUP($A43,Surfaces!$B$1:$AK$61,16,0)="",VLOOKUP($A43,Surfaces!$B$1:$AK$61,29,0),VLOOKUP($A43,Surfaces!$B$1:$AK$61,16,0)))</f>
        <v/>
      </c>
      <c r="AB43" s="66" t="str">
        <f>IF(AB42="","",IF(VLOOKUP($A43,Surfaces!$B$1:$AK$61,16,0)="",VLOOKUP($A43,Surfaces!$B$1:$AK$61,29,0),VLOOKUP($A43,Surfaces!$B$1:$AK$61,16,0)))</f>
        <v/>
      </c>
      <c r="AC43" s="66" t="str">
        <f>IF(AC42="","",IF(VLOOKUP($A43,Surfaces!$B$1:$AK$61,16,0)="",VLOOKUP($A43,Surfaces!$B$1:$AK$61,29,0),VLOOKUP($A43,Surfaces!$B$1:$AK$61,16,0)))</f>
        <v/>
      </c>
      <c r="AD43" s="66">
        <f ca="1">IF(AD42="","",IF(VLOOKUP($A43,Surfaces!$B$1:$AK$61,16,0)="",VLOOKUP($A43,Surfaces!$B$1:$AK$61,29,0),VLOOKUP($A43,Surfaces!$B$1:$AK$61,16,0)))</f>
        <v>15</v>
      </c>
      <c r="AE43" s="66">
        <f ca="1">IF(AE42="","",IF(VLOOKUP($A43,Surfaces!$B$1:$AK$61,16,0)="",VLOOKUP($A43,Surfaces!$B$1:$AK$61,29,0),VLOOKUP($A43,Surfaces!$B$1:$AK$61,16,0)))</f>
        <v>15</v>
      </c>
      <c r="AF43" s="66">
        <f ca="1">IF(AF42="","",IF(VLOOKUP($A43,Surfaces!$B$1:$AK$61,16,0)="",VLOOKUP($A43,Surfaces!$B$1:$AK$61,29,0),VLOOKUP($A43,Surfaces!$B$1:$AK$61,16,0)))</f>
        <v>15</v>
      </c>
      <c r="AG43" s="66">
        <f ca="1">IF(AG42="","",IF(VLOOKUP($A43,Surfaces!$B$1:$AK$61,16,0)="",VLOOKUP($A43,Surfaces!$B$1:$AK$61,29,0),VLOOKUP($A43,Surfaces!$B$1:$AK$61,16,0)))</f>
        <v>15</v>
      </c>
      <c r="AH43" s="66">
        <f ca="1">IF(AH42="","",IF(VLOOKUP($A43,Surfaces!$B$1:$AK$61,16,0)="",VLOOKUP($A43,Surfaces!$B$1:$AK$61,29,0),VLOOKUP($A43,Surfaces!$B$1:$AK$61,16,0)))</f>
        <v>15</v>
      </c>
      <c r="AI43" s="66">
        <f ca="1">IF(AI42="","",IF(VLOOKUP($A43,Surfaces!$B$1:$AK$61,16,0)="",VLOOKUP($A43,Surfaces!$B$1:$AK$61,29,0),VLOOKUP($A43,Surfaces!$B$1:$AK$61,16,0)))</f>
        <v>15</v>
      </c>
      <c r="AJ43" s="66">
        <f ca="1">IF(AJ42="","",IF(VLOOKUP($A43,Surfaces!$B$1:$AK$61,16,0)="",VLOOKUP($A43,Surfaces!$B$1:$AK$61,29,0),VLOOKUP($A43,Surfaces!$B$1:$AK$61,16,0)))</f>
        <v>15</v>
      </c>
      <c r="AK43" s="66">
        <f ca="1">IF(AK42="","",IF(VLOOKUP($A43,Surfaces!$B$1:$AK$61,16,0)="",VLOOKUP($A43,Surfaces!$B$1:$AK$61,29,0),VLOOKUP($A43,Surfaces!$B$1:$AK$61,16,0)))</f>
        <v>15</v>
      </c>
      <c r="AL43" s="66" t="str">
        <f>IF(AL42="","",IF(VLOOKUP($A43,Surfaces!$B$1:$AK$61,16,0)="",VLOOKUP($A43,Surfaces!$B$1:$AK$61,29,0),VLOOKUP($A43,Surfaces!$B$1:$AK$61,16,0)))</f>
        <v/>
      </c>
      <c r="AM43" s="66" t="str">
        <f>IF(AM42="","",IF(VLOOKUP($A43,Surfaces!$B$1:$AK$61,16,0)="",VLOOKUP($A43,Surfaces!$B$1:$AK$61,29,0),VLOOKUP($A43,Surfaces!$B$1:$AK$61,16,0)))</f>
        <v/>
      </c>
      <c r="AN43" s="66" t="str">
        <f>IF(AN42="","",IF(VLOOKUP($A43,Surfaces!$B$1:$AK$61,16,0)="",VLOOKUP($A43,Surfaces!$B$1:$AK$61,29,0),VLOOKUP($A43,Surfaces!$B$1:$AK$61,16,0)))</f>
        <v/>
      </c>
      <c r="AO43" s="66" t="str">
        <f>IF(AO42="","",IF(VLOOKUP($A43,Surfaces!$B$1:$AK$61,16,0)="",VLOOKUP($A43,Surfaces!$B$1:$AK$61,29,0),VLOOKUP($A43,Surfaces!$B$1:$AK$61,16,0)))</f>
        <v/>
      </c>
      <c r="AP43" s="66" t="str">
        <f>IF(AP42="","",IF(VLOOKUP($A43,Surfaces!$B$1:$AK$61,16,0)="",VLOOKUP($A43,Surfaces!$B$1:$AK$61,29,0),VLOOKUP($A43,Surfaces!$B$1:$AK$61,16,0)))</f>
        <v/>
      </c>
      <c r="AQ43" s="66" t="str">
        <f>IF(AQ42="","",IF(VLOOKUP($A43,Surfaces!$B$1:$AK$61,16,0)="",VLOOKUP($A43,Surfaces!$B$1:$AK$61,29,0),VLOOKUP($A43,Surfaces!$B$1:$AK$61,16,0)))</f>
        <v/>
      </c>
      <c r="AR43" s="66" t="str">
        <f>IF(AR42="","",IF(VLOOKUP($A43,Surfaces!$B$1:$AK$61,16,0)="",VLOOKUP($A43,Surfaces!$B$1:$AK$61,29,0),VLOOKUP($A43,Surfaces!$B$1:$AK$61,16,0)))</f>
        <v/>
      </c>
      <c r="AS43" s="66">
        <f ca="1">IF(AS42="","",IF(VLOOKUP($A43,Surfaces!$B$1:$AK$61,16,0)="",VLOOKUP($A43,Surfaces!$B$1:$AK$61,29,0),VLOOKUP($A43,Surfaces!$B$1:$AK$61,16,0)))</f>
        <v>15</v>
      </c>
      <c r="AT43" s="66">
        <f ca="1">IF(AT42="","",IF(VLOOKUP($A43,Surfaces!$B$1:$AK$61,16,0)="",VLOOKUP($A43,Surfaces!$B$1:$AK$61,29,0),VLOOKUP($A43,Surfaces!$B$1:$AK$61,16,0)))</f>
        <v>15</v>
      </c>
      <c r="AU43" s="66" t="str">
        <f>IF(AU42="","",IF(VLOOKUP($A43,Surfaces!$B$1:$AK$61,16,0)="",VLOOKUP($A43,Surfaces!$B$1:$AK$61,29,0),VLOOKUP($A43,Surfaces!$B$1:$AK$61,16,0)))</f>
        <v/>
      </c>
      <c r="AV43" s="66" t="str">
        <f>IF(AV42="","",IF(VLOOKUP($A43,Surfaces!$B$1:$AK$61,16,0)="",VLOOKUP($A43,Surfaces!$B$1:$AK$61,29,0),VLOOKUP($A43,Surfaces!$B$1:$AK$61,16,0)))</f>
        <v/>
      </c>
      <c r="AW43" s="66" t="str">
        <f>IF(AW42="","",IF(VLOOKUP($A43,Surfaces!$B$1:$AK$61,16,0)="",VLOOKUP($A43,Surfaces!$B$1:$AK$61,29,0),VLOOKUP($A43,Surfaces!$B$1:$AK$61,16,0)))</f>
        <v/>
      </c>
      <c r="AX43" s="66" t="str">
        <f>IF(AX42="","",IF(VLOOKUP($A43,Surfaces!$B$1:$AK$61,16,0)="",VLOOKUP($A43,Surfaces!$B$1:$AK$61,29,0),VLOOKUP($A43,Surfaces!$B$1:$AK$61,16,0)))</f>
        <v/>
      </c>
      <c r="AY43" s="66" t="str">
        <f>IF(AY42="","",IF(VLOOKUP($A43,Surfaces!$B$1:$AK$61,16,0)="",VLOOKUP($A43,Surfaces!$B$1:$AK$61,29,0),VLOOKUP($A43,Surfaces!$B$1:$AK$61,16,0)))</f>
        <v/>
      </c>
      <c r="AZ43" s="66" t="str">
        <f>IF(AZ42="","",IF(VLOOKUP($A43,Surfaces!$B$1:$AK$61,16,0)="",VLOOKUP($A43,Surfaces!$B$1:$AK$61,29,0),VLOOKUP($A43,Surfaces!$B$1:$AK$61,16,0)))</f>
        <v/>
      </c>
      <c r="BA43" s="66" t="str">
        <f>IF(BA42="","",IF(VLOOKUP($A43,Surfaces!$B$1:$AK$61,16,0)="",VLOOKUP($A43,Surfaces!$B$1:$AK$61,29,0),VLOOKUP($A43,Surfaces!$B$1:$AK$61,16,0)))</f>
        <v/>
      </c>
      <c r="BB43" s="66">
        <f ca="1">IF(BB42="","",IF(VLOOKUP($A43,Surfaces!$B$1:$AK$61,16,0)="",VLOOKUP($A43,Surfaces!$B$1:$AK$61,29,0),VLOOKUP($A43,Surfaces!$B$1:$AK$61,16,0)))</f>
        <v>15</v>
      </c>
      <c r="BC43" s="67"/>
      <c r="BD43" s="68"/>
      <c r="BE43" s="68"/>
      <c r="BF43" s="69"/>
      <c r="BG43" s="69"/>
      <c r="BH43" s="69"/>
      <c r="BI43" s="69"/>
      <c r="BJ43" s="69"/>
      <c r="BK43" s="70"/>
      <c r="BL43" s="69"/>
      <c r="BM43" s="69"/>
      <c r="BN43" s="69"/>
      <c r="BO43" s="71"/>
      <c r="BP43" s="72"/>
      <c r="BQ43" s="71"/>
      <c r="BR43" s="73"/>
    </row>
    <row r="44" spans="1:70" s="51" customFormat="1" x14ac:dyDescent="0.2">
      <c r="A44" s="41" t="s">
        <v>154</v>
      </c>
      <c r="B44" s="42" t="s">
        <v>115</v>
      </c>
      <c r="C44" s="43" t="str">
        <f>IF((C$182+$BN44)&gt;=52,IF(ISBLANK(INDEX($C45:$BB45,1,(C$182+$BN44+1-52))),"",IF($BL44="P",VLOOKUP($A44,Surfaces!$B$2:$AL$62,15,0),(VLOOKUP($A44,Surfaces!$B$2:$AL$62,28,0))/$BC44)),IF(ISBLANK(INDEX(C45:$BB45,1,$BN44+1)),"",IF($BL44="P",VLOOKUP($A44,Surfaces!$B$2:$AL$62,15,0),(VLOOKUP($A44,Surfaces!$B$2:$AL$62,28,0))/$BC44)))</f>
        <v/>
      </c>
      <c r="D44" s="43" t="str">
        <f>IF((D$182+$BN44)&gt;=52,IF(ISBLANK(INDEX($C45:$BB45,1,(D$182+$BN44+1-52))),"",IF($BL44="P",VLOOKUP($A44,Surfaces!$B$2:$AL$62,15,0),(VLOOKUP($A44,Surfaces!$B$2:$AL$62,28,0))/$BC44)),IF(ISBLANK(INDEX(D45:$BB45,1,$BN44+1)),"",IF($BL44="P",VLOOKUP($A44,Surfaces!$B$2:$AL$62,15,0),(VLOOKUP($A44,Surfaces!$B$2:$AL$62,28,0))/$BC44)))</f>
        <v/>
      </c>
      <c r="E44" s="43" t="str">
        <f>IF((E$182+$BN44)&gt;=52,IF(ISBLANK(INDEX($C45:$BB45,1,(E$182+$BN44+1-52))),"",IF($BL44="P",VLOOKUP($A44,Surfaces!$B$2:$AL$62,15,0),(VLOOKUP($A44,Surfaces!$B$2:$AL$62,28,0))/$BC44)),IF(ISBLANK(INDEX(E45:$BB45,1,$BN44+1)),"",IF($BL44="P",VLOOKUP($A44,Surfaces!$B$2:$AL$62,15,0),(VLOOKUP($A44,Surfaces!$B$2:$AL$62,28,0))/$BC44)))</f>
        <v/>
      </c>
      <c r="F44" s="43" t="str">
        <f>IF((F$182+$BN44)&gt;=52,IF(ISBLANK(INDEX($C45:$BB45,1,(F$182+$BN44+1-52))),"",IF($BL44="P",VLOOKUP($A44,Surfaces!$B$2:$AL$62,15,0),(VLOOKUP($A44,Surfaces!$B$2:$AL$62,28,0))/$BC44)),IF(ISBLANK(INDEX(F45:$BB45,1,$BN44+1)),"",IF($BL44="P",VLOOKUP($A44,Surfaces!$B$2:$AL$62,15,0),(VLOOKUP($A44,Surfaces!$B$2:$AL$62,28,0))/$BC44)))</f>
        <v/>
      </c>
      <c r="G44" s="43" t="str">
        <f>IF((G$182+$BN44)&gt;=52,IF(ISBLANK(INDEX($C45:$BB45,1,(G$182+$BN44+1-52))),"",IF($BL44="P",VLOOKUP($A44,Surfaces!$B$2:$AL$62,15,0),(VLOOKUP($A44,Surfaces!$B$2:$AL$62,28,0))/$BC44)),IF(ISBLANK(INDEX(G45:$BB45,1,$BN44+1)),"",IF($BL44="P",VLOOKUP($A44,Surfaces!$B$2:$AL$62,15,0),(VLOOKUP($A44,Surfaces!$B$2:$AL$62,28,0))/$BC44)))</f>
        <v/>
      </c>
      <c r="H44" s="43" t="str">
        <f>IF((H$182+$BN44)&gt;=52,IF(ISBLANK(INDEX($C45:$BB45,1,(H$182+$BN44+1-52))),"",IF($BL44="P",VLOOKUP($A44,Surfaces!$B$2:$AL$62,15,0),(VLOOKUP($A44,Surfaces!$B$2:$AL$62,28,0))/$BC44)),IF(ISBLANK(INDEX(H45:$BB45,1,$BN44+1)),"",IF($BL44="P",VLOOKUP($A44,Surfaces!$B$2:$AL$62,15,0),(VLOOKUP($A44,Surfaces!$B$2:$AL$62,28,0))/$BC44)))</f>
        <v/>
      </c>
      <c r="I44" s="43" t="str">
        <f>IF((I$182+$BN44)&gt;=52,IF(ISBLANK(INDEX($C45:$BB45,1,(I$182+$BN44+1-52))),"",IF($BL44="P",VLOOKUP($A44,Surfaces!$B$2:$AL$62,15,0),(VLOOKUP($A44,Surfaces!$B$2:$AL$62,28,0))/$BC44)),IF(ISBLANK(INDEX(I45:$BB45,1,$BN44+1)),"",IF($BL44="P",VLOOKUP($A44,Surfaces!$B$2:$AL$62,15,0),(VLOOKUP($A44,Surfaces!$B$2:$AL$62,28,0))/$BC44)))</f>
        <v/>
      </c>
      <c r="J44" s="43" t="str">
        <f>IF((J$182+$BN44)&gt;=52,IF(ISBLANK(INDEX($C45:$BB45,1,(J$182+$BN44+1-52))),"",IF($BL44="P",VLOOKUP($A44,Surfaces!$B$2:$AL$62,15,0),(VLOOKUP($A44,Surfaces!$B$2:$AL$62,28,0))/$BC44)),IF(ISBLANK(INDEX(J45:$BB45,1,$BN44+1)),"",IF($BL44="P",VLOOKUP($A44,Surfaces!$B$2:$AL$62,15,0),(VLOOKUP($A44,Surfaces!$B$2:$AL$62,28,0))/$BC44)))</f>
        <v/>
      </c>
      <c r="K44" s="43" t="str">
        <f>IF((K$182+$BN44)&gt;=52,IF(ISBLANK(INDEX($C45:$BB45,1,(K$182+$BN44+1-52))),"",IF($BL44="P",VLOOKUP($A44,Surfaces!$B$2:$AL$62,15,0),(VLOOKUP($A44,Surfaces!$B$2:$AL$62,28,0))/$BC44)),IF(ISBLANK(INDEX(K45:$BB45,1,$BN44+1)),"",IF($BL44="P",VLOOKUP($A44,Surfaces!$B$2:$AL$62,15,0),(VLOOKUP($A44,Surfaces!$B$2:$AL$62,28,0))/$BC44)))</f>
        <v/>
      </c>
      <c r="L44" s="43" t="str">
        <f>IF((L$182+$BN44)&gt;=52,IF(ISBLANK(INDEX($C45:$BB45,1,(L$182+$BN44+1-52))),"",IF($BL44="P",VLOOKUP($A44,Surfaces!$B$2:$AL$62,15,0),(VLOOKUP($A44,Surfaces!$B$2:$AL$62,28,0))/$BC44)),IF(ISBLANK(INDEX(L45:$BB45,1,$BN44+1)),"",IF($BL44="P",VLOOKUP($A44,Surfaces!$B$2:$AL$62,15,0),(VLOOKUP($A44,Surfaces!$B$2:$AL$62,28,0))/$BC44)))</f>
        <v/>
      </c>
      <c r="M44" s="43" t="str">
        <f>IF((M$182+$BN44)&gt;=52,IF(ISBLANK(INDEX($C45:$BB45,1,(M$182+$BN44+1-52))),"",IF($BL44="P",VLOOKUP($A44,Surfaces!$B$2:$AL$62,15,0),(VLOOKUP($A44,Surfaces!$B$2:$AL$62,28,0))/$BC44)),IF(ISBLANK(INDEX(M45:$BB45,1,$BN44+1)),"",IF($BL44="P",VLOOKUP($A44,Surfaces!$B$2:$AL$62,15,0),(VLOOKUP($A44,Surfaces!$B$2:$AL$62,28,0))/$BC44)))</f>
        <v/>
      </c>
      <c r="N44" s="43" t="str">
        <f>IF((N$182+$BN44)&gt;=52,IF(ISBLANK(INDEX($C45:$BB45,1,(N$182+$BN44+1-52))),"",IF($BL44="P",VLOOKUP($A44,Surfaces!$B$2:$AL$62,15,0),(VLOOKUP($A44,Surfaces!$B$2:$AL$62,28,0))/$BC44)),IF(ISBLANK(INDEX(N45:$BB45,1,$BN44+1)),"",IF($BL44="P",VLOOKUP($A44,Surfaces!$B$2:$AL$62,15,0),(VLOOKUP($A44,Surfaces!$B$2:$AL$62,28,0))/$BC44)))</f>
        <v/>
      </c>
      <c r="O44" s="43" t="str">
        <f>IF((O$182+$BN44)&gt;=52,IF(ISBLANK(INDEX($C45:$BB45,1,(O$182+$BN44+1-52))),"",IF($BL44="P",VLOOKUP($A44,Surfaces!$B$2:$AL$62,15,0),(VLOOKUP($A44,Surfaces!$B$2:$AL$62,28,0))/$BC44)),IF(ISBLANK(INDEX(O45:$BB45,1,$BN44+1)),"",IF($BL44="P",VLOOKUP($A44,Surfaces!$B$2:$AL$62,15,0),(VLOOKUP($A44,Surfaces!$B$2:$AL$62,28,0))/$BC44)))</f>
        <v/>
      </c>
      <c r="P44" s="43" t="str">
        <f>IF((P$182+$BN44)&gt;=52,IF(ISBLANK(INDEX($C45:$BB45,1,(P$182+$BN44+1-52))),"",IF($BL44="P",VLOOKUP($A44,Surfaces!$B$2:$AL$62,15,0),(VLOOKUP($A44,Surfaces!$B$2:$AL$62,28,0))/$BC44)),IF(ISBLANK(INDEX(P45:$BB45,1,$BN44+1)),"",IF($BL44="P",VLOOKUP($A44,Surfaces!$B$2:$AL$62,15,0),(VLOOKUP($A44,Surfaces!$B$2:$AL$62,28,0))/$BC44)))</f>
        <v/>
      </c>
      <c r="Q44" s="43" t="str">
        <f>IF((Q$182+$BN44)&gt;=52,IF(ISBLANK(INDEX($C45:$BB45,1,(Q$182+$BN44+1-52))),"",IF($BL44="P",VLOOKUP($A44,Surfaces!$B$2:$AL$62,15,0),(VLOOKUP($A44,Surfaces!$B$2:$AL$62,28,0))/$BC44)),IF(ISBLANK(INDEX(Q45:$BB45,1,$BN44+1)),"",IF($BL44="P",VLOOKUP($A44,Surfaces!$B$2:$AL$62,15,0),(VLOOKUP($A44,Surfaces!$B$2:$AL$62,28,0))/$BC44)))</f>
        <v/>
      </c>
      <c r="R44" s="43" t="str">
        <f>IF((R$182+$BN44)&gt;=52,IF(ISBLANK(INDEX($C45:$BB45,1,(R$182+$BN44+1-52))),"",IF($BL44="P",VLOOKUP($A44,Surfaces!$B$2:$AL$62,15,0),(VLOOKUP($A44,Surfaces!$B$2:$AL$62,28,0))/$BC44)),IF(ISBLANK(INDEX(R45:$BB45,1,$BN44+1)),"",IF($BL44="P",VLOOKUP($A44,Surfaces!$B$2:$AL$62,15,0),(VLOOKUP($A44,Surfaces!$B$2:$AL$62,28,0))/$BC44)))</f>
        <v/>
      </c>
      <c r="S44" s="43" t="str">
        <f>IF((S$182+$BN44)&gt;=52,IF(ISBLANK(INDEX($C45:$BB45,1,(S$182+$BN44+1-52))),"",IF($BL44="P",VLOOKUP($A44,Surfaces!$B$2:$AL$62,15,0),(VLOOKUP($A44,Surfaces!$B$2:$AL$62,28,0))/$BC44)),IF(ISBLANK(INDEX(S45:$BB45,1,$BN44+1)),"",IF($BL44="P",VLOOKUP($A44,Surfaces!$B$2:$AL$62,15,0),(VLOOKUP($A44,Surfaces!$B$2:$AL$62,28,0))/$BC44)))</f>
        <v/>
      </c>
      <c r="T44" s="43" t="str">
        <f>IF((T$182+$BN44)&gt;=52,IF(ISBLANK(INDEX($C45:$BB45,1,(T$182+$BN44+1-52))),"",IF($BL44="P",VLOOKUP($A44,Surfaces!$B$2:$AL$62,15,0),(VLOOKUP($A44,Surfaces!$B$2:$AL$62,28,0))/$BC44)),IF(ISBLANK(INDEX(T45:$BB45,1,$BN44+1)),"",IF($BL44="P",VLOOKUP($A44,Surfaces!$B$2:$AL$62,15,0),(VLOOKUP($A44,Surfaces!$B$2:$AL$62,28,0))/$BC44)))</f>
        <v/>
      </c>
      <c r="U44" s="43" t="str">
        <f>IF((U$182+$BN44)&gt;=52,IF(ISBLANK(INDEX($C45:$BB45,1,(U$182+$BN44+1-52))),"",IF($BL44="P",VLOOKUP($A44,Surfaces!$B$2:$AL$62,15,0),(VLOOKUP($A44,Surfaces!$B$2:$AL$62,28,0))/$BC44)),IF(ISBLANK(INDEX(U45:$BB45,1,$BN44+1)),"",IF($BL44="P",VLOOKUP($A44,Surfaces!$B$2:$AL$62,15,0),(VLOOKUP($A44,Surfaces!$B$2:$AL$62,28,0))/$BC44)))</f>
        <v/>
      </c>
      <c r="V44" s="43" t="str">
        <f>IF((V$182+$BN44)&gt;=52,IF(ISBLANK(INDEX($C45:$BB45,1,(V$182+$BN44+1-52))),"",IF($BL44="P",VLOOKUP($A44,Surfaces!$B$2:$AL$62,15,0),(VLOOKUP($A44,Surfaces!$B$2:$AL$62,28,0))/$BC44)),IF(ISBLANK(INDEX(V45:$BB45,1,$BN44+1)),"",IF($BL44="P",VLOOKUP($A44,Surfaces!$B$2:$AL$62,15,0),(VLOOKUP($A44,Surfaces!$B$2:$AL$62,28,0))/$BC44)))</f>
        <v/>
      </c>
      <c r="W44" s="43" t="str">
        <f>IF((W$182+$BN44)&gt;=52,IF(ISBLANK(INDEX($C45:$BB45,1,(W$182+$BN44+1-52))),"",IF($BL44="P",VLOOKUP($A44,Surfaces!$B$2:$AL$62,15,0),(VLOOKUP($A44,Surfaces!$B$2:$AL$62,28,0))/$BC44)),IF(ISBLANK(INDEX(W45:$BB45,1,$BN44+1)),"",IF($BL44="P",VLOOKUP($A44,Surfaces!$B$2:$AL$62,15,0),(VLOOKUP($A44,Surfaces!$B$2:$AL$62,28,0))/$BC44)))</f>
        <v/>
      </c>
      <c r="X44" s="43" t="str">
        <f>IF((X$182+$BN44)&gt;=52,IF(ISBLANK(INDEX($C45:$BB45,1,(X$182+$BN44+1-52))),"",IF($BL44="P",VLOOKUP($A44,Surfaces!$B$2:$AL$62,15,0),(VLOOKUP($A44,Surfaces!$B$2:$AL$62,28,0))/$BC44)),IF(ISBLANK(INDEX(X45:$BB45,1,$BN44+1)),"",IF($BL44="P",VLOOKUP($A44,Surfaces!$B$2:$AL$62,15,0),(VLOOKUP($A44,Surfaces!$B$2:$AL$62,28,0))/$BC44)))</f>
        <v/>
      </c>
      <c r="Y44" s="43" t="str">
        <f>IF((Y$182+$BN44)&gt;=52,IF(ISBLANK(INDEX($C45:$BB45,1,(Y$182+$BN44+1-52))),"",IF($BL44="P",VLOOKUP($A44,Surfaces!$B$2:$AL$62,15,0),(VLOOKUP($A44,Surfaces!$B$2:$AL$62,28,0))/$BC44)),IF(ISBLANK(INDEX(Y45:$BB45,1,$BN44+1)),"",IF($BL44="P",VLOOKUP($A44,Surfaces!$B$2:$AL$62,15,0),(VLOOKUP($A44,Surfaces!$B$2:$AL$62,28,0))/$BC44)))</f>
        <v/>
      </c>
      <c r="Z44" s="43" t="str">
        <f>IF((Z$182+$BN44)&gt;=52,IF(ISBLANK(INDEX($C45:$BB45,1,(Z$182+$BN44+1-52))),"",IF($BL44="P",VLOOKUP($A44,Surfaces!$B$2:$AL$62,15,0),(VLOOKUP($A44,Surfaces!$B$2:$AL$62,28,0))/$BC44)),IF(ISBLANK(INDEX(Z45:$BB45,1,$BN44+1)),"",IF($BL44="P",VLOOKUP($A44,Surfaces!$B$2:$AL$62,15,0),(VLOOKUP($A44,Surfaces!$B$2:$AL$62,28,0))/$BC44)))</f>
        <v/>
      </c>
      <c r="AA44" s="43" t="str">
        <f>IF((AA$182+$BN44)&gt;=52,IF(ISBLANK(INDEX($C45:$BB45,1,(AA$182+$BN44+1-52))),"",IF($BL44="P",VLOOKUP($A44,Surfaces!$B$2:$AL$62,15,0),(VLOOKUP($A44,Surfaces!$B$2:$AL$62,28,0))/$BC44)),IF(ISBLANK(INDEX(AA45:$BB45,1,$BN44+1)),"",IF($BL44="P",VLOOKUP($A44,Surfaces!$B$2:$AL$62,15,0),(VLOOKUP($A44,Surfaces!$B$2:$AL$62,28,0))/$BC44)))</f>
        <v/>
      </c>
      <c r="AB44" s="43" t="str">
        <f>IF((AB$182+$BN44)&gt;=52,IF(ISBLANK(INDEX($C45:$BB45,1,(AB$182+$BN44+1-52))),"",IF($BL44="P",VLOOKUP($A44,Surfaces!$B$2:$AL$62,15,0),(VLOOKUP($A44,Surfaces!$B$2:$AL$62,28,0))/$BC44)),IF(ISBLANK(INDEX(AB45:$BB45,1,$BN44+1)),"",IF($BL44="P",VLOOKUP($A44,Surfaces!$B$2:$AL$62,15,0),(VLOOKUP($A44,Surfaces!$B$2:$AL$62,28,0))/$BC44)))</f>
        <v/>
      </c>
      <c r="AC44" s="43" t="str">
        <f>IF((AC$182+$BN44)&gt;=52,IF(ISBLANK(INDEX($C45:$BB45,1,(AC$182+$BN44+1-52))),"",IF($BL44="P",VLOOKUP($A44,Surfaces!$B$2:$AL$62,15,0),(VLOOKUP($A44,Surfaces!$B$2:$AL$62,28,0))/$BC44)),IF(ISBLANK(INDEX(AC45:$BB45,1,$BN44+1)),"",IF($BL44="P",VLOOKUP($A44,Surfaces!$B$2:$AL$62,15,0),(VLOOKUP($A44,Surfaces!$B$2:$AL$62,28,0))/$BC44)))</f>
        <v/>
      </c>
      <c r="AD44" s="43" t="str">
        <f>IF((AD$182+$BN44)&gt;=52,IF(ISBLANK(INDEX($C45:$BB45,1,(AD$182+$BN44+1-52))),"",IF($BL44="P",VLOOKUP($A44,Surfaces!$B$2:$AL$62,15,0),(VLOOKUP($A44,Surfaces!$B$2:$AL$62,28,0))/$BC44)),IF(ISBLANK(INDEX(AD45:$BB45,1,$BN44+1)),"",IF($BL44="P",VLOOKUP($A44,Surfaces!$B$2:$AL$62,15,0),(VLOOKUP($A44,Surfaces!$B$2:$AL$62,28,0))/$BC44)))</f>
        <v/>
      </c>
      <c r="AE44" s="43">
        <f ca="1">IF((AE$182+$BN44)&gt;=52,IF(ISBLANK(INDEX($C45:$BB45,1,(AE$182+$BN44+1-52))),"",IF($BL44="P",VLOOKUP($A44,Surfaces!$B$2:$AL$62,15,0),(VLOOKUP($A44,Surfaces!$B$2:$AL$62,28,0))/$BC44)),IF(ISBLANK(INDEX(AE45:$BB45,1,$BN44+1)),"",IF($BL44="P",VLOOKUP($A44,Surfaces!$B$2:$AL$62,15,0),(VLOOKUP($A44,Surfaces!$B$2:$AL$62,28,0))/$BC44)))</f>
        <v>39</v>
      </c>
      <c r="AF44" s="43" t="str">
        <f>IF((AF$182+$BN44)&gt;=52,IF(ISBLANK(INDEX($C45:$BB45,1,(AF$182+$BN44+1-52))),"",IF($BL44="P",VLOOKUP($A44,Surfaces!$B$2:$AL$62,15,0),(VLOOKUP($A44,Surfaces!$B$2:$AL$62,28,0))/$BC44)),IF(ISBLANK(INDEX(AF45:$BB45,1,$BN44+1)),"",IF($BL44="P",VLOOKUP($A44,Surfaces!$B$2:$AL$62,15,0),(VLOOKUP($A44,Surfaces!$B$2:$AL$62,28,0))/$BC44)))</f>
        <v/>
      </c>
      <c r="AG44" s="43" t="str">
        <f>IF((AG$182+$BN44)&gt;=52,IF(ISBLANK(INDEX($C45:$BB45,1,(AG$182+$BN44+1-52))),"",IF($BL44="P",VLOOKUP($A44,Surfaces!$B$2:$AL$62,15,0),(VLOOKUP($A44,Surfaces!$B$2:$AL$62,28,0))/$BC44)),IF(ISBLANK(INDEX(AG45:$BB45,1,$BN44+1)),"",IF($BL44="P",VLOOKUP($A44,Surfaces!$B$2:$AL$62,15,0),(VLOOKUP($A44,Surfaces!$B$2:$AL$62,28,0))/$BC44)))</f>
        <v/>
      </c>
      <c r="AH44" s="43" t="str">
        <f>IF((AH$182+$BN44)&gt;=52,IF(ISBLANK(INDEX($C45:$BB45,1,(AH$182+$BN44+1-52))),"",IF($BL44="P",VLOOKUP($A44,Surfaces!$B$2:$AL$62,15,0),(VLOOKUP($A44,Surfaces!$B$2:$AL$62,28,0))/$BC44)),IF(ISBLANK(INDEX(AH45:$BB45,1,$BN44+1)),"",IF($BL44="P",VLOOKUP($A44,Surfaces!$B$2:$AL$62,15,0),(VLOOKUP($A44,Surfaces!$B$2:$AL$62,28,0))/$BC44)))</f>
        <v/>
      </c>
      <c r="AI44" s="43" t="str">
        <f>IF((AI$182+$BN44)&gt;=52,IF(ISBLANK(INDEX($C45:$BB45,1,(AI$182+$BN44+1-52))),"",IF($BL44="P",VLOOKUP($A44,Surfaces!$B$2:$AL$62,15,0),(VLOOKUP($A44,Surfaces!$B$2:$AL$62,28,0))/$BC44)),IF(ISBLANK(INDEX(AI45:$BB45,1,$BN44+1)),"",IF($BL44="P",VLOOKUP($A44,Surfaces!$B$2:$AL$62,15,0),(VLOOKUP($A44,Surfaces!$B$2:$AL$62,28,0))/$BC44)))</f>
        <v/>
      </c>
      <c r="AJ44" s="43" t="str">
        <f>IF((AJ$182+$BN44)&gt;=52,IF(ISBLANK(INDEX($C45:$BB45,1,(AJ$182+$BN44+1-52))),"",IF($BL44="P",VLOOKUP($A44,Surfaces!$B$2:$AL$62,15,0),(VLOOKUP($A44,Surfaces!$B$2:$AL$62,28,0))/$BC44)),IF(ISBLANK(INDEX(AJ45:$BB45,1,$BN44+1)),"",IF($BL44="P",VLOOKUP($A44,Surfaces!$B$2:$AL$62,15,0),(VLOOKUP($A44,Surfaces!$B$2:$AL$62,28,0))/$BC44)))</f>
        <v/>
      </c>
      <c r="AK44" s="43" t="str">
        <f>IF((AK$182+$BN44)&gt;=52,IF(ISBLANK(INDEX($C45:$BB45,1,(AK$182+$BN44+1-52))),"",IF($BL44="P",VLOOKUP($A44,Surfaces!$B$2:$AL$62,15,0),(VLOOKUP($A44,Surfaces!$B$2:$AL$62,28,0))/$BC44)),IF(ISBLANK(INDEX(AK45:$BB45,1,$BN44+1)),"",IF($BL44="P",VLOOKUP($A44,Surfaces!$B$2:$AL$62,15,0),(VLOOKUP($A44,Surfaces!$B$2:$AL$62,28,0))/$BC44)))</f>
        <v/>
      </c>
      <c r="AL44" s="43" t="str">
        <f>IF((AL$182+$BN44)&gt;=52,IF(ISBLANK(INDEX($C45:$BB45,1,(AL$182+$BN44+1-52))),"",IF($BL44="P",VLOOKUP($A44,Surfaces!$B$2:$AL$62,15,0),(VLOOKUP($A44,Surfaces!$B$2:$AL$62,28,0))/$BC44)),IF(ISBLANK(INDEX(AL45:$BB45,1,$BN44+1)),"",IF($BL44="P",VLOOKUP($A44,Surfaces!$B$2:$AL$62,15,0),(VLOOKUP($A44,Surfaces!$B$2:$AL$62,28,0))/$BC44)))</f>
        <v/>
      </c>
      <c r="AM44" s="43" t="str">
        <f>IF((AM$182+$BN44)&gt;=52,IF(ISBLANK(INDEX($C45:$BB45,1,(AM$182+$BN44+1-52))),"",IF($BL44="P",VLOOKUP($A44,Surfaces!$B$2:$AL$62,15,0),(VLOOKUP($A44,Surfaces!$B$2:$AL$62,28,0))/$BC44)),IF(ISBLANK(INDEX(AM45:$BB45,1,$BN44+1)),"",IF($BL44="P",VLOOKUP($A44,Surfaces!$B$2:$AL$62,15,0),(VLOOKUP($A44,Surfaces!$B$2:$AL$62,28,0))/$BC44)))</f>
        <v/>
      </c>
      <c r="AN44" s="43" t="str">
        <f>IF((AN$182+$BN44)&gt;=52,IF(ISBLANK(INDEX($C45:$BB45,1,(AN$182+$BN44+1-52))),"",IF($BL44="P",VLOOKUP($A44,Surfaces!$B$2:$AL$62,15,0),(VLOOKUP($A44,Surfaces!$B$2:$AL$62,28,0))/$BC44)),IF(ISBLANK(INDEX(AN45:$BB45,1,$BN44+1)),"",IF($BL44="P",VLOOKUP($A44,Surfaces!$B$2:$AL$62,15,0),(VLOOKUP($A44,Surfaces!$B$2:$AL$62,28,0))/$BC44)))</f>
        <v/>
      </c>
      <c r="AO44" s="43" t="str">
        <f>IF((AO$182+$BN44)&gt;=52,IF(ISBLANK(INDEX($C45:$BB45,1,(AO$182+$BN44+1-52))),"",IF($BL44="P",VLOOKUP($A44,Surfaces!$B$2:$AL$62,15,0),(VLOOKUP($A44,Surfaces!$B$2:$AL$62,28,0))/$BC44)),IF(ISBLANK(INDEX(AO45:$BB45,1,$BN44+1)),"",IF($BL44="P",VLOOKUP($A44,Surfaces!$B$2:$AL$62,15,0),(VLOOKUP($A44,Surfaces!$B$2:$AL$62,28,0))/$BC44)))</f>
        <v/>
      </c>
      <c r="AP44" s="43" t="str">
        <f>IF((AP$182+$BN44)&gt;=52,IF(ISBLANK(INDEX($C45:$BB45,1,(AP$182+$BN44+1-52))),"",IF($BL44="P",VLOOKUP($A44,Surfaces!$B$2:$AL$62,15,0),(VLOOKUP($A44,Surfaces!$B$2:$AL$62,28,0))/$BC44)),IF(ISBLANK(INDEX(AP45:$BB45,1,$BN44+1)),"",IF($BL44="P",VLOOKUP($A44,Surfaces!$B$2:$AL$62,15,0),(VLOOKUP($A44,Surfaces!$B$2:$AL$62,28,0))/$BC44)))</f>
        <v/>
      </c>
      <c r="AQ44" s="43" t="str">
        <f>IF((AQ$182+$BN44)&gt;=52,IF(ISBLANK(INDEX($C45:$BB45,1,(AQ$182+$BN44+1-52))),"",IF($BL44="P",VLOOKUP($A44,Surfaces!$B$2:$AL$62,15,0),(VLOOKUP($A44,Surfaces!$B$2:$AL$62,28,0))/$BC44)),IF(ISBLANK(INDEX(AQ45:$BB45,1,$BN44+1)),"",IF($BL44="P",VLOOKUP($A44,Surfaces!$B$2:$AL$62,15,0),(VLOOKUP($A44,Surfaces!$B$2:$AL$62,28,0))/$BC44)))</f>
        <v/>
      </c>
      <c r="AR44" s="43" t="str">
        <f>IF((AR$182+$BN44)&gt;=52,IF(ISBLANK(INDEX($C45:$BB45,1,(AR$182+$BN44+1-52))),"",IF($BL44="P",VLOOKUP($A44,Surfaces!$B$2:$AL$62,15,0),(VLOOKUP($A44,Surfaces!$B$2:$AL$62,28,0))/$BC44)),IF(ISBLANK(INDEX(AR45:$BB45,1,$BN44+1)),"",IF($BL44="P",VLOOKUP($A44,Surfaces!$B$2:$AL$62,15,0),(VLOOKUP($A44,Surfaces!$B$2:$AL$62,28,0))/$BC44)))</f>
        <v/>
      </c>
      <c r="AS44" s="43" t="str">
        <f>IF((AS$182+$BN44)&gt;=52,IF(ISBLANK(INDEX($C45:$BB45,1,(AS$182+$BN44+1-52))),"",IF($BL44="P",VLOOKUP($A44,Surfaces!$B$2:$AL$62,15,0),(VLOOKUP($A44,Surfaces!$B$2:$AL$62,28,0))/$BC44)),IF(ISBLANK(INDEX(AS45:$BB45,1,$BN44+1)),"",IF($BL44="P",VLOOKUP($A44,Surfaces!$B$2:$AL$62,15,0),(VLOOKUP($A44,Surfaces!$B$2:$AL$62,28,0))/$BC44)))</f>
        <v/>
      </c>
      <c r="AT44" s="43" t="str">
        <f>IF((AT$182+$BN44)&gt;=52,IF(ISBLANK(INDEX($C45:$BB45,1,(AT$182+$BN44+1-52))),"",IF($BL44="P",VLOOKUP($A44,Surfaces!$B$2:$AL$62,15,0),(VLOOKUP($A44,Surfaces!$B$2:$AL$62,28,0))/$BC44)),IF(ISBLANK(INDEX(AT45:$BB45,1,$BN44+1)),"",IF($BL44="P",VLOOKUP($A44,Surfaces!$B$2:$AL$62,15,0),(VLOOKUP($A44,Surfaces!$B$2:$AL$62,28,0))/$BC44)))</f>
        <v/>
      </c>
      <c r="AU44" s="43" t="str">
        <f>IF((AU$182+$BN44)&gt;=52,IF(ISBLANK(INDEX($C45:$BB45,1,(AU$182+$BN44+1-52))),"",IF($BL44="P",VLOOKUP($A44,Surfaces!$B$2:$AL$62,15,0),(VLOOKUP($A44,Surfaces!$B$2:$AL$62,28,0))/$BC44)),IF(ISBLANK(INDEX(AU45:$BB45,1,$BN44+1)),"",IF($BL44="P",VLOOKUP($A44,Surfaces!$B$2:$AL$62,15,0),(VLOOKUP($A44,Surfaces!$B$2:$AL$62,28,0))/$BC44)))</f>
        <v/>
      </c>
      <c r="AV44" s="43" t="str">
        <f>IF((AV$182+$BN44)&gt;=52,IF(ISBLANK(INDEX($C45:$BB45,1,(AV$182+$BN44+1-52))),"",IF($BL44="P",VLOOKUP($A44,Surfaces!$B$2:$AL$62,15,0),(VLOOKUP($A44,Surfaces!$B$2:$AL$62,28,0))/$BC44)),IF(ISBLANK(INDEX(AV45:$BB45,1,$BN44+1)),"",IF($BL44="P",VLOOKUP($A44,Surfaces!$B$2:$AL$62,15,0),(VLOOKUP($A44,Surfaces!$B$2:$AL$62,28,0))/$BC44)))</f>
        <v/>
      </c>
      <c r="AW44" s="43" t="str">
        <f>IF((AW$182+$BN44)&gt;=52,IF(ISBLANK(INDEX($C45:$BB45,1,(AW$182+$BN44+1-52))),"",IF($BL44="P",VLOOKUP($A44,Surfaces!$B$2:$AL$62,15,0),(VLOOKUP($A44,Surfaces!$B$2:$AL$62,28,0))/$BC44)),IF(ISBLANK(INDEX(AW45:$BB45,1,$BN44+1)),"",IF($BL44="P",VLOOKUP($A44,Surfaces!$B$2:$AL$62,15,0),(VLOOKUP($A44,Surfaces!$B$2:$AL$62,28,0))/$BC44)))</f>
        <v/>
      </c>
      <c r="AX44" s="43" t="str">
        <f>IF((AX$182+$BN44)&gt;=52,IF(ISBLANK(INDEX($C45:$BB45,1,(AX$182+$BN44+1-52))),"",IF($BL44="P",VLOOKUP($A44,Surfaces!$B$2:$AL$62,15,0),(VLOOKUP($A44,Surfaces!$B$2:$AL$62,28,0))/$BC44)),IF(ISBLANK(INDEX(AX45:$BB45,1,$BN44+1)),"",IF($BL44="P",VLOOKUP($A44,Surfaces!$B$2:$AL$62,15,0),(VLOOKUP($A44,Surfaces!$B$2:$AL$62,28,0))/$BC44)))</f>
        <v/>
      </c>
      <c r="AY44" s="43" t="str">
        <f>IF((AY$182+$BN44)&gt;=52,IF(ISBLANK(INDEX($C45:$BB45,1,(AY$182+$BN44+1-52))),"",IF($BL44="P",VLOOKUP($A44,Surfaces!$B$2:$AL$62,15,0),(VLOOKUP($A44,Surfaces!$B$2:$AL$62,28,0))/$BC44)),IF(ISBLANK(INDEX(AY45:$BB45,1,$BN44+1)),"",IF($BL44="P",VLOOKUP($A44,Surfaces!$B$2:$AL$62,15,0),(VLOOKUP($A44,Surfaces!$B$2:$AL$62,28,0))/$BC44)))</f>
        <v/>
      </c>
      <c r="AZ44" s="43" t="str">
        <f>IF((AZ$182+$BN44)&gt;=52,IF(ISBLANK(INDEX($C45:$BB45,1,(AZ$182+$BN44+1-52))),"",IF($BL44="P",VLOOKUP($A44,Surfaces!$B$2:$AL$62,15,0),(VLOOKUP($A44,Surfaces!$B$2:$AL$62,28,0))/$BC44)),IF(ISBLANK(INDEX(AZ45:$BB45,1,$BN44+1)),"",IF($BL44="P",VLOOKUP($A44,Surfaces!$B$2:$AL$62,15,0),(VLOOKUP($A44,Surfaces!$B$2:$AL$62,28,0))/$BC44)))</f>
        <v/>
      </c>
      <c r="BA44" s="43" t="str">
        <f>IF((BA$182+$BN44)&gt;=52,IF(ISBLANK(INDEX($C45:$BB45,1,(BA$182+$BN44+1-52))),"",IF($BL44="P",VLOOKUP($A44,Surfaces!$B$2:$AL$62,15,0),(VLOOKUP($A44,Surfaces!$B$2:$AL$62,28,0))/$BC44)),IF(ISBLANK(INDEX(BA45:$BB45,1,$BN44+1)),"",IF($BL44="P",VLOOKUP($A44,Surfaces!$B$2:$AL$62,15,0),(VLOOKUP($A44,Surfaces!$B$2:$AL$62,28,0))/$BC44)))</f>
        <v/>
      </c>
      <c r="BB44" s="43" t="str">
        <f>IF((BB$182+$BN44)&gt;=52,IF(ISBLANK(INDEX($C45:$BB45,1,(BB$182+$BN44+1-52))),"",IF($BL44="P",VLOOKUP($A44,Surfaces!$B$2:$AL$62,15,0),(VLOOKUP($A44,Surfaces!$B$2:$AL$62,28,0))/$BC44)),IF(ISBLANK(INDEX(BB45:$BB45,1,$BN44+1)),"",IF($BL44="P",VLOOKUP($A44,Surfaces!$B$2:$AL$62,15,0),(VLOOKUP($A44,Surfaces!$B$2:$AL$62,28,0))/$BC44)))</f>
        <v/>
      </c>
      <c r="BC44" s="44">
        <f>IF(COUNTA(C45:BB45)=0,"",COUNTA(C45:BB45))</f>
        <v>1</v>
      </c>
      <c r="BD44" s="45" t="s">
        <v>155</v>
      </c>
      <c r="BE44" s="45" t="s">
        <v>156</v>
      </c>
      <c r="BF44" s="46">
        <v>80</v>
      </c>
      <c r="BG44" s="46">
        <v>25</v>
      </c>
      <c r="BH44" s="46">
        <v>1</v>
      </c>
      <c r="BI44" s="46" t="s">
        <v>128</v>
      </c>
      <c r="BJ44" s="46">
        <v>2</v>
      </c>
      <c r="BK44" s="47"/>
      <c r="BL44" s="46" t="s">
        <v>119</v>
      </c>
      <c r="BM44" s="46">
        <v>30</v>
      </c>
      <c r="BN44" s="46">
        <v>14</v>
      </c>
      <c r="BO44" s="48">
        <v>0.8</v>
      </c>
      <c r="BP44" s="49" t="s">
        <v>120</v>
      </c>
      <c r="BQ44" s="48">
        <v>1.64</v>
      </c>
      <c r="BR44" s="50" t="str">
        <f>IF(ISBLANK(BP44),"",BP44)</f>
        <v>€/kg</v>
      </c>
    </row>
    <row r="45" spans="1:70" x14ac:dyDescent="0.2">
      <c r="A45" s="52" t="str">
        <f>A44</f>
        <v>potimarron</v>
      </c>
      <c r="B45" s="53" t="s">
        <v>121</v>
      </c>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6"/>
      <c r="AH45" s="56"/>
      <c r="AI45" s="56"/>
      <c r="AJ45" s="56"/>
      <c r="AK45" s="56"/>
      <c r="AL45" s="56"/>
      <c r="AM45" s="56"/>
      <c r="AN45" s="56"/>
      <c r="AO45" s="56"/>
      <c r="AP45" s="56"/>
      <c r="AQ45" s="56"/>
      <c r="AR45" s="56"/>
      <c r="AS45" s="56" t="s">
        <v>329</v>
      </c>
      <c r="AT45" s="54"/>
      <c r="AU45" s="54"/>
      <c r="AV45" s="54"/>
      <c r="AW45" s="54"/>
      <c r="AX45" s="54"/>
      <c r="AY45" s="54"/>
      <c r="AZ45" s="54"/>
      <c r="BA45" s="54"/>
      <c r="BB45" s="54"/>
      <c r="BC45" s="57"/>
      <c r="BD45" s="58"/>
      <c r="BE45" s="58"/>
      <c r="BF45" s="59"/>
      <c r="BG45" s="59"/>
      <c r="BH45" s="59"/>
      <c r="BI45" s="59"/>
      <c r="BJ45" s="59"/>
      <c r="BK45" s="60"/>
      <c r="BL45" s="59"/>
      <c r="BM45" s="59"/>
      <c r="BN45" s="59"/>
      <c r="BO45" s="61"/>
      <c r="BP45" s="62"/>
      <c r="BQ45" s="61"/>
      <c r="BR45" s="63"/>
    </row>
    <row r="46" spans="1:70" x14ac:dyDescent="0.2">
      <c r="A46" s="64" t="str">
        <f>A45</f>
        <v>potimarron</v>
      </c>
      <c r="B46" s="65" t="s">
        <v>123</v>
      </c>
      <c r="C46" s="66" t="str">
        <f>IF(C45="","",IF(VLOOKUP($A46,Surfaces!$B$1:$AK$61,16,0)="",VLOOKUP($A46,Surfaces!$B$1:$AK$61,29,0),VLOOKUP($A46,Surfaces!$B$1:$AK$61,16,0)))</f>
        <v/>
      </c>
      <c r="D46" s="66" t="str">
        <f>IF(D45="","",IF(VLOOKUP($A46,Surfaces!$B$1:$AK$61,16,0)="",VLOOKUP($A46,Surfaces!$B$1:$AK$61,29,0),VLOOKUP($A46,Surfaces!$B$1:$AK$61,16,0)))</f>
        <v/>
      </c>
      <c r="E46" s="66" t="str">
        <f>IF(E45="","",IF(VLOOKUP($A46,Surfaces!$B$1:$AK$61,16,0)="",VLOOKUP($A46,Surfaces!$B$1:$AK$61,29,0),VLOOKUP($A46,Surfaces!$B$1:$AK$61,16,0)))</f>
        <v/>
      </c>
      <c r="F46" s="66" t="str">
        <f>IF(F45="","",IF(VLOOKUP($A46,Surfaces!$B$1:$AK$61,16,0)="",VLOOKUP($A46,Surfaces!$B$1:$AK$61,29,0),VLOOKUP($A46,Surfaces!$B$1:$AK$61,16,0)))</f>
        <v/>
      </c>
      <c r="G46" s="66" t="str">
        <f>IF(G45="","",IF(VLOOKUP($A46,Surfaces!$B$1:$AK$61,16,0)="",VLOOKUP($A46,Surfaces!$B$1:$AK$61,29,0),VLOOKUP($A46,Surfaces!$B$1:$AK$61,16,0)))</f>
        <v/>
      </c>
      <c r="H46" s="66" t="str">
        <f>IF(H45="","",IF(VLOOKUP($A46,Surfaces!$B$1:$AK$61,16,0)="",VLOOKUP($A46,Surfaces!$B$1:$AK$61,29,0),VLOOKUP($A46,Surfaces!$B$1:$AK$61,16,0)))</f>
        <v/>
      </c>
      <c r="I46" s="66" t="str">
        <f>IF(I45="","",IF(VLOOKUP($A46,Surfaces!$B$1:$AK$61,16,0)="",VLOOKUP($A46,Surfaces!$B$1:$AK$61,29,0),VLOOKUP($A46,Surfaces!$B$1:$AK$61,16,0)))</f>
        <v/>
      </c>
      <c r="J46" s="66" t="str">
        <f>IF(J45="","",IF(VLOOKUP($A46,Surfaces!$B$1:$AK$61,16,0)="",VLOOKUP($A46,Surfaces!$B$1:$AK$61,29,0),VLOOKUP($A46,Surfaces!$B$1:$AK$61,16,0)))</f>
        <v/>
      </c>
      <c r="K46" s="66" t="str">
        <f>IF(K45="","",IF(VLOOKUP($A46,Surfaces!$B$1:$AK$61,16,0)="",VLOOKUP($A46,Surfaces!$B$1:$AK$61,29,0),VLOOKUP($A46,Surfaces!$B$1:$AK$61,16,0)))</f>
        <v/>
      </c>
      <c r="L46" s="66" t="str">
        <f>IF(L45="","",IF(VLOOKUP($A46,Surfaces!$B$1:$AK$61,16,0)="",VLOOKUP($A46,Surfaces!$B$1:$AK$61,29,0),VLOOKUP($A46,Surfaces!$B$1:$AK$61,16,0)))</f>
        <v/>
      </c>
      <c r="M46" s="66" t="str">
        <f>IF(M45="","",IF(VLOOKUP($A46,Surfaces!$B$1:$AK$61,16,0)="",VLOOKUP($A46,Surfaces!$B$1:$AK$61,29,0),VLOOKUP($A46,Surfaces!$B$1:$AK$61,16,0)))</f>
        <v/>
      </c>
      <c r="N46" s="66" t="str">
        <f>IF(N45="","",IF(VLOOKUP($A46,Surfaces!$B$1:$AK$61,16,0)="",VLOOKUP($A46,Surfaces!$B$1:$AK$61,29,0),VLOOKUP($A46,Surfaces!$B$1:$AK$61,16,0)))</f>
        <v/>
      </c>
      <c r="O46" s="66" t="str">
        <f>IF(O45="","",IF(VLOOKUP($A46,Surfaces!$B$1:$AK$61,16,0)="",VLOOKUP($A46,Surfaces!$B$1:$AK$61,29,0),VLOOKUP($A46,Surfaces!$B$1:$AK$61,16,0)))</f>
        <v/>
      </c>
      <c r="P46" s="66" t="str">
        <f>IF(P45="","",IF(VLOOKUP($A46,Surfaces!$B$1:$AK$61,16,0)="",VLOOKUP($A46,Surfaces!$B$1:$AK$61,29,0),VLOOKUP($A46,Surfaces!$B$1:$AK$61,16,0)))</f>
        <v/>
      </c>
      <c r="Q46" s="66" t="str">
        <f>IF(Q45="","",IF(VLOOKUP($A46,Surfaces!$B$1:$AK$61,16,0)="",VLOOKUP($A46,Surfaces!$B$1:$AK$61,29,0),VLOOKUP($A46,Surfaces!$B$1:$AK$61,16,0)))</f>
        <v/>
      </c>
      <c r="R46" s="66" t="str">
        <f>IF(R45="","",IF(VLOOKUP($A46,Surfaces!$B$1:$AK$61,16,0)="",VLOOKUP($A46,Surfaces!$B$1:$AK$61,29,0),VLOOKUP($A46,Surfaces!$B$1:$AK$61,16,0)))</f>
        <v/>
      </c>
      <c r="S46" s="66" t="str">
        <f>IF(S45="","",IF(VLOOKUP($A46,Surfaces!$B$1:$AK$61,16,0)="",VLOOKUP($A46,Surfaces!$B$1:$AK$61,29,0),VLOOKUP($A46,Surfaces!$B$1:$AK$61,16,0)))</f>
        <v/>
      </c>
      <c r="T46" s="66" t="str">
        <f>IF(T45="","",IF(VLOOKUP($A46,Surfaces!$B$1:$AK$61,16,0)="",VLOOKUP($A46,Surfaces!$B$1:$AK$61,29,0),VLOOKUP($A46,Surfaces!$B$1:$AK$61,16,0)))</f>
        <v/>
      </c>
      <c r="U46" s="66" t="str">
        <f>IF(U45="","",IF(VLOOKUP($A46,Surfaces!$B$1:$AK$61,16,0)="",VLOOKUP($A46,Surfaces!$B$1:$AK$61,29,0),VLOOKUP($A46,Surfaces!$B$1:$AK$61,16,0)))</f>
        <v/>
      </c>
      <c r="V46" s="66" t="str">
        <f>IF(V45="","",IF(VLOOKUP($A46,Surfaces!$B$1:$AK$61,16,0)="",VLOOKUP($A46,Surfaces!$B$1:$AK$61,29,0),VLOOKUP($A46,Surfaces!$B$1:$AK$61,16,0)))</f>
        <v/>
      </c>
      <c r="W46" s="66" t="str">
        <f>IF(W45="","",IF(VLOOKUP($A46,Surfaces!$B$1:$AK$61,16,0)="",VLOOKUP($A46,Surfaces!$B$1:$AK$61,29,0),VLOOKUP($A46,Surfaces!$B$1:$AK$61,16,0)))</f>
        <v/>
      </c>
      <c r="X46" s="66" t="str">
        <f>IF(X45="","",IF(VLOOKUP($A46,Surfaces!$B$1:$AK$61,16,0)="",VLOOKUP($A46,Surfaces!$B$1:$AK$61,29,0),VLOOKUP($A46,Surfaces!$B$1:$AK$61,16,0)))</f>
        <v/>
      </c>
      <c r="Y46" s="66" t="str">
        <f>IF(Y45="","",IF(VLOOKUP($A46,Surfaces!$B$1:$AK$61,16,0)="",VLOOKUP($A46,Surfaces!$B$1:$AK$61,29,0),VLOOKUP($A46,Surfaces!$B$1:$AK$61,16,0)))</f>
        <v/>
      </c>
      <c r="Z46" s="66" t="str">
        <f>IF(Z45="","",IF(VLOOKUP($A46,Surfaces!$B$1:$AK$61,16,0)="",VLOOKUP($A46,Surfaces!$B$1:$AK$61,29,0),VLOOKUP($A46,Surfaces!$B$1:$AK$61,16,0)))</f>
        <v/>
      </c>
      <c r="AA46" s="66" t="str">
        <f>IF(AA45="","",IF(VLOOKUP($A46,Surfaces!$B$1:$AK$61,16,0)="",VLOOKUP($A46,Surfaces!$B$1:$AK$61,29,0),VLOOKUP($A46,Surfaces!$B$1:$AK$61,16,0)))</f>
        <v/>
      </c>
      <c r="AB46" s="66" t="str">
        <f>IF(AB45="","",IF(VLOOKUP($A46,Surfaces!$B$1:$AK$61,16,0)="",VLOOKUP($A46,Surfaces!$B$1:$AK$61,29,0),VLOOKUP($A46,Surfaces!$B$1:$AK$61,16,0)))</f>
        <v/>
      </c>
      <c r="AC46" s="66" t="str">
        <f>IF(AC45="","",IF(VLOOKUP($A46,Surfaces!$B$1:$AK$61,16,0)="",VLOOKUP($A46,Surfaces!$B$1:$AK$61,29,0),VLOOKUP($A46,Surfaces!$B$1:$AK$61,16,0)))</f>
        <v/>
      </c>
      <c r="AD46" s="66" t="str">
        <f>IF(AD45="","",IF(VLOOKUP($A46,Surfaces!$B$1:$AK$61,16,0)="",VLOOKUP($A46,Surfaces!$B$1:$AK$61,29,0),VLOOKUP($A46,Surfaces!$B$1:$AK$61,16,0)))</f>
        <v/>
      </c>
      <c r="AE46" s="66" t="str">
        <f>IF(AE45="","",IF(VLOOKUP($A46,Surfaces!$B$1:$AK$61,16,0)="",VLOOKUP($A46,Surfaces!$B$1:$AK$61,29,0),VLOOKUP($A46,Surfaces!$B$1:$AK$61,16,0)))</f>
        <v/>
      </c>
      <c r="AF46" s="66" t="str">
        <f>IF(AF45="","",IF(VLOOKUP($A46,Surfaces!$B$1:$AK$61,16,0)="",VLOOKUP($A46,Surfaces!$B$1:$AK$61,29,0),VLOOKUP($A46,Surfaces!$B$1:$AK$61,16,0)))</f>
        <v/>
      </c>
      <c r="AG46" s="66" t="str">
        <f>IF(AG45="","",IF(VLOOKUP($A46,Surfaces!$B$1:$AK$61,16,0)="",VLOOKUP($A46,Surfaces!$B$1:$AK$61,29,0),VLOOKUP($A46,Surfaces!$B$1:$AK$61,16,0)))</f>
        <v/>
      </c>
      <c r="AH46" s="66" t="str">
        <f>IF(AH45="","",IF(VLOOKUP($A46,Surfaces!$B$1:$AK$61,16,0)="",VLOOKUP($A46,Surfaces!$B$1:$AK$61,29,0),VLOOKUP($A46,Surfaces!$B$1:$AK$61,16,0)))</f>
        <v/>
      </c>
      <c r="AI46" s="66" t="str">
        <f>IF(AI45="","",IF(VLOOKUP($A46,Surfaces!$B$1:$AK$61,16,0)="",VLOOKUP($A46,Surfaces!$B$1:$AK$61,29,0),VLOOKUP($A46,Surfaces!$B$1:$AK$61,16,0)))</f>
        <v/>
      </c>
      <c r="AJ46" s="66" t="str">
        <f>IF(AJ45="","",IF(VLOOKUP($A46,Surfaces!$B$1:$AK$61,16,0)="",VLOOKUP($A46,Surfaces!$B$1:$AK$61,29,0),VLOOKUP($A46,Surfaces!$B$1:$AK$61,16,0)))</f>
        <v/>
      </c>
      <c r="AK46" s="66" t="str">
        <f>IF(AK45="","",IF(VLOOKUP($A46,Surfaces!$B$1:$AK$61,16,0)="",VLOOKUP($A46,Surfaces!$B$1:$AK$61,29,0),VLOOKUP($A46,Surfaces!$B$1:$AK$61,16,0)))</f>
        <v/>
      </c>
      <c r="AL46" s="66" t="str">
        <f>IF(AL45="","",IF(VLOOKUP($A46,Surfaces!$B$1:$AK$61,16,0)="",VLOOKUP($A46,Surfaces!$B$1:$AK$61,29,0),VLOOKUP($A46,Surfaces!$B$1:$AK$61,16,0)))</f>
        <v/>
      </c>
      <c r="AM46" s="66" t="str">
        <f>IF(AM45="","",IF(VLOOKUP($A46,Surfaces!$B$1:$AK$61,16,0)="",VLOOKUP($A46,Surfaces!$B$1:$AK$61,29,0),VLOOKUP($A46,Surfaces!$B$1:$AK$61,16,0)))</f>
        <v/>
      </c>
      <c r="AN46" s="66" t="str">
        <f>IF(AN45="","",IF(VLOOKUP($A46,Surfaces!$B$1:$AK$61,16,0)="",VLOOKUP($A46,Surfaces!$B$1:$AK$61,29,0),VLOOKUP($A46,Surfaces!$B$1:$AK$61,16,0)))</f>
        <v/>
      </c>
      <c r="AO46" s="66" t="str">
        <f>IF(AO45="","",IF(VLOOKUP($A46,Surfaces!$B$1:$AK$61,16,0)="",VLOOKUP($A46,Surfaces!$B$1:$AK$61,29,0),VLOOKUP($A46,Surfaces!$B$1:$AK$61,16,0)))</f>
        <v/>
      </c>
      <c r="AP46" s="66" t="str">
        <f>IF(AP45="","",IF(VLOOKUP($A46,Surfaces!$B$1:$AK$61,16,0)="",VLOOKUP($A46,Surfaces!$B$1:$AK$61,29,0),VLOOKUP($A46,Surfaces!$B$1:$AK$61,16,0)))</f>
        <v/>
      </c>
      <c r="AQ46" s="66" t="str">
        <f>IF(AQ45="","",IF(VLOOKUP($A46,Surfaces!$B$1:$AK$61,16,0)="",VLOOKUP($A46,Surfaces!$B$1:$AK$61,29,0),VLOOKUP($A46,Surfaces!$B$1:$AK$61,16,0)))</f>
        <v/>
      </c>
      <c r="AR46" s="66" t="str">
        <f>IF(AR45="","",IF(VLOOKUP($A46,Surfaces!$B$1:$AK$61,16,0)="",VLOOKUP($A46,Surfaces!$B$1:$AK$61,29,0),VLOOKUP($A46,Surfaces!$B$1:$AK$61,16,0)))</f>
        <v/>
      </c>
      <c r="AS46" s="66">
        <f ca="1">IF(AS45="","",IF(VLOOKUP($A46,Surfaces!$B$1:$AK$61,16,0)="",VLOOKUP($A46,Surfaces!$B$1:$AK$61,29,0),VLOOKUP($A46,Surfaces!$B$1:$AK$61,16,0)))</f>
        <v>50</v>
      </c>
      <c r="AT46" s="66" t="str">
        <f>IF(AT45="","",IF(VLOOKUP($A46,Surfaces!$B$1:$AK$61,16,0)="",VLOOKUP($A46,Surfaces!$B$1:$AK$61,29,0),VLOOKUP($A46,Surfaces!$B$1:$AK$61,16,0)))</f>
        <v/>
      </c>
      <c r="AU46" s="66" t="str">
        <f>IF(AU45="","",IF(VLOOKUP($A46,Surfaces!$B$1:$AK$61,16,0)="",VLOOKUP($A46,Surfaces!$B$1:$AK$61,29,0),VLOOKUP($A46,Surfaces!$B$1:$AK$61,16,0)))</f>
        <v/>
      </c>
      <c r="AV46" s="66" t="str">
        <f>IF(AV45="","",IF(VLOOKUP($A46,Surfaces!$B$1:$AK$61,16,0)="",VLOOKUP($A46,Surfaces!$B$1:$AK$61,29,0),VLOOKUP($A46,Surfaces!$B$1:$AK$61,16,0)))</f>
        <v/>
      </c>
      <c r="AW46" s="66" t="str">
        <f>IF(AW45="","",IF(VLOOKUP($A46,Surfaces!$B$1:$AK$61,16,0)="",VLOOKUP($A46,Surfaces!$B$1:$AK$61,29,0),VLOOKUP($A46,Surfaces!$B$1:$AK$61,16,0)))</f>
        <v/>
      </c>
      <c r="AX46" s="66" t="str">
        <f>IF(AX45="","",IF(VLOOKUP($A46,Surfaces!$B$1:$AK$61,16,0)="",VLOOKUP($A46,Surfaces!$B$1:$AK$61,29,0),VLOOKUP($A46,Surfaces!$B$1:$AK$61,16,0)))</f>
        <v/>
      </c>
      <c r="AY46" s="66" t="str">
        <f>IF(AY45="","",IF(VLOOKUP($A46,Surfaces!$B$1:$AK$61,16,0)="",VLOOKUP($A46,Surfaces!$B$1:$AK$61,29,0),VLOOKUP($A46,Surfaces!$B$1:$AK$61,16,0)))</f>
        <v/>
      </c>
      <c r="AZ46" s="66" t="str">
        <f>IF(AZ45="","",IF(VLOOKUP($A46,Surfaces!$B$1:$AK$61,16,0)="",VLOOKUP($A46,Surfaces!$B$1:$AK$61,29,0),VLOOKUP($A46,Surfaces!$B$1:$AK$61,16,0)))</f>
        <v/>
      </c>
      <c r="BA46" s="66" t="str">
        <f>IF(BA45="","",IF(VLOOKUP($A46,Surfaces!$B$1:$AK$61,16,0)="",VLOOKUP($A46,Surfaces!$B$1:$AK$61,29,0),VLOOKUP($A46,Surfaces!$B$1:$AK$61,16,0)))</f>
        <v/>
      </c>
      <c r="BB46" s="66" t="str">
        <f>IF(BB45="","",IF(VLOOKUP($A46,Surfaces!$B$1:$AK$61,16,0)="",VLOOKUP($A46,Surfaces!$B$1:$AK$61,29,0),VLOOKUP($A46,Surfaces!$B$1:$AK$61,16,0)))</f>
        <v/>
      </c>
      <c r="BC46" s="67"/>
      <c r="BD46" s="68"/>
      <c r="BE46" s="68"/>
      <c r="BF46" s="69"/>
      <c r="BG46" s="69"/>
      <c r="BH46" s="69"/>
      <c r="BI46" s="69"/>
      <c r="BJ46" s="69"/>
      <c r="BK46" s="70"/>
      <c r="BL46" s="69"/>
      <c r="BM46" s="69"/>
      <c r="BN46" s="69"/>
      <c r="BO46" s="71"/>
      <c r="BP46" s="72"/>
      <c r="BQ46" s="71"/>
      <c r="BR46" s="73"/>
    </row>
    <row r="47" spans="1:70" s="51" customFormat="1" x14ac:dyDescent="0.2">
      <c r="A47" s="41" t="s">
        <v>157</v>
      </c>
      <c r="B47" s="42" t="s">
        <v>115</v>
      </c>
      <c r="C47" s="43" t="str">
        <f>IF((C$182+$BN47)&gt;=52,IF(ISBLANK(INDEX($C48:$BB48,1,(C$182+$BN47+1-52))),"",IF($BL47="P",VLOOKUP($A47,Surfaces!$B$2:$AL$62,15,0),(VLOOKUP($A47,Surfaces!$B$2:$AL$62,28,0))/$BC47)),IF(ISBLANK(INDEX(C48:$BB48,1,$BN47+1)),"",IF($BL47="P",VLOOKUP($A47,Surfaces!$B$2:$AL$62,15,0),(VLOOKUP($A47,Surfaces!$B$2:$AL$62,28,0))/$BC47)))</f>
        <v/>
      </c>
      <c r="D47" s="43" t="str">
        <f>IF((D$182+$BN47)&gt;=52,IF(ISBLANK(INDEX($C48:$BB48,1,(D$182+$BN47+1-52))),"",IF($BL47="P",VLOOKUP($A47,Surfaces!$B$2:$AL$62,15,0),(VLOOKUP($A47,Surfaces!$B$2:$AL$62,28,0))/$BC47)),IF(ISBLANK(INDEX(D48:$BB48,1,$BN47+1)),"",IF($BL47="P",VLOOKUP($A47,Surfaces!$B$2:$AL$62,15,0),(VLOOKUP($A47,Surfaces!$B$2:$AL$62,28,0))/$BC47)))</f>
        <v/>
      </c>
      <c r="E47" s="43" t="str">
        <f>IF((E$182+$BN47)&gt;=52,IF(ISBLANK(INDEX($C48:$BB48,1,(E$182+$BN47+1-52))),"",IF($BL47="P",VLOOKUP($A47,Surfaces!$B$2:$AL$62,15,0),(VLOOKUP($A47,Surfaces!$B$2:$AL$62,28,0))/$BC47)),IF(ISBLANK(INDEX(E48:$BB48,1,$BN47+1)),"",IF($BL47="P",VLOOKUP($A47,Surfaces!$B$2:$AL$62,15,0),(VLOOKUP($A47,Surfaces!$B$2:$AL$62,28,0))/$BC47)))</f>
        <v/>
      </c>
      <c r="F47" s="43" t="str">
        <f>IF((F$182+$BN47)&gt;=52,IF(ISBLANK(INDEX($C48:$BB48,1,(F$182+$BN47+1-52))),"",IF($BL47="P",VLOOKUP($A47,Surfaces!$B$2:$AL$62,15,0),(VLOOKUP($A47,Surfaces!$B$2:$AL$62,28,0))/$BC47)),IF(ISBLANK(INDEX(F48:$BB48,1,$BN47+1)),"",IF($BL47="P",VLOOKUP($A47,Surfaces!$B$2:$AL$62,15,0),(VLOOKUP($A47,Surfaces!$B$2:$AL$62,28,0))/$BC47)))</f>
        <v/>
      </c>
      <c r="G47" s="43" t="str">
        <f>IF((G$182+$BN47)&gt;=52,IF(ISBLANK(INDEX($C48:$BB48,1,(G$182+$BN47+1-52))),"",IF($BL47="P",VLOOKUP($A47,Surfaces!$B$2:$AL$62,15,0),(VLOOKUP($A47,Surfaces!$B$2:$AL$62,28,0))/$BC47)),IF(ISBLANK(INDEX(G48:$BB48,1,$BN47+1)),"",IF($BL47="P",VLOOKUP($A47,Surfaces!$B$2:$AL$62,15,0),(VLOOKUP($A47,Surfaces!$B$2:$AL$62,28,0))/$BC47)))</f>
        <v/>
      </c>
      <c r="H47" s="43" t="str">
        <f>IF((H$182+$BN47)&gt;=52,IF(ISBLANK(INDEX($C48:$BB48,1,(H$182+$BN47+1-52))),"",IF($BL47="P",VLOOKUP($A47,Surfaces!$B$2:$AL$62,15,0),(VLOOKUP($A47,Surfaces!$B$2:$AL$62,28,0))/$BC47)),IF(ISBLANK(INDEX(H48:$BB48,1,$BN47+1)),"",IF($BL47="P",VLOOKUP($A47,Surfaces!$B$2:$AL$62,15,0),(VLOOKUP($A47,Surfaces!$B$2:$AL$62,28,0))/$BC47)))</f>
        <v/>
      </c>
      <c r="I47" s="43" t="str">
        <f>IF((I$182+$BN47)&gt;=52,IF(ISBLANK(INDEX($C48:$BB48,1,(I$182+$BN47+1-52))),"",IF($BL47="P",VLOOKUP($A47,Surfaces!$B$2:$AL$62,15,0),(VLOOKUP($A47,Surfaces!$B$2:$AL$62,28,0))/$BC47)),IF(ISBLANK(INDEX(I48:$BB48,1,$BN47+1)),"",IF($BL47="P",VLOOKUP($A47,Surfaces!$B$2:$AL$62,15,0),(VLOOKUP($A47,Surfaces!$B$2:$AL$62,28,0))/$BC47)))</f>
        <v/>
      </c>
      <c r="J47" s="43" t="str">
        <f>IF((J$182+$BN47)&gt;=52,IF(ISBLANK(INDEX($C48:$BB48,1,(J$182+$BN47+1-52))),"",IF($BL47="P",VLOOKUP($A47,Surfaces!$B$2:$AL$62,15,0),(VLOOKUP($A47,Surfaces!$B$2:$AL$62,28,0))/$BC47)),IF(ISBLANK(INDEX(J48:$BB48,1,$BN47+1)),"",IF($BL47="P",VLOOKUP($A47,Surfaces!$B$2:$AL$62,15,0),(VLOOKUP($A47,Surfaces!$B$2:$AL$62,28,0))/$BC47)))</f>
        <v/>
      </c>
      <c r="K47" s="43" t="str">
        <f>IF((K$182+$BN47)&gt;=52,IF(ISBLANK(INDEX($C48:$BB48,1,(K$182+$BN47+1-52))),"",IF($BL47="P",VLOOKUP($A47,Surfaces!$B$2:$AL$62,15,0),(VLOOKUP($A47,Surfaces!$B$2:$AL$62,28,0))/$BC47)),IF(ISBLANK(INDEX(K48:$BB48,1,$BN47+1)),"",IF($BL47="P",VLOOKUP($A47,Surfaces!$B$2:$AL$62,15,0),(VLOOKUP($A47,Surfaces!$B$2:$AL$62,28,0))/$BC47)))</f>
        <v/>
      </c>
      <c r="L47" s="43" t="str">
        <f>IF((L$182+$BN47)&gt;=52,IF(ISBLANK(INDEX($C48:$BB48,1,(L$182+$BN47+1-52))),"",IF($BL47="P",VLOOKUP($A47,Surfaces!$B$2:$AL$62,15,0),(VLOOKUP($A47,Surfaces!$B$2:$AL$62,28,0))/$BC47)),IF(ISBLANK(INDEX(L48:$BB48,1,$BN47+1)),"",IF($BL47="P",VLOOKUP($A47,Surfaces!$B$2:$AL$62,15,0),(VLOOKUP($A47,Surfaces!$B$2:$AL$62,28,0))/$BC47)))</f>
        <v/>
      </c>
      <c r="M47" s="43" t="str">
        <f>IF((M$182+$BN47)&gt;=52,IF(ISBLANK(INDEX($C48:$BB48,1,(M$182+$BN47+1-52))),"",IF($BL47="P",VLOOKUP($A47,Surfaces!$B$2:$AL$62,15,0),(VLOOKUP($A47,Surfaces!$B$2:$AL$62,28,0))/$BC47)),IF(ISBLANK(INDEX(M48:$BB48,1,$BN47+1)),"",IF($BL47="P",VLOOKUP($A47,Surfaces!$B$2:$AL$62,15,0),(VLOOKUP($A47,Surfaces!$B$2:$AL$62,28,0))/$BC47)))</f>
        <v/>
      </c>
      <c r="N47" s="43" t="str">
        <f>IF((N$182+$BN47)&gt;=52,IF(ISBLANK(INDEX($C48:$BB48,1,(N$182+$BN47+1-52))),"",IF($BL47="P",VLOOKUP($A47,Surfaces!$B$2:$AL$62,15,0),(VLOOKUP($A47,Surfaces!$B$2:$AL$62,28,0))/$BC47)),IF(ISBLANK(INDEX(N48:$BB48,1,$BN47+1)),"",IF($BL47="P",VLOOKUP($A47,Surfaces!$B$2:$AL$62,15,0),(VLOOKUP($A47,Surfaces!$B$2:$AL$62,28,0))/$BC47)))</f>
        <v/>
      </c>
      <c r="O47" s="43" t="str">
        <f>IF((O$182+$BN47)&gt;=52,IF(ISBLANK(INDEX($C48:$BB48,1,(O$182+$BN47+1-52))),"",IF($BL47="P",VLOOKUP($A47,Surfaces!$B$2:$AL$62,15,0),(VLOOKUP($A47,Surfaces!$B$2:$AL$62,28,0))/$BC47)),IF(ISBLANK(INDEX(O48:$BB48,1,$BN47+1)),"",IF($BL47="P",VLOOKUP($A47,Surfaces!$B$2:$AL$62,15,0),(VLOOKUP($A47,Surfaces!$B$2:$AL$62,28,0))/$BC47)))</f>
        <v/>
      </c>
      <c r="P47" s="43" t="str">
        <f>IF((P$182+$BN47)&gt;=52,IF(ISBLANK(INDEX($C48:$BB48,1,(P$182+$BN47+1-52))),"",IF($BL47="P",VLOOKUP($A47,Surfaces!$B$2:$AL$62,15,0),(VLOOKUP($A47,Surfaces!$B$2:$AL$62,28,0))/$BC47)),IF(ISBLANK(INDEX(P48:$BB48,1,$BN47+1)),"",IF($BL47="P",VLOOKUP($A47,Surfaces!$B$2:$AL$62,15,0),(VLOOKUP($A47,Surfaces!$B$2:$AL$62,28,0))/$BC47)))</f>
        <v/>
      </c>
      <c r="Q47" s="43" t="str">
        <f>IF((Q$182+$BN47)&gt;=52,IF(ISBLANK(INDEX($C48:$BB48,1,(Q$182+$BN47+1-52))),"",IF($BL47="P",VLOOKUP($A47,Surfaces!$B$2:$AL$62,15,0),(VLOOKUP($A47,Surfaces!$B$2:$AL$62,28,0))/$BC47)),IF(ISBLANK(INDEX(Q48:$BB48,1,$BN47+1)),"",IF($BL47="P",VLOOKUP($A47,Surfaces!$B$2:$AL$62,15,0),(VLOOKUP($A47,Surfaces!$B$2:$AL$62,28,0))/$BC47)))</f>
        <v/>
      </c>
      <c r="R47" s="43" t="str">
        <f>IF((R$182+$BN47)&gt;=52,IF(ISBLANK(INDEX($C48:$BB48,1,(R$182+$BN47+1-52))),"",IF($BL47="P",VLOOKUP($A47,Surfaces!$B$2:$AL$62,15,0),(VLOOKUP($A47,Surfaces!$B$2:$AL$62,28,0))/$BC47)),IF(ISBLANK(INDEX(R48:$BB48,1,$BN47+1)),"",IF($BL47="P",VLOOKUP($A47,Surfaces!$B$2:$AL$62,15,0),(VLOOKUP($A47,Surfaces!$B$2:$AL$62,28,0))/$BC47)))</f>
        <v/>
      </c>
      <c r="S47" s="43" t="str">
        <f>IF((S$182+$BN47)&gt;=52,IF(ISBLANK(INDEX($C48:$BB48,1,(S$182+$BN47+1-52))),"",IF($BL47="P",VLOOKUP($A47,Surfaces!$B$2:$AL$62,15,0),(VLOOKUP($A47,Surfaces!$B$2:$AL$62,28,0))/$BC47)),IF(ISBLANK(INDEX(S48:$BB48,1,$BN47+1)),"",IF($BL47="P",VLOOKUP($A47,Surfaces!$B$2:$AL$62,15,0),(VLOOKUP($A47,Surfaces!$B$2:$AL$62,28,0))/$BC47)))</f>
        <v/>
      </c>
      <c r="T47" s="43" t="str">
        <f>IF((T$182+$BN47)&gt;=52,IF(ISBLANK(INDEX($C48:$BB48,1,(T$182+$BN47+1-52))),"",IF($BL47="P",VLOOKUP($A47,Surfaces!$B$2:$AL$62,15,0),(VLOOKUP($A47,Surfaces!$B$2:$AL$62,28,0))/$BC47)),IF(ISBLANK(INDEX(T48:$BB48,1,$BN47+1)),"",IF($BL47="P",VLOOKUP($A47,Surfaces!$B$2:$AL$62,15,0),(VLOOKUP($A47,Surfaces!$B$2:$AL$62,28,0))/$BC47)))</f>
        <v/>
      </c>
      <c r="U47" s="43" t="str">
        <f>IF((U$182+$BN47)&gt;=52,IF(ISBLANK(INDEX($C48:$BB48,1,(U$182+$BN47+1-52))),"",IF($BL47="P",VLOOKUP($A47,Surfaces!$B$2:$AL$62,15,0),(VLOOKUP($A47,Surfaces!$B$2:$AL$62,28,0))/$BC47)),IF(ISBLANK(INDEX(U48:$BB48,1,$BN47+1)),"",IF($BL47="P",VLOOKUP($A47,Surfaces!$B$2:$AL$62,15,0),(VLOOKUP($A47,Surfaces!$B$2:$AL$62,28,0))/$BC47)))</f>
        <v/>
      </c>
      <c r="V47" s="43" t="str">
        <f>IF((V$182+$BN47)&gt;=52,IF(ISBLANK(INDEX($C48:$BB48,1,(V$182+$BN47+1-52))),"",IF($BL47="P",VLOOKUP($A47,Surfaces!$B$2:$AL$62,15,0),(VLOOKUP($A47,Surfaces!$B$2:$AL$62,28,0))/$BC47)),IF(ISBLANK(INDEX(V48:$BB48,1,$BN47+1)),"",IF($BL47="P",VLOOKUP($A47,Surfaces!$B$2:$AL$62,15,0),(VLOOKUP($A47,Surfaces!$B$2:$AL$62,28,0))/$BC47)))</f>
        <v/>
      </c>
      <c r="W47" s="43" t="str">
        <f>IF((W$182+$BN47)&gt;=52,IF(ISBLANK(INDEX($C48:$BB48,1,(W$182+$BN47+1-52))),"",IF($BL47="P",VLOOKUP($A47,Surfaces!$B$2:$AL$62,15,0),(VLOOKUP($A47,Surfaces!$B$2:$AL$62,28,0))/$BC47)),IF(ISBLANK(INDEX(W48:$BB48,1,$BN47+1)),"",IF($BL47="P",VLOOKUP($A47,Surfaces!$B$2:$AL$62,15,0),(VLOOKUP($A47,Surfaces!$B$2:$AL$62,28,0))/$BC47)))</f>
        <v/>
      </c>
      <c r="X47" s="43" t="str">
        <f>IF((X$182+$BN47)&gt;=52,IF(ISBLANK(INDEX($C48:$BB48,1,(X$182+$BN47+1-52))),"",IF($BL47="P",VLOOKUP($A47,Surfaces!$B$2:$AL$62,15,0),(VLOOKUP($A47,Surfaces!$B$2:$AL$62,28,0))/$BC47)),IF(ISBLANK(INDEX(X48:$BB48,1,$BN47+1)),"",IF($BL47="P",VLOOKUP($A47,Surfaces!$B$2:$AL$62,15,0),(VLOOKUP($A47,Surfaces!$B$2:$AL$62,28,0))/$BC47)))</f>
        <v/>
      </c>
      <c r="Y47" s="43" t="str">
        <f>IF((Y$182+$BN47)&gt;=52,IF(ISBLANK(INDEX($C48:$BB48,1,(Y$182+$BN47+1-52))),"",IF($BL47="P",VLOOKUP($A47,Surfaces!$B$2:$AL$62,15,0),(VLOOKUP($A47,Surfaces!$B$2:$AL$62,28,0))/$BC47)),IF(ISBLANK(INDEX(Y48:$BB48,1,$BN47+1)),"",IF($BL47="P",VLOOKUP($A47,Surfaces!$B$2:$AL$62,15,0),(VLOOKUP($A47,Surfaces!$B$2:$AL$62,28,0))/$BC47)))</f>
        <v/>
      </c>
      <c r="Z47" s="43" t="str">
        <f>IF((Z$182+$BN47)&gt;=52,IF(ISBLANK(INDEX($C48:$BB48,1,(Z$182+$BN47+1-52))),"",IF($BL47="P",VLOOKUP($A47,Surfaces!$B$2:$AL$62,15,0),(VLOOKUP($A47,Surfaces!$B$2:$AL$62,28,0))/$BC47)),IF(ISBLANK(INDEX(Z48:$BB48,1,$BN47+1)),"",IF($BL47="P",VLOOKUP($A47,Surfaces!$B$2:$AL$62,15,0),(VLOOKUP($A47,Surfaces!$B$2:$AL$62,28,0))/$BC47)))</f>
        <v/>
      </c>
      <c r="AA47" s="43" t="str">
        <f>IF((AA$182+$BN47)&gt;=52,IF(ISBLANK(INDEX($C48:$BB48,1,(AA$182+$BN47+1-52))),"",IF($BL47="P",VLOOKUP($A47,Surfaces!$B$2:$AL$62,15,0),(VLOOKUP($A47,Surfaces!$B$2:$AL$62,28,0))/$BC47)),IF(ISBLANK(INDEX(AA48:$BB48,1,$BN47+1)),"",IF($BL47="P",VLOOKUP($A47,Surfaces!$B$2:$AL$62,15,0),(VLOOKUP($A47,Surfaces!$B$2:$AL$62,28,0))/$BC47)))</f>
        <v/>
      </c>
      <c r="AB47" s="43" t="str">
        <f>IF((AB$182+$BN47)&gt;=52,IF(ISBLANK(INDEX($C48:$BB48,1,(AB$182+$BN47+1-52))),"",IF($BL47="P",VLOOKUP($A47,Surfaces!$B$2:$AL$62,15,0),(VLOOKUP($A47,Surfaces!$B$2:$AL$62,28,0))/$BC47)),IF(ISBLANK(INDEX(AB48:$BB48,1,$BN47+1)),"",IF($BL47="P",VLOOKUP($A47,Surfaces!$B$2:$AL$62,15,0),(VLOOKUP($A47,Surfaces!$B$2:$AL$62,28,0))/$BC47)))</f>
        <v/>
      </c>
      <c r="AC47" s="43" t="str">
        <f>IF((AC$182+$BN47)&gt;=52,IF(ISBLANK(INDEX($C48:$BB48,1,(AC$182+$BN47+1-52))),"",IF($BL47="P",VLOOKUP($A47,Surfaces!$B$2:$AL$62,15,0),(VLOOKUP($A47,Surfaces!$B$2:$AL$62,28,0))/$BC47)),IF(ISBLANK(INDEX(AC48:$BB48,1,$BN47+1)),"",IF($BL47="P",VLOOKUP($A47,Surfaces!$B$2:$AL$62,15,0),(VLOOKUP($A47,Surfaces!$B$2:$AL$62,28,0))/$BC47)))</f>
        <v/>
      </c>
      <c r="AD47" s="43" t="str">
        <f>IF((AD$182+$BN47)&gt;=52,IF(ISBLANK(INDEX($C48:$BB48,1,(AD$182+$BN47+1-52))),"",IF($BL47="P",VLOOKUP($A47,Surfaces!$B$2:$AL$62,15,0),(VLOOKUP($A47,Surfaces!$B$2:$AL$62,28,0))/$BC47)),IF(ISBLANK(INDEX(AD48:$BB48,1,$BN47+1)),"",IF($BL47="P",VLOOKUP($A47,Surfaces!$B$2:$AL$62,15,0),(VLOOKUP($A47,Surfaces!$B$2:$AL$62,28,0))/$BC47)))</f>
        <v/>
      </c>
      <c r="AE47" s="43">
        <f ca="1">IF((AE$182+$BN47)&gt;=52,IF(ISBLANK(INDEX($C48:$BB48,1,(AE$182+$BN47+1-52))),"",IF($BL47="P",VLOOKUP($A47,Surfaces!$B$2:$AL$62,15,0),(VLOOKUP($A47,Surfaces!$B$2:$AL$62,28,0))/$BC47)),IF(ISBLANK(INDEX(AE48:$BB48,1,$BN47+1)),"",IF($BL47="P",VLOOKUP($A47,Surfaces!$B$2:$AL$62,15,0),(VLOOKUP($A47,Surfaces!$B$2:$AL$62,28,0))/$BC47)))</f>
        <v>39</v>
      </c>
      <c r="AF47" s="43" t="str">
        <f>IF((AF$182+$BN47)&gt;=52,IF(ISBLANK(INDEX($C48:$BB48,1,(AF$182+$BN47+1-52))),"",IF($BL47="P",VLOOKUP($A47,Surfaces!$B$2:$AL$62,15,0),(VLOOKUP($A47,Surfaces!$B$2:$AL$62,28,0))/$BC47)),IF(ISBLANK(INDEX(AF48:$BB48,1,$BN47+1)),"",IF($BL47="P",VLOOKUP($A47,Surfaces!$B$2:$AL$62,15,0),(VLOOKUP($A47,Surfaces!$B$2:$AL$62,28,0))/$BC47)))</f>
        <v/>
      </c>
      <c r="AG47" s="43" t="str">
        <f>IF((AG$182+$BN47)&gt;=52,IF(ISBLANK(INDEX($C48:$BB48,1,(AG$182+$BN47+1-52))),"",IF($BL47="P",VLOOKUP($A47,Surfaces!$B$2:$AL$62,15,0),(VLOOKUP($A47,Surfaces!$B$2:$AL$62,28,0))/$BC47)),IF(ISBLANK(INDEX(AG48:$BB48,1,$BN47+1)),"",IF($BL47="P",VLOOKUP($A47,Surfaces!$B$2:$AL$62,15,0),(VLOOKUP($A47,Surfaces!$B$2:$AL$62,28,0))/$BC47)))</f>
        <v/>
      </c>
      <c r="AH47" s="43" t="str">
        <f>IF((AH$182+$BN47)&gt;=52,IF(ISBLANK(INDEX($C48:$BB48,1,(AH$182+$BN47+1-52))),"",IF($BL47="P",VLOOKUP($A47,Surfaces!$B$2:$AL$62,15,0),(VLOOKUP($A47,Surfaces!$B$2:$AL$62,28,0))/$BC47)),IF(ISBLANK(INDEX(AH48:$BB48,1,$BN47+1)),"",IF($BL47="P",VLOOKUP($A47,Surfaces!$B$2:$AL$62,15,0),(VLOOKUP($A47,Surfaces!$B$2:$AL$62,28,0))/$BC47)))</f>
        <v/>
      </c>
      <c r="AI47" s="43" t="str">
        <f>IF((AI$182+$BN47)&gt;=52,IF(ISBLANK(INDEX($C48:$BB48,1,(AI$182+$BN47+1-52))),"",IF($BL47="P",VLOOKUP($A47,Surfaces!$B$2:$AL$62,15,0),(VLOOKUP($A47,Surfaces!$B$2:$AL$62,28,0))/$BC47)),IF(ISBLANK(INDEX(AI48:$BB48,1,$BN47+1)),"",IF($BL47="P",VLOOKUP($A47,Surfaces!$B$2:$AL$62,15,0),(VLOOKUP($A47,Surfaces!$B$2:$AL$62,28,0))/$BC47)))</f>
        <v/>
      </c>
      <c r="AJ47" s="43" t="str">
        <f>IF((AJ$182+$BN47)&gt;=52,IF(ISBLANK(INDEX($C48:$BB48,1,(AJ$182+$BN47+1-52))),"",IF($BL47="P",VLOOKUP($A47,Surfaces!$B$2:$AL$62,15,0),(VLOOKUP($A47,Surfaces!$B$2:$AL$62,28,0))/$BC47)),IF(ISBLANK(INDEX(AJ48:$BB48,1,$BN47+1)),"",IF($BL47="P",VLOOKUP($A47,Surfaces!$B$2:$AL$62,15,0),(VLOOKUP($A47,Surfaces!$B$2:$AL$62,28,0))/$BC47)))</f>
        <v/>
      </c>
      <c r="AK47" s="43" t="str">
        <f>IF((AK$182+$BN47)&gt;=52,IF(ISBLANK(INDEX($C48:$BB48,1,(AK$182+$BN47+1-52))),"",IF($BL47="P",VLOOKUP($A47,Surfaces!$B$2:$AL$62,15,0),(VLOOKUP($A47,Surfaces!$B$2:$AL$62,28,0))/$BC47)),IF(ISBLANK(INDEX(AK48:$BB48,1,$BN47+1)),"",IF($BL47="P",VLOOKUP($A47,Surfaces!$B$2:$AL$62,15,0),(VLOOKUP($A47,Surfaces!$B$2:$AL$62,28,0))/$BC47)))</f>
        <v/>
      </c>
      <c r="AL47" s="43" t="str">
        <f>IF((AL$182+$BN47)&gt;=52,IF(ISBLANK(INDEX($C48:$BB48,1,(AL$182+$BN47+1-52))),"",IF($BL47="P",VLOOKUP($A47,Surfaces!$B$2:$AL$62,15,0),(VLOOKUP($A47,Surfaces!$B$2:$AL$62,28,0))/$BC47)),IF(ISBLANK(INDEX(AL48:$BB48,1,$BN47+1)),"",IF($BL47="P",VLOOKUP($A47,Surfaces!$B$2:$AL$62,15,0),(VLOOKUP($A47,Surfaces!$B$2:$AL$62,28,0))/$BC47)))</f>
        <v/>
      </c>
      <c r="AM47" s="43" t="str">
        <f>IF((AM$182+$BN47)&gt;=52,IF(ISBLANK(INDEX($C48:$BB48,1,(AM$182+$BN47+1-52))),"",IF($BL47="P",VLOOKUP($A47,Surfaces!$B$2:$AL$62,15,0),(VLOOKUP($A47,Surfaces!$B$2:$AL$62,28,0))/$BC47)),IF(ISBLANK(INDEX(AM48:$BB48,1,$BN47+1)),"",IF($BL47="P",VLOOKUP($A47,Surfaces!$B$2:$AL$62,15,0),(VLOOKUP($A47,Surfaces!$B$2:$AL$62,28,0))/$BC47)))</f>
        <v/>
      </c>
      <c r="AN47" s="43" t="str">
        <f>IF((AN$182+$BN47)&gt;=52,IF(ISBLANK(INDEX($C48:$BB48,1,(AN$182+$BN47+1-52))),"",IF($BL47="P",VLOOKUP($A47,Surfaces!$B$2:$AL$62,15,0),(VLOOKUP($A47,Surfaces!$B$2:$AL$62,28,0))/$BC47)),IF(ISBLANK(INDEX(AN48:$BB48,1,$BN47+1)),"",IF($BL47="P",VLOOKUP($A47,Surfaces!$B$2:$AL$62,15,0),(VLOOKUP($A47,Surfaces!$B$2:$AL$62,28,0))/$BC47)))</f>
        <v/>
      </c>
      <c r="AO47" s="43" t="str">
        <f>IF((AO$182+$BN47)&gt;=52,IF(ISBLANK(INDEX($C48:$BB48,1,(AO$182+$BN47+1-52))),"",IF($BL47="P",VLOOKUP($A47,Surfaces!$B$2:$AL$62,15,0),(VLOOKUP($A47,Surfaces!$B$2:$AL$62,28,0))/$BC47)),IF(ISBLANK(INDEX(AO48:$BB48,1,$BN47+1)),"",IF($BL47="P",VLOOKUP($A47,Surfaces!$B$2:$AL$62,15,0),(VLOOKUP($A47,Surfaces!$B$2:$AL$62,28,0))/$BC47)))</f>
        <v/>
      </c>
      <c r="AP47" s="43" t="str">
        <f>IF((AP$182+$BN47)&gt;=52,IF(ISBLANK(INDEX($C48:$BB48,1,(AP$182+$BN47+1-52))),"",IF($BL47="P",VLOOKUP($A47,Surfaces!$B$2:$AL$62,15,0),(VLOOKUP($A47,Surfaces!$B$2:$AL$62,28,0))/$BC47)),IF(ISBLANK(INDEX(AP48:$BB48,1,$BN47+1)),"",IF($BL47="P",VLOOKUP($A47,Surfaces!$B$2:$AL$62,15,0),(VLOOKUP($A47,Surfaces!$B$2:$AL$62,28,0))/$BC47)))</f>
        <v/>
      </c>
      <c r="AQ47" s="43" t="str">
        <f>IF((AQ$182+$BN47)&gt;=52,IF(ISBLANK(INDEX($C48:$BB48,1,(AQ$182+$BN47+1-52))),"",IF($BL47="P",VLOOKUP($A47,Surfaces!$B$2:$AL$62,15,0),(VLOOKUP($A47,Surfaces!$B$2:$AL$62,28,0))/$BC47)),IF(ISBLANK(INDEX(AQ48:$BB48,1,$BN47+1)),"",IF($BL47="P",VLOOKUP($A47,Surfaces!$B$2:$AL$62,15,0),(VLOOKUP($A47,Surfaces!$B$2:$AL$62,28,0))/$BC47)))</f>
        <v/>
      </c>
      <c r="AR47" s="43" t="str">
        <f>IF((AR$182+$BN47)&gt;=52,IF(ISBLANK(INDEX($C48:$BB48,1,(AR$182+$BN47+1-52))),"",IF($BL47="P",VLOOKUP($A47,Surfaces!$B$2:$AL$62,15,0),(VLOOKUP($A47,Surfaces!$B$2:$AL$62,28,0))/$BC47)),IF(ISBLANK(INDEX(AR48:$BB48,1,$BN47+1)),"",IF($BL47="P",VLOOKUP($A47,Surfaces!$B$2:$AL$62,15,0),(VLOOKUP($A47,Surfaces!$B$2:$AL$62,28,0))/$BC47)))</f>
        <v/>
      </c>
      <c r="AS47" s="43" t="str">
        <f>IF((AS$182+$BN47)&gt;=52,IF(ISBLANK(INDEX($C48:$BB48,1,(AS$182+$BN47+1-52))),"",IF($BL47="P",VLOOKUP($A47,Surfaces!$B$2:$AL$62,15,0),(VLOOKUP($A47,Surfaces!$B$2:$AL$62,28,0))/$BC47)),IF(ISBLANK(INDEX(AS48:$BB48,1,$BN47+1)),"",IF($BL47="P",VLOOKUP($A47,Surfaces!$B$2:$AL$62,15,0),(VLOOKUP($A47,Surfaces!$B$2:$AL$62,28,0))/$BC47)))</f>
        <v/>
      </c>
      <c r="AT47" s="43" t="str">
        <f>IF((AT$182+$BN47)&gt;=52,IF(ISBLANK(INDEX($C48:$BB48,1,(AT$182+$BN47+1-52))),"",IF($BL47="P",VLOOKUP($A47,Surfaces!$B$2:$AL$62,15,0),(VLOOKUP($A47,Surfaces!$B$2:$AL$62,28,0))/$BC47)),IF(ISBLANK(INDEX(AT48:$BB48,1,$BN47+1)),"",IF($BL47="P",VLOOKUP($A47,Surfaces!$B$2:$AL$62,15,0),(VLOOKUP($A47,Surfaces!$B$2:$AL$62,28,0))/$BC47)))</f>
        <v/>
      </c>
      <c r="AU47" s="43" t="str">
        <f>IF((AU$182+$BN47)&gt;=52,IF(ISBLANK(INDEX($C48:$BB48,1,(AU$182+$BN47+1-52))),"",IF($BL47="P",VLOOKUP($A47,Surfaces!$B$2:$AL$62,15,0),(VLOOKUP($A47,Surfaces!$B$2:$AL$62,28,0))/$BC47)),IF(ISBLANK(INDEX(AU48:$BB48,1,$BN47+1)),"",IF($BL47="P",VLOOKUP($A47,Surfaces!$B$2:$AL$62,15,0),(VLOOKUP($A47,Surfaces!$B$2:$AL$62,28,0))/$BC47)))</f>
        <v/>
      </c>
      <c r="AV47" s="43" t="str">
        <f>IF((AV$182+$BN47)&gt;=52,IF(ISBLANK(INDEX($C48:$BB48,1,(AV$182+$BN47+1-52))),"",IF($BL47="P",VLOOKUP($A47,Surfaces!$B$2:$AL$62,15,0),(VLOOKUP($A47,Surfaces!$B$2:$AL$62,28,0))/$BC47)),IF(ISBLANK(INDEX(AV48:$BB48,1,$BN47+1)),"",IF($BL47="P",VLOOKUP($A47,Surfaces!$B$2:$AL$62,15,0),(VLOOKUP($A47,Surfaces!$B$2:$AL$62,28,0))/$BC47)))</f>
        <v/>
      </c>
      <c r="AW47" s="43" t="str">
        <f>IF((AW$182+$BN47)&gt;=52,IF(ISBLANK(INDEX($C48:$BB48,1,(AW$182+$BN47+1-52))),"",IF($BL47="P",VLOOKUP($A47,Surfaces!$B$2:$AL$62,15,0),(VLOOKUP($A47,Surfaces!$B$2:$AL$62,28,0))/$BC47)),IF(ISBLANK(INDEX(AW48:$BB48,1,$BN47+1)),"",IF($BL47="P",VLOOKUP($A47,Surfaces!$B$2:$AL$62,15,0),(VLOOKUP($A47,Surfaces!$B$2:$AL$62,28,0))/$BC47)))</f>
        <v/>
      </c>
      <c r="AX47" s="43" t="str">
        <f>IF((AX$182+$BN47)&gt;=52,IF(ISBLANK(INDEX($C48:$BB48,1,(AX$182+$BN47+1-52))),"",IF($BL47="P",VLOOKUP($A47,Surfaces!$B$2:$AL$62,15,0),(VLOOKUP($A47,Surfaces!$B$2:$AL$62,28,0))/$BC47)),IF(ISBLANK(INDEX(AX48:$BB48,1,$BN47+1)),"",IF($BL47="P",VLOOKUP($A47,Surfaces!$B$2:$AL$62,15,0),(VLOOKUP($A47,Surfaces!$B$2:$AL$62,28,0))/$BC47)))</f>
        <v/>
      </c>
      <c r="AY47" s="43" t="str">
        <f>IF((AY$182+$BN47)&gt;=52,IF(ISBLANK(INDEX($C48:$BB48,1,(AY$182+$BN47+1-52))),"",IF($BL47="P",VLOOKUP($A47,Surfaces!$B$2:$AL$62,15,0),(VLOOKUP($A47,Surfaces!$B$2:$AL$62,28,0))/$BC47)),IF(ISBLANK(INDEX(AY48:$BB48,1,$BN47+1)),"",IF($BL47="P",VLOOKUP($A47,Surfaces!$B$2:$AL$62,15,0),(VLOOKUP($A47,Surfaces!$B$2:$AL$62,28,0))/$BC47)))</f>
        <v/>
      </c>
      <c r="AZ47" s="43" t="str">
        <f>IF((AZ$182+$BN47)&gt;=52,IF(ISBLANK(INDEX($C48:$BB48,1,(AZ$182+$BN47+1-52))),"",IF($BL47="P",VLOOKUP($A47,Surfaces!$B$2:$AL$62,15,0),(VLOOKUP($A47,Surfaces!$B$2:$AL$62,28,0))/$BC47)),IF(ISBLANK(INDEX(AZ48:$BB48,1,$BN47+1)),"",IF($BL47="P",VLOOKUP($A47,Surfaces!$B$2:$AL$62,15,0),(VLOOKUP($A47,Surfaces!$B$2:$AL$62,28,0))/$BC47)))</f>
        <v/>
      </c>
      <c r="BA47" s="43" t="str">
        <f>IF((BA$182+$BN47)&gt;=52,IF(ISBLANK(INDEX($C48:$BB48,1,(BA$182+$BN47+1-52))),"",IF($BL47="P",VLOOKUP($A47,Surfaces!$B$2:$AL$62,15,0),(VLOOKUP($A47,Surfaces!$B$2:$AL$62,28,0))/$BC47)),IF(ISBLANK(INDEX(BA48:$BB48,1,$BN47+1)),"",IF($BL47="P",VLOOKUP($A47,Surfaces!$B$2:$AL$62,15,0),(VLOOKUP($A47,Surfaces!$B$2:$AL$62,28,0))/$BC47)))</f>
        <v/>
      </c>
      <c r="BB47" s="43" t="str">
        <f>IF((BB$182+$BN47)&gt;=52,IF(ISBLANK(INDEX($C48:$BB48,1,(BB$182+$BN47+1-52))),"",IF($BL47="P",VLOOKUP($A47,Surfaces!$B$2:$AL$62,15,0),(VLOOKUP($A47,Surfaces!$B$2:$AL$62,28,0))/$BC47)),IF(ISBLANK(INDEX(BB48:$BB48,1,$BN47+1)),"",IF($BL47="P",VLOOKUP($A47,Surfaces!$B$2:$AL$62,15,0),(VLOOKUP($A47,Surfaces!$B$2:$AL$62,28,0))/$BC47)))</f>
        <v/>
      </c>
      <c r="BC47" s="44">
        <f>IF(COUNTA(C48:BB48)=0,"",COUNTA(C48:BB48))</f>
        <v>1</v>
      </c>
      <c r="BD47" s="45" t="s">
        <v>155</v>
      </c>
      <c r="BE47" s="45" t="s">
        <v>156</v>
      </c>
      <c r="BF47" s="46">
        <v>80</v>
      </c>
      <c r="BG47" s="46">
        <v>20</v>
      </c>
      <c r="BH47" s="46">
        <v>1</v>
      </c>
      <c r="BI47" s="46" t="s">
        <v>128</v>
      </c>
      <c r="BJ47" s="46">
        <v>2</v>
      </c>
      <c r="BK47" s="47"/>
      <c r="BL47" s="46" t="s">
        <v>119</v>
      </c>
      <c r="BM47" s="46">
        <v>30</v>
      </c>
      <c r="BN47" s="46">
        <v>14</v>
      </c>
      <c r="BO47" s="48">
        <v>0.8</v>
      </c>
      <c r="BP47" s="49" t="s">
        <v>120</v>
      </c>
      <c r="BQ47" s="48">
        <v>1.64</v>
      </c>
      <c r="BR47" s="50" t="str">
        <f>IF(ISBLANK(BP47),"",BP47)</f>
        <v>€/kg</v>
      </c>
    </row>
    <row r="48" spans="1:70" x14ac:dyDescent="0.2">
      <c r="A48" s="52" t="str">
        <f>A47</f>
        <v>butternut</v>
      </c>
      <c r="B48" s="53" t="s">
        <v>121</v>
      </c>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6"/>
      <c r="AH48" s="56"/>
      <c r="AI48" s="56"/>
      <c r="AJ48" s="56"/>
      <c r="AK48" s="56"/>
      <c r="AL48" s="56"/>
      <c r="AM48" s="56"/>
      <c r="AN48" s="56"/>
      <c r="AO48" s="56"/>
      <c r="AP48" s="56"/>
      <c r="AQ48" s="56"/>
      <c r="AR48" s="56"/>
      <c r="AS48" s="56" t="s">
        <v>329</v>
      </c>
      <c r="AT48" s="54"/>
      <c r="AU48" s="54"/>
      <c r="AV48" s="54"/>
      <c r="AW48" s="54"/>
      <c r="AX48" s="54"/>
      <c r="AY48" s="54"/>
      <c r="AZ48" s="54"/>
      <c r="BA48" s="54"/>
      <c r="BB48" s="54"/>
      <c r="BC48" s="57"/>
      <c r="BD48" s="58"/>
      <c r="BE48" s="58"/>
      <c r="BF48" s="59"/>
      <c r="BG48" s="59"/>
      <c r="BH48" s="59"/>
      <c r="BI48" s="59"/>
      <c r="BJ48" s="59"/>
      <c r="BK48" s="60"/>
      <c r="BL48" s="59"/>
      <c r="BM48" s="59"/>
      <c r="BN48" s="59"/>
      <c r="BO48" s="61"/>
      <c r="BP48" s="62"/>
      <c r="BQ48" s="61"/>
      <c r="BR48" s="63"/>
    </row>
    <row r="49" spans="1:70" x14ac:dyDescent="0.2">
      <c r="A49" s="64" t="str">
        <f>A48</f>
        <v>butternut</v>
      </c>
      <c r="B49" s="65" t="s">
        <v>123</v>
      </c>
      <c r="C49" s="66" t="str">
        <f>IF(C48="","",IF(VLOOKUP($A49,Surfaces!$B$1:$AK$61,16,0)="",VLOOKUP($A49,Surfaces!$B$1:$AK$61,29,0),VLOOKUP($A49,Surfaces!$B$1:$AK$61,16,0)))</f>
        <v/>
      </c>
      <c r="D49" s="66" t="str">
        <f>IF(D48="","",IF(VLOOKUP($A49,Surfaces!$B$1:$AK$61,16,0)="",VLOOKUP($A49,Surfaces!$B$1:$AK$61,29,0),VLOOKUP($A49,Surfaces!$B$1:$AK$61,16,0)))</f>
        <v/>
      </c>
      <c r="E49" s="66" t="str">
        <f>IF(E48="","",IF(VLOOKUP($A49,Surfaces!$B$1:$AK$61,16,0)="",VLOOKUP($A49,Surfaces!$B$1:$AK$61,29,0),VLOOKUP($A49,Surfaces!$B$1:$AK$61,16,0)))</f>
        <v/>
      </c>
      <c r="F49" s="66" t="str">
        <f>IF(F48="","",IF(VLOOKUP($A49,Surfaces!$B$1:$AK$61,16,0)="",VLOOKUP($A49,Surfaces!$B$1:$AK$61,29,0),VLOOKUP($A49,Surfaces!$B$1:$AK$61,16,0)))</f>
        <v/>
      </c>
      <c r="G49" s="66" t="str">
        <f>IF(G48="","",IF(VLOOKUP($A49,Surfaces!$B$1:$AK$61,16,0)="",VLOOKUP($A49,Surfaces!$B$1:$AK$61,29,0),VLOOKUP($A49,Surfaces!$B$1:$AK$61,16,0)))</f>
        <v/>
      </c>
      <c r="H49" s="66" t="str">
        <f>IF(H48="","",IF(VLOOKUP($A49,Surfaces!$B$1:$AK$61,16,0)="",VLOOKUP($A49,Surfaces!$B$1:$AK$61,29,0),VLOOKUP($A49,Surfaces!$B$1:$AK$61,16,0)))</f>
        <v/>
      </c>
      <c r="I49" s="66" t="str">
        <f>IF(I48="","",IF(VLOOKUP($A49,Surfaces!$B$1:$AK$61,16,0)="",VLOOKUP($A49,Surfaces!$B$1:$AK$61,29,0),VLOOKUP($A49,Surfaces!$B$1:$AK$61,16,0)))</f>
        <v/>
      </c>
      <c r="J49" s="66" t="str">
        <f>IF(J48="","",IF(VLOOKUP($A49,Surfaces!$B$1:$AK$61,16,0)="",VLOOKUP($A49,Surfaces!$B$1:$AK$61,29,0),VLOOKUP($A49,Surfaces!$B$1:$AK$61,16,0)))</f>
        <v/>
      </c>
      <c r="K49" s="66" t="str">
        <f>IF(K48="","",IF(VLOOKUP($A49,Surfaces!$B$1:$AK$61,16,0)="",VLOOKUP($A49,Surfaces!$B$1:$AK$61,29,0),VLOOKUP($A49,Surfaces!$B$1:$AK$61,16,0)))</f>
        <v/>
      </c>
      <c r="L49" s="66" t="str">
        <f>IF(L48="","",IF(VLOOKUP($A49,Surfaces!$B$1:$AK$61,16,0)="",VLOOKUP($A49,Surfaces!$B$1:$AK$61,29,0),VLOOKUP($A49,Surfaces!$B$1:$AK$61,16,0)))</f>
        <v/>
      </c>
      <c r="M49" s="66" t="str">
        <f>IF(M48="","",IF(VLOOKUP($A49,Surfaces!$B$1:$AK$61,16,0)="",VLOOKUP($A49,Surfaces!$B$1:$AK$61,29,0),VLOOKUP($A49,Surfaces!$B$1:$AK$61,16,0)))</f>
        <v/>
      </c>
      <c r="N49" s="66" t="str">
        <f>IF(N48="","",IF(VLOOKUP($A49,Surfaces!$B$1:$AK$61,16,0)="",VLOOKUP($A49,Surfaces!$B$1:$AK$61,29,0),VLOOKUP($A49,Surfaces!$B$1:$AK$61,16,0)))</f>
        <v/>
      </c>
      <c r="O49" s="66" t="str">
        <f>IF(O48="","",IF(VLOOKUP($A49,Surfaces!$B$1:$AK$61,16,0)="",VLOOKUP($A49,Surfaces!$B$1:$AK$61,29,0),VLOOKUP($A49,Surfaces!$B$1:$AK$61,16,0)))</f>
        <v/>
      </c>
      <c r="P49" s="66" t="str">
        <f>IF(P48="","",IF(VLOOKUP($A49,Surfaces!$B$1:$AK$61,16,0)="",VLOOKUP($A49,Surfaces!$B$1:$AK$61,29,0),VLOOKUP($A49,Surfaces!$B$1:$AK$61,16,0)))</f>
        <v/>
      </c>
      <c r="Q49" s="66" t="str">
        <f>IF(Q48="","",IF(VLOOKUP($A49,Surfaces!$B$1:$AK$61,16,0)="",VLOOKUP($A49,Surfaces!$B$1:$AK$61,29,0),VLOOKUP($A49,Surfaces!$B$1:$AK$61,16,0)))</f>
        <v/>
      </c>
      <c r="R49" s="66" t="str">
        <f>IF(R48="","",IF(VLOOKUP($A49,Surfaces!$B$1:$AK$61,16,0)="",VLOOKUP($A49,Surfaces!$B$1:$AK$61,29,0),VLOOKUP($A49,Surfaces!$B$1:$AK$61,16,0)))</f>
        <v/>
      </c>
      <c r="S49" s="66" t="str">
        <f>IF(S48="","",IF(VLOOKUP($A49,Surfaces!$B$1:$AK$61,16,0)="",VLOOKUP($A49,Surfaces!$B$1:$AK$61,29,0),VLOOKUP($A49,Surfaces!$B$1:$AK$61,16,0)))</f>
        <v/>
      </c>
      <c r="T49" s="66" t="str">
        <f>IF(T48="","",IF(VLOOKUP($A49,Surfaces!$B$1:$AK$61,16,0)="",VLOOKUP($A49,Surfaces!$B$1:$AK$61,29,0),VLOOKUP($A49,Surfaces!$B$1:$AK$61,16,0)))</f>
        <v/>
      </c>
      <c r="U49" s="66" t="str">
        <f>IF(U48="","",IF(VLOOKUP($A49,Surfaces!$B$1:$AK$61,16,0)="",VLOOKUP($A49,Surfaces!$B$1:$AK$61,29,0),VLOOKUP($A49,Surfaces!$B$1:$AK$61,16,0)))</f>
        <v/>
      </c>
      <c r="V49" s="66" t="str">
        <f>IF(V48="","",IF(VLOOKUP($A49,Surfaces!$B$1:$AK$61,16,0)="",VLOOKUP($A49,Surfaces!$B$1:$AK$61,29,0),VLOOKUP($A49,Surfaces!$B$1:$AK$61,16,0)))</f>
        <v/>
      </c>
      <c r="W49" s="66" t="str">
        <f>IF(W48="","",IF(VLOOKUP($A49,Surfaces!$B$1:$AK$61,16,0)="",VLOOKUP($A49,Surfaces!$B$1:$AK$61,29,0),VLOOKUP($A49,Surfaces!$B$1:$AK$61,16,0)))</f>
        <v/>
      </c>
      <c r="X49" s="66" t="str">
        <f>IF(X48="","",IF(VLOOKUP($A49,Surfaces!$B$1:$AK$61,16,0)="",VLOOKUP($A49,Surfaces!$B$1:$AK$61,29,0),VLOOKUP($A49,Surfaces!$B$1:$AK$61,16,0)))</f>
        <v/>
      </c>
      <c r="Y49" s="66" t="str">
        <f>IF(Y48="","",IF(VLOOKUP($A49,Surfaces!$B$1:$AK$61,16,0)="",VLOOKUP($A49,Surfaces!$B$1:$AK$61,29,0),VLOOKUP($A49,Surfaces!$B$1:$AK$61,16,0)))</f>
        <v/>
      </c>
      <c r="Z49" s="66" t="str">
        <f>IF(Z48="","",IF(VLOOKUP($A49,Surfaces!$B$1:$AK$61,16,0)="",VLOOKUP($A49,Surfaces!$B$1:$AK$61,29,0),VLOOKUP($A49,Surfaces!$B$1:$AK$61,16,0)))</f>
        <v/>
      </c>
      <c r="AA49" s="66" t="str">
        <f>IF(AA48="","",IF(VLOOKUP($A49,Surfaces!$B$1:$AK$61,16,0)="",VLOOKUP($A49,Surfaces!$B$1:$AK$61,29,0),VLOOKUP($A49,Surfaces!$B$1:$AK$61,16,0)))</f>
        <v/>
      </c>
      <c r="AB49" s="66" t="str">
        <f>IF(AB48="","",IF(VLOOKUP($A49,Surfaces!$B$1:$AK$61,16,0)="",VLOOKUP($A49,Surfaces!$B$1:$AK$61,29,0),VLOOKUP($A49,Surfaces!$B$1:$AK$61,16,0)))</f>
        <v/>
      </c>
      <c r="AC49" s="66" t="str">
        <f>IF(AC48="","",IF(VLOOKUP($A49,Surfaces!$B$1:$AK$61,16,0)="",VLOOKUP($A49,Surfaces!$B$1:$AK$61,29,0),VLOOKUP($A49,Surfaces!$B$1:$AK$61,16,0)))</f>
        <v/>
      </c>
      <c r="AD49" s="66" t="str">
        <f>IF(AD48="","",IF(VLOOKUP($A49,Surfaces!$B$1:$AK$61,16,0)="",VLOOKUP($A49,Surfaces!$B$1:$AK$61,29,0),VLOOKUP($A49,Surfaces!$B$1:$AK$61,16,0)))</f>
        <v/>
      </c>
      <c r="AE49" s="66" t="str">
        <f>IF(AE48="","",IF(VLOOKUP($A49,Surfaces!$B$1:$AK$61,16,0)="",VLOOKUP($A49,Surfaces!$B$1:$AK$61,29,0),VLOOKUP($A49,Surfaces!$B$1:$AK$61,16,0)))</f>
        <v/>
      </c>
      <c r="AF49" s="66" t="str">
        <f>IF(AF48="","",IF(VLOOKUP($A49,Surfaces!$B$1:$AK$61,16,0)="",VLOOKUP($A49,Surfaces!$B$1:$AK$61,29,0),VLOOKUP($A49,Surfaces!$B$1:$AK$61,16,0)))</f>
        <v/>
      </c>
      <c r="AG49" s="66" t="str">
        <f>IF(AG48="","",IF(VLOOKUP($A49,Surfaces!$B$1:$AK$61,16,0)="",VLOOKUP($A49,Surfaces!$B$1:$AK$61,29,0),VLOOKUP($A49,Surfaces!$B$1:$AK$61,16,0)))</f>
        <v/>
      </c>
      <c r="AH49" s="66" t="str">
        <f>IF(AH48="","",IF(VLOOKUP($A49,Surfaces!$B$1:$AK$61,16,0)="",VLOOKUP($A49,Surfaces!$B$1:$AK$61,29,0),VLOOKUP($A49,Surfaces!$B$1:$AK$61,16,0)))</f>
        <v/>
      </c>
      <c r="AI49" s="66" t="str">
        <f>IF(AI48="","",IF(VLOOKUP($A49,Surfaces!$B$1:$AK$61,16,0)="",VLOOKUP($A49,Surfaces!$B$1:$AK$61,29,0),VLOOKUP($A49,Surfaces!$B$1:$AK$61,16,0)))</f>
        <v/>
      </c>
      <c r="AJ49" s="66" t="str">
        <f>IF(AJ48="","",IF(VLOOKUP($A49,Surfaces!$B$1:$AK$61,16,0)="",VLOOKUP($A49,Surfaces!$B$1:$AK$61,29,0),VLOOKUP($A49,Surfaces!$B$1:$AK$61,16,0)))</f>
        <v/>
      </c>
      <c r="AK49" s="66" t="str">
        <f>IF(AK48="","",IF(VLOOKUP($A49,Surfaces!$B$1:$AK$61,16,0)="",VLOOKUP($A49,Surfaces!$B$1:$AK$61,29,0),VLOOKUP($A49,Surfaces!$B$1:$AK$61,16,0)))</f>
        <v/>
      </c>
      <c r="AL49" s="66" t="str">
        <f>IF(AL48="","",IF(VLOOKUP($A49,Surfaces!$B$1:$AK$61,16,0)="",VLOOKUP($A49,Surfaces!$B$1:$AK$61,29,0),VLOOKUP($A49,Surfaces!$B$1:$AK$61,16,0)))</f>
        <v/>
      </c>
      <c r="AM49" s="66" t="str">
        <f>IF(AM48="","",IF(VLOOKUP($A49,Surfaces!$B$1:$AK$61,16,0)="",VLOOKUP($A49,Surfaces!$B$1:$AK$61,29,0),VLOOKUP($A49,Surfaces!$B$1:$AK$61,16,0)))</f>
        <v/>
      </c>
      <c r="AN49" s="66" t="str">
        <f>IF(AN48="","",IF(VLOOKUP($A49,Surfaces!$B$1:$AK$61,16,0)="",VLOOKUP($A49,Surfaces!$B$1:$AK$61,29,0),VLOOKUP($A49,Surfaces!$B$1:$AK$61,16,0)))</f>
        <v/>
      </c>
      <c r="AO49" s="66" t="str">
        <f>IF(AO48="","",IF(VLOOKUP($A49,Surfaces!$B$1:$AK$61,16,0)="",VLOOKUP($A49,Surfaces!$B$1:$AK$61,29,0),VLOOKUP($A49,Surfaces!$B$1:$AK$61,16,0)))</f>
        <v/>
      </c>
      <c r="AP49" s="66" t="str">
        <f>IF(AP48="","",IF(VLOOKUP($A49,Surfaces!$B$1:$AK$61,16,0)="",VLOOKUP($A49,Surfaces!$B$1:$AK$61,29,0),VLOOKUP($A49,Surfaces!$B$1:$AK$61,16,0)))</f>
        <v/>
      </c>
      <c r="AQ49" s="66" t="str">
        <f>IF(AQ48="","",IF(VLOOKUP($A49,Surfaces!$B$1:$AK$61,16,0)="",VLOOKUP($A49,Surfaces!$B$1:$AK$61,29,0),VLOOKUP($A49,Surfaces!$B$1:$AK$61,16,0)))</f>
        <v/>
      </c>
      <c r="AR49" s="66" t="str">
        <f>IF(AR48="","",IF(VLOOKUP($A49,Surfaces!$B$1:$AK$61,16,0)="",VLOOKUP($A49,Surfaces!$B$1:$AK$61,29,0),VLOOKUP($A49,Surfaces!$B$1:$AK$61,16,0)))</f>
        <v/>
      </c>
      <c r="AS49" s="66">
        <f ca="1">IF(AS48="","",IF(VLOOKUP($A49,Surfaces!$B$1:$AK$61,16,0)="",VLOOKUP($A49,Surfaces!$B$1:$AK$61,29,0),VLOOKUP($A49,Surfaces!$B$1:$AK$61,16,0)))</f>
        <v>50</v>
      </c>
      <c r="AT49" s="66" t="str">
        <f>IF(AT48="","",IF(VLOOKUP($A49,Surfaces!$B$1:$AK$61,16,0)="",VLOOKUP($A49,Surfaces!$B$1:$AK$61,29,0),VLOOKUP($A49,Surfaces!$B$1:$AK$61,16,0)))</f>
        <v/>
      </c>
      <c r="AU49" s="66" t="str">
        <f>IF(AU48="","",IF(VLOOKUP($A49,Surfaces!$B$1:$AK$61,16,0)="",VLOOKUP($A49,Surfaces!$B$1:$AK$61,29,0),VLOOKUP($A49,Surfaces!$B$1:$AK$61,16,0)))</f>
        <v/>
      </c>
      <c r="AV49" s="66" t="str">
        <f>IF(AV48="","",IF(VLOOKUP($A49,Surfaces!$B$1:$AK$61,16,0)="",VLOOKUP($A49,Surfaces!$B$1:$AK$61,29,0),VLOOKUP($A49,Surfaces!$B$1:$AK$61,16,0)))</f>
        <v/>
      </c>
      <c r="AW49" s="66" t="str">
        <f>IF(AW48="","",IF(VLOOKUP($A49,Surfaces!$B$1:$AK$61,16,0)="",VLOOKUP($A49,Surfaces!$B$1:$AK$61,29,0),VLOOKUP($A49,Surfaces!$B$1:$AK$61,16,0)))</f>
        <v/>
      </c>
      <c r="AX49" s="66" t="str">
        <f>IF(AX48="","",IF(VLOOKUP($A49,Surfaces!$B$1:$AK$61,16,0)="",VLOOKUP($A49,Surfaces!$B$1:$AK$61,29,0),VLOOKUP($A49,Surfaces!$B$1:$AK$61,16,0)))</f>
        <v/>
      </c>
      <c r="AY49" s="66" t="str">
        <f>IF(AY48="","",IF(VLOOKUP($A49,Surfaces!$B$1:$AK$61,16,0)="",VLOOKUP($A49,Surfaces!$B$1:$AK$61,29,0),VLOOKUP($A49,Surfaces!$B$1:$AK$61,16,0)))</f>
        <v/>
      </c>
      <c r="AZ49" s="66" t="str">
        <f>IF(AZ48="","",IF(VLOOKUP($A49,Surfaces!$B$1:$AK$61,16,0)="",VLOOKUP($A49,Surfaces!$B$1:$AK$61,29,0),VLOOKUP($A49,Surfaces!$B$1:$AK$61,16,0)))</f>
        <v/>
      </c>
      <c r="BA49" s="66" t="str">
        <f>IF(BA48="","",IF(VLOOKUP($A49,Surfaces!$B$1:$AK$61,16,0)="",VLOOKUP($A49,Surfaces!$B$1:$AK$61,29,0),VLOOKUP($A49,Surfaces!$B$1:$AK$61,16,0)))</f>
        <v/>
      </c>
      <c r="BB49" s="66" t="str">
        <f>IF(BB48="","",IF(VLOOKUP($A49,Surfaces!$B$1:$AK$61,16,0)="",VLOOKUP($A49,Surfaces!$B$1:$AK$61,29,0),VLOOKUP($A49,Surfaces!$B$1:$AK$61,16,0)))</f>
        <v/>
      </c>
      <c r="BC49" s="67"/>
      <c r="BD49" s="68"/>
      <c r="BE49" s="68"/>
      <c r="BF49" s="69"/>
      <c r="BG49" s="69"/>
      <c r="BH49" s="69"/>
      <c r="BI49" s="69"/>
      <c r="BJ49" s="69"/>
      <c r="BK49" s="70"/>
      <c r="BL49" s="69"/>
      <c r="BM49" s="69"/>
      <c r="BN49" s="69"/>
      <c r="BO49" s="71"/>
      <c r="BP49" s="72"/>
      <c r="BQ49" s="71"/>
      <c r="BR49" s="73"/>
    </row>
    <row r="50" spans="1:70" s="51" customFormat="1" x14ac:dyDescent="0.2">
      <c r="A50" s="41" t="s">
        <v>158</v>
      </c>
      <c r="B50" s="42" t="s">
        <v>115</v>
      </c>
      <c r="C50" s="43" t="str">
        <f>IF((C$182+$BN50)&gt;=52,IF(ISBLANK(INDEX($C51:$BB51,1,(C$182+$BN50+1-52))),"",IF($BL50="P",VLOOKUP($A50,Surfaces!$B$2:$AL$62,15,0),(VLOOKUP($A50,Surfaces!$B$2:$AL$62,28,0))/$BC50)),IF(ISBLANK(INDEX(C51:$BB51,1,$BN50+1)),"",IF($BL50="P",VLOOKUP($A50,Surfaces!$B$2:$AL$62,15,0),(VLOOKUP($A50,Surfaces!$B$2:$AL$62,28,0))/$BC50)))</f>
        <v/>
      </c>
      <c r="D50" s="43" t="str">
        <f>IF((D$182+$BN50)&gt;=52,IF(ISBLANK(INDEX($C51:$BB51,1,(D$182+$BN50+1-52))),"",IF($BL50="P",VLOOKUP($A50,Surfaces!$B$2:$AL$62,15,0),(VLOOKUP($A50,Surfaces!$B$2:$AL$62,28,0))/$BC50)),IF(ISBLANK(INDEX(D51:$BB51,1,$BN50+1)),"",IF($BL50="P",VLOOKUP($A50,Surfaces!$B$2:$AL$62,15,0),(VLOOKUP($A50,Surfaces!$B$2:$AL$62,28,0))/$BC50)))</f>
        <v/>
      </c>
      <c r="E50" s="43" t="str">
        <f>IF((E$182+$BN50)&gt;=52,IF(ISBLANK(INDEX($C51:$BB51,1,(E$182+$BN50+1-52))),"",IF($BL50="P",VLOOKUP($A50,Surfaces!$B$2:$AL$62,15,0),(VLOOKUP($A50,Surfaces!$B$2:$AL$62,28,0))/$BC50)),IF(ISBLANK(INDEX(E51:$BB51,1,$BN50+1)),"",IF($BL50="P",VLOOKUP($A50,Surfaces!$B$2:$AL$62,15,0),(VLOOKUP($A50,Surfaces!$B$2:$AL$62,28,0))/$BC50)))</f>
        <v/>
      </c>
      <c r="F50" s="43" t="str">
        <f>IF((F$182+$BN50)&gt;=52,IF(ISBLANK(INDEX($C51:$BB51,1,(F$182+$BN50+1-52))),"",IF($BL50="P",VLOOKUP($A50,Surfaces!$B$2:$AL$62,15,0),(VLOOKUP($A50,Surfaces!$B$2:$AL$62,28,0))/$BC50)),IF(ISBLANK(INDEX(F51:$BB51,1,$BN50+1)),"",IF($BL50="P",VLOOKUP($A50,Surfaces!$B$2:$AL$62,15,0),(VLOOKUP($A50,Surfaces!$B$2:$AL$62,28,0))/$BC50)))</f>
        <v/>
      </c>
      <c r="G50" s="43" t="str">
        <f>IF((G$182+$BN50)&gt;=52,IF(ISBLANK(INDEX($C51:$BB51,1,(G$182+$BN50+1-52))),"",IF($BL50="P",VLOOKUP($A50,Surfaces!$B$2:$AL$62,15,0),(VLOOKUP($A50,Surfaces!$B$2:$AL$62,28,0))/$BC50)),IF(ISBLANK(INDEX(G51:$BB51,1,$BN50+1)),"",IF($BL50="P",VLOOKUP($A50,Surfaces!$B$2:$AL$62,15,0),(VLOOKUP($A50,Surfaces!$B$2:$AL$62,28,0))/$BC50)))</f>
        <v/>
      </c>
      <c r="H50" s="43" t="str">
        <f>IF((H$182+$BN50)&gt;=52,IF(ISBLANK(INDEX($C51:$BB51,1,(H$182+$BN50+1-52))),"",IF($BL50="P",VLOOKUP($A50,Surfaces!$B$2:$AL$62,15,0),(VLOOKUP($A50,Surfaces!$B$2:$AL$62,28,0))/$BC50)),IF(ISBLANK(INDEX(H51:$BB51,1,$BN50+1)),"",IF($BL50="P",VLOOKUP($A50,Surfaces!$B$2:$AL$62,15,0),(VLOOKUP($A50,Surfaces!$B$2:$AL$62,28,0))/$BC50)))</f>
        <v/>
      </c>
      <c r="I50" s="43" t="str">
        <f>IF((I$182+$BN50)&gt;=52,IF(ISBLANK(INDEX($C51:$BB51,1,(I$182+$BN50+1-52))),"",IF($BL50="P",VLOOKUP($A50,Surfaces!$B$2:$AL$62,15,0),(VLOOKUP($A50,Surfaces!$B$2:$AL$62,28,0))/$BC50)),IF(ISBLANK(INDEX(I51:$BB51,1,$BN50+1)),"",IF($BL50="P",VLOOKUP($A50,Surfaces!$B$2:$AL$62,15,0),(VLOOKUP($A50,Surfaces!$B$2:$AL$62,28,0))/$BC50)))</f>
        <v/>
      </c>
      <c r="J50" s="43" t="str">
        <f>IF((J$182+$BN50)&gt;=52,IF(ISBLANK(INDEX($C51:$BB51,1,(J$182+$BN50+1-52))),"",IF($BL50="P",VLOOKUP($A50,Surfaces!$B$2:$AL$62,15,0),(VLOOKUP($A50,Surfaces!$B$2:$AL$62,28,0))/$BC50)),IF(ISBLANK(INDEX(J51:$BB51,1,$BN50+1)),"",IF($BL50="P",VLOOKUP($A50,Surfaces!$B$2:$AL$62,15,0),(VLOOKUP($A50,Surfaces!$B$2:$AL$62,28,0))/$BC50)))</f>
        <v/>
      </c>
      <c r="K50" s="43" t="str">
        <f>IF((K$182+$BN50)&gt;=52,IF(ISBLANK(INDEX($C51:$BB51,1,(K$182+$BN50+1-52))),"",IF($BL50="P",VLOOKUP($A50,Surfaces!$B$2:$AL$62,15,0),(VLOOKUP($A50,Surfaces!$B$2:$AL$62,28,0))/$BC50)),IF(ISBLANK(INDEX(K51:$BB51,1,$BN50+1)),"",IF($BL50="P",VLOOKUP($A50,Surfaces!$B$2:$AL$62,15,0),(VLOOKUP($A50,Surfaces!$B$2:$AL$62,28,0))/$BC50)))</f>
        <v/>
      </c>
      <c r="L50" s="43" t="str">
        <f>IF((L$182+$BN50)&gt;=52,IF(ISBLANK(INDEX($C51:$BB51,1,(L$182+$BN50+1-52))),"",IF($BL50="P",VLOOKUP($A50,Surfaces!$B$2:$AL$62,15,0),(VLOOKUP($A50,Surfaces!$B$2:$AL$62,28,0))/$BC50)),IF(ISBLANK(INDEX(L51:$BB51,1,$BN50+1)),"",IF($BL50="P",VLOOKUP($A50,Surfaces!$B$2:$AL$62,15,0),(VLOOKUP($A50,Surfaces!$B$2:$AL$62,28,0))/$BC50)))</f>
        <v/>
      </c>
      <c r="M50" s="43" t="str">
        <f>IF((M$182+$BN50)&gt;=52,IF(ISBLANK(INDEX($C51:$BB51,1,(M$182+$BN50+1-52))),"",IF($BL50="P",VLOOKUP($A50,Surfaces!$B$2:$AL$62,15,0),(VLOOKUP($A50,Surfaces!$B$2:$AL$62,28,0))/$BC50)),IF(ISBLANK(INDEX(M51:$BB51,1,$BN50+1)),"",IF($BL50="P",VLOOKUP($A50,Surfaces!$B$2:$AL$62,15,0),(VLOOKUP($A50,Surfaces!$B$2:$AL$62,28,0))/$BC50)))</f>
        <v/>
      </c>
      <c r="N50" s="43" t="str">
        <f>IF((N$182+$BN50)&gt;=52,IF(ISBLANK(INDEX($C51:$BB51,1,(N$182+$BN50+1-52))),"",IF($BL50="P",VLOOKUP($A50,Surfaces!$B$2:$AL$62,15,0),(VLOOKUP($A50,Surfaces!$B$2:$AL$62,28,0))/$BC50)),IF(ISBLANK(INDEX(N51:$BB51,1,$BN50+1)),"",IF($BL50="P",VLOOKUP($A50,Surfaces!$B$2:$AL$62,15,0),(VLOOKUP($A50,Surfaces!$B$2:$AL$62,28,0))/$BC50)))</f>
        <v/>
      </c>
      <c r="O50" s="43" t="str">
        <f>IF((O$182+$BN50)&gt;=52,IF(ISBLANK(INDEX($C51:$BB51,1,(O$182+$BN50+1-52))),"",IF($BL50="P",VLOOKUP($A50,Surfaces!$B$2:$AL$62,15,0),(VLOOKUP($A50,Surfaces!$B$2:$AL$62,28,0))/$BC50)),IF(ISBLANK(INDEX(O51:$BB51,1,$BN50+1)),"",IF($BL50="P",VLOOKUP($A50,Surfaces!$B$2:$AL$62,15,0),(VLOOKUP($A50,Surfaces!$B$2:$AL$62,28,0))/$BC50)))</f>
        <v/>
      </c>
      <c r="P50" s="43" t="str">
        <f>IF((P$182+$BN50)&gt;=52,IF(ISBLANK(INDEX($C51:$BB51,1,(P$182+$BN50+1-52))),"",IF($BL50="P",VLOOKUP($A50,Surfaces!$B$2:$AL$62,15,0),(VLOOKUP($A50,Surfaces!$B$2:$AL$62,28,0))/$BC50)),IF(ISBLANK(INDEX(P51:$BB51,1,$BN50+1)),"",IF($BL50="P",VLOOKUP($A50,Surfaces!$B$2:$AL$62,15,0),(VLOOKUP($A50,Surfaces!$B$2:$AL$62,28,0))/$BC50)))</f>
        <v/>
      </c>
      <c r="Q50" s="43" t="str">
        <f>IF((Q$182+$BN50)&gt;=52,IF(ISBLANK(INDEX($C51:$BB51,1,(Q$182+$BN50+1-52))),"",IF($BL50="P",VLOOKUP($A50,Surfaces!$B$2:$AL$62,15,0),(VLOOKUP($A50,Surfaces!$B$2:$AL$62,28,0))/$BC50)),IF(ISBLANK(INDEX(Q51:$BB51,1,$BN50+1)),"",IF($BL50="P",VLOOKUP($A50,Surfaces!$B$2:$AL$62,15,0),(VLOOKUP($A50,Surfaces!$B$2:$AL$62,28,0))/$BC50)))</f>
        <v/>
      </c>
      <c r="R50" s="43" t="str">
        <f>IF((R$182+$BN50)&gt;=52,IF(ISBLANK(INDEX($C51:$BB51,1,(R$182+$BN50+1-52))),"",IF($BL50="P",VLOOKUP($A50,Surfaces!$B$2:$AL$62,15,0),(VLOOKUP($A50,Surfaces!$B$2:$AL$62,28,0))/$BC50)),IF(ISBLANK(INDEX(R51:$BB51,1,$BN50+1)),"",IF($BL50="P",VLOOKUP($A50,Surfaces!$B$2:$AL$62,15,0),(VLOOKUP($A50,Surfaces!$B$2:$AL$62,28,0))/$BC50)))</f>
        <v/>
      </c>
      <c r="S50" s="43" t="str">
        <f>IF((S$182+$BN50)&gt;=52,IF(ISBLANK(INDEX($C51:$BB51,1,(S$182+$BN50+1-52))),"",IF($BL50="P",VLOOKUP($A50,Surfaces!$B$2:$AL$62,15,0),(VLOOKUP($A50,Surfaces!$B$2:$AL$62,28,0))/$BC50)),IF(ISBLANK(INDEX(S51:$BB51,1,$BN50+1)),"",IF($BL50="P",VLOOKUP($A50,Surfaces!$B$2:$AL$62,15,0),(VLOOKUP($A50,Surfaces!$B$2:$AL$62,28,0))/$BC50)))</f>
        <v/>
      </c>
      <c r="T50" s="43" t="str">
        <f>IF((T$182+$BN50)&gt;=52,IF(ISBLANK(INDEX($C51:$BB51,1,(T$182+$BN50+1-52))),"",IF($BL50="P",VLOOKUP($A50,Surfaces!$B$2:$AL$62,15,0),(VLOOKUP($A50,Surfaces!$B$2:$AL$62,28,0))/$BC50)),IF(ISBLANK(INDEX(T51:$BB51,1,$BN50+1)),"",IF($BL50="P",VLOOKUP($A50,Surfaces!$B$2:$AL$62,15,0),(VLOOKUP($A50,Surfaces!$B$2:$AL$62,28,0))/$BC50)))</f>
        <v/>
      </c>
      <c r="U50" s="43" t="str">
        <f>IF((U$182+$BN50)&gt;=52,IF(ISBLANK(INDEX($C51:$BB51,1,(U$182+$BN50+1-52))),"",IF($BL50="P",VLOOKUP($A50,Surfaces!$B$2:$AL$62,15,0),(VLOOKUP($A50,Surfaces!$B$2:$AL$62,28,0))/$BC50)),IF(ISBLANK(INDEX(U51:$BB51,1,$BN50+1)),"",IF($BL50="P",VLOOKUP($A50,Surfaces!$B$2:$AL$62,15,0),(VLOOKUP($A50,Surfaces!$B$2:$AL$62,28,0))/$BC50)))</f>
        <v/>
      </c>
      <c r="V50" s="43" t="str">
        <f>IF((V$182+$BN50)&gt;=52,IF(ISBLANK(INDEX($C51:$BB51,1,(V$182+$BN50+1-52))),"",IF($BL50="P",VLOOKUP($A50,Surfaces!$B$2:$AL$62,15,0),(VLOOKUP($A50,Surfaces!$B$2:$AL$62,28,0))/$BC50)),IF(ISBLANK(INDEX(V51:$BB51,1,$BN50+1)),"",IF($BL50="P",VLOOKUP($A50,Surfaces!$B$2:$AL$62,15,0),(VLOOKUP($A50,Surfaces!$B$2:$AL$62,28,0))/$BC50)))</f>
        <v/>
      </c>
      <c r="W50" s="43" t="str">
        <f>IF((W$182+$BN50)&gt;=52,IF(ISBLANK(INDEX($C51:$BB51,1,(W$182+$BN50+1-52))),"",IF($BL50="P",VLOOKUP($A50,Surfaces!$B$2:$AL$62,15,0),(VLOOKUP($A50,Surfaces!$B$2:$AL$62,28,0))/$BC50)),IF(ISBLANK(INDEX(W51:$BB51,1,$BN50+1)),"",IF($BL50="P",VLOOKUP($A50,Surfaces!$B$2:$AL$62,15,0),(VLOOKUP($A50,Surfaces!$B$2:$AL$62,28,0))/$BC50)))</f>
        <v/>
      </c>
      <c r="X50" s="43" t="str">
        <f>IF((X$182+$BN50)&gt;=52,IF(ISBLANK(INDEX($C51:$BB51,1,(X$182+$BN50+1-52))),"",IF($BL50="P",VLOOKUP($A50,Surfaces!$B$2:$AL$62,15,0),(VLOOKUP($A50,Surfaces!$B$2:$AL$62,28,0))/$BC50)),IF(ISBLANK(INDEX(X51:$BB51,1,$BN50+1)),"",IF($BL50="P",VLOOKUP($A50,Surfaces!$B$2:$AL$62,15,0),(VLOOKUP($A50,Surfaces!$B$2:$AL$62,28,0))/$BC50)))</f>
        <v/>
      </c>
      <c r="Y50" s="43" t="str">
        <f>IF((Y$182+$BN50)&gt;=52,IF(ISBLANK(INDEX($C51:$BB51,1,(Y$182+$BN50+1-52))),"",IF($BL50="P",VLOOKUP($A50,Surfaces!$B$2:$AL$62,15,0),(VLOOKUP($A50,Surfaces!$B$2:$AL$62,28,0))/$BC50)),IF(ISBLANK(INDEX(Y51:$BB51,1,$BN50+1)),"",IF($BL50="P",VLOOKUP($A50,Surfaces!$B$2:$AL$62,15,0),(VLOOKUP($A50,Surfaces!$B$2:$AL$62,28,0))/$BC50)))</f>
        <v/>
      </c>
      <c r="Z50" s="43" t="str">
        <f>IF((Z$182+$BN50)&gt;=52,IF(ISBLANK(INDEX($C51:$BB51,1,(Z$182+$BN50+1-52))),"",IF($BL50="P",VLOOKUP($A50,Surfaces!$B$2:$AL$62,15,0),(VLOOKUP($A50,Surfaces!$B$2:$AL$62,28,0))/$BC50)),IF(ISBLANK(INDEX(Z51:$BB51,1,$BN50+1)),"",IF($BL50="P",VLOOKUP($A50,Surfaces!$B$2:$AL$62,15,0),(VLOOKUP($A50,Surfaces!$B$2:$AL$62,28,0))/$BC50)))</f>
        <v/>
      </c>
      <c r="AA50" s="43" t="str">
        <f>IF((AA$182+$BN50)&gt;=52,IF(ISBLANK(INDEX($C51:$BB51,1,(AA$182+$BN50+1-52))),"",IF($BL50="P",VLOOKUP($A50,Surfaces!$B$2:$AL$62,15,0),(VLOOKUP($A50,Surfaces!$B$2:$AL$62,28,0))/$BC50)),IF(ISBLANK(INDEX(AA51:$BB51,1,$BN50+1)),"",IF($BL50="P",VLOOKUP($A50,Surfaces!$B$2:$AL$62,15,0),(VLOOKUP($A50,Surfaces!$B$2:$AL$62,28,0))/$BC50)))</f>
        <v/>
      </c>
      <c r="AB50" s="43" t="str">
        <f>IF((AB$182+$BN50)&gt;=52,IF(ISBLANK(INDEX($C51:$BB51,1,(AB$182+$BN50+1-52))),"",IF($BL50="P",VLOOKUP($A50,Surfaces!$B$2:$AL$62,15,0),(VLOOKUP($A50,Surfaces!$B$2:$AL$62,28,0))/$BC50)),IF(ISBLANK(INDEX(AB51:$BB51,1,$BN50+1)),"",IF($BL50="P",VLOOKUP($A50,Surfaces!$B$2:$AL$62,15,0),(VLOOKUP($A50,Surfaces!$B$2:$AL$62,28,0))/$BC50)))</f>
        <v/>
      </c>
      <c r="AC50" s="43" t="str">
        <f>IF((AC$182+$BN50)&gt;=52,IF(ISBLANK(INDEX($C51:$BB51,1,(AC$182+$BN50+1-52))),"",IF($BL50="P",VLOOKUP($A50,Surfaces!$B$2:$AL$62,15,0),(VLOOKUP($A50,Surfaces!$B$2:$AL$62,28,0))/$BC50)),IF(ISBLANK(INDEX(AC51:$BB51,1,$BN50+1)),"",IF($BL50="P",VLOOKUP($A50,Surfaces!$B$2:$AL$62,15,0),(VLOOKUP($A50,Surfaces!$B$2:$AL$62,28,0))/$BC50)))</f>
        <v/>
      </c>
      <c r="AD50" s="43" t="str">
        <f>IF((AD$182+$BN50)&gt;=52,IF(ISBLANK(INDEX($C51:$BB51,1,(AD$182+$BN50+1-52))),"",IF($BL50="P",VLOOKUP($A50,Surfaces!$B$2:$AL$62,15,0),(VLOOKUP($A50,Surfaces!$B$2:$AL$62,28,0))/$BC50)),IF(ISBLANK(INDEX(AD51:$BB51,1,$BN50+1)),"",IF($BL50="P",VLOOKUP($A50,Surfaces!$B$2:$AL$62,15,0),(VLOOKUP($A50,Surfaces!$B$2:$AL$62,28,0))/$BC50)))</f>
        <v/>
      </c>
      <c r="AE50" s="43">
        <f ca="1">IF((AE$182+$BN50)&gt;=52,IF(ISBLANK(INDEX($C51:$BB51,1,(AE$182+$BN50+1-52))),"",IF($BL50="P",VLOOKUP($A50,Surfaces!$B$2:$AL$62,15,0),(VLOOKUP($A50,Surfaces!$B$2:$AL$62,28,0))/$BC50)),IF(ISBLANK(INDEX(AE51:$BB51,1,$BN50+1)),"",IF($BL50="P",VLOOKUP($A50,Surfaces!$B$2:$AL$62,15,0),(VLOOKUP($A50,Surfaces!$B$2:$AL$62,28,0))/$BC50)))</f>
        <v>15.599999999999996</v>
      </c>
      <c r="AF50" s="43">
        <f ca="1">IF((AF$182+$BN50)&gt;=52,IF(ISBLANK(INDEX($C51:$BB51,1,(AF$182+$BN50+1-52))),"",IF($BL50="P",VLOOKUP($A50,Surfaces!$B$2:$AL$62,15,0),(VLOOKUP($A50,Surfaces!$B$2:$AL$62,28,0))/$BC50)),IF(ISBLANK(INDEX(AF51:$BB51,1,$BN50+1)),"",IF($BL50="P",VLOOKUP($A50,Surfaces!$B$2:$AL$62,15,0),(VLOOKUP($A50,Surfaces!$B$2:$AL$62,28,0))/$BC50)))</f>
        <v>15.599999999999996</v>
      </c>
      <c r="AG50" s="43" t="str">
        <f>IF((AG$182+$BN50)&gt;=52,IF(ISBLANK(INDEX($C51:$BB51,1,(AG$182+$BN50+1-52))),"",IF($BL50="P",VLOOKUP($A50,Surfaces!$B$2:$AL$62,15,0),(VLOOKUP($A50,Surfaces!$B$2:$AL$62,28,0))/$BC50)),IF(ISBLANK(INDEX(AG51:$BB51,1,$BN50+1)),"",IF($BL50="P",VLOOKUP($A50,Surfaces!$B$2:$AL$62,15,0),(VLOOKUP($A50,Surfaces!$B$2:$AL$62,28,0))/$BC50)))</f>
        <v/>
      </c>
      <c r="AH50" s="43" t="str">
        <f>IF((AH$182+$BN50)&gt;=52,IF(ISBLANK(INDEX($C51:$BB51,1,(AH$182+$BN50+1-52))),"",IF($BL50="P",VLOOKUP($A50,Surfaces!$B$2:$AL$62,15,0),(VLOOKUP($A50,Surfaces!$B$2:$AL$62,28,0))/$BC50)),IF(ISBLANK(INDEX(AH51:$BB51,1,$BN50+1)),"",IF($BL50="P",VLOOKUP($A50,Surfaces!$B$2:$AL$62,15,0),(VLOOKUP($A50,Surfaces!$B$2:$AL$62,28,0))/$BC50)))</f>
        <v/>
      </c>
      <c r="AI50" s="43" t="str">
        <f>IF((AI$182+$BN50)&gt;=52,IF(ISBLANK(INDEX($C51:$BB51,1,(AI$182+$BN50+1-52))),"",IF($BL50="P",VLOOKUP($A50,Surfaces!$B$2:$AL$62,15,0),(VLOOKUP($A50,Surfaces!$B$2:$AL$62,28,0))/$BC50)),IF(ISBLANK(INDEX(AI51:$BB51,1,$BN50+1)),"",IF($BL50="P",VLOOKUP($A50,Surfaces!$B$2:$AL$62,15,0),(VLOOKUP($A50,Surfaces!$B$2:$AL$62,28,0))/$BC50)))</f>
        <v/>
      </c>
      <c r="AJ50" s="43" t="str">
        <f>IF((AJ$182+$BN50)&gt;=52,IF(ISBLANK(INDEX($C51:$BB51,1,(AJ$182+$BN50+1-52))),"",IF($BL50="P",VLOOKUP($A50,Surfaces!$B$2:$AL$62,15,0),(VLOOKUP($A50,Surfaces!$B$2:$AL$62,28,0))/$BC50)),IF(ISBLANK(INDEX(AJ51:$BB51,1,$BN50+1)),"",IF($BL50="P",VLOOKUP($A50,Surfaces!$B$2:$AL$62,15,0),(VLOOKUP($A50,Surfaces!$B$2:$AL$62,28,0))/$BC50)))</f>
        <v/>
      </c>
      <c r="AK50" s="43" t="str">
        <f>IF((AK$182+$BN50)&gt;=52,IF(ISBLANK(INDEX($C51:$BB51,1,(AK$182+$BN50+1-52))),"",IF($BL50="P",VLOOKUP($A50,Surfaces!$B$2:$AL$62,15,0),(VLOOKUP($A50,Surfaces!$B$2:$AL$62,28,0))/$BC50)),IF(ISBLANK(INDEX(AK51:$BB51,1,$BN50+1)),"",IF($BL50="P",VLOOKUP($A50,Surfaces!$B$2:$AL$62,15,0),(VLOOKUP($A50,Surfaces!$B$2:$AL$62,28,0))/$BC50)))</f>
        <v/>
      </c>
      <c r="AL50" s="43" t="str">
        <f>IF((AL$182+$BN50)&gt;=52,IF(ISBLANK(INDEX($C51:$BB51,1,(AL$182+$BN50+1-52))),"",IF($BL50="P",VLOOKUP($A50,Surfaces!$B$2:$AL$62,15,0),(VLOOKUP($A50,Surfaces!$B$2:$AL$62,28,0))/$BC50)),IF(ISBLANK(INDEX(AL51:$BB51,1,$BN50+1)),"",IF($BL50="P",VLOOKUP($A50,Surfaces!$B$2:$AL$62,15,0),(VLOOKUP($A50,Surfaces!$B$2:$AL$62,28,0))/$BC50)))</f>
        <v/>
      </c>
      <c r="AM50" s="43" t="str">
        <f>IF((AM$182+$BN50)&gt;=52,IF(ISBLANK(INDEX($C51:$BB51,1,(AM$182+$BN50+1-52))),"",IF($BL50="P",VLOOKUP($A50,Surfaces!$B$2:$AL$62,15,0),(VLOOKUP($A50,Surfaces!$B$2:$AL$62,28,0))/$BC50)),IF(ISBLANK(INDEX(AM51:$BB51,1,$BN50+1)),"",IF($BL50="P",VLOOKUP($A50,Surfaces!$B$2:$AL$62,15,0),(VLOOKUP($A50,Surfaces!$B$2:$AL$62,28,0))/$BC50)))</f>
        <v/>
      </c>
      <c r="AN50" s="43">
        <f ca="1">IF((AN$182+$BN50)&gt;=52,IF(ISBLANK(INDEX($C51:$BB51,1,(AN$182+$BN50+1-52))),"",IF($BL50="P",VLOOKUP($A50,Surfaces!$B$2:$AL$62,15,0),(VLOOKUP($A50,Surfaces!$B$2:$AL$62,28,0))/$BC50)),IF(ISBLANK(INDEX(AN51:$BB51,1,$BN50+1)),"",IF($BL50="P",VLOOKUP($A50,Surfaces!$B$2:$AL$62,15,0),(VLOOKUP($A50,Surfaces!$B$2:$AL$62,28,0))/$BC50)))</f>
        <v>15.599999999999996</v>
      </c>
      <c r="AO50" s="43" t="str">
        <f>IF((AO$182+$BN50)&gt;=52,IF(ISBLANK(INDEX($C51:$BB51,1,(AO$182+$BN50+1-52))),"",IF($BL50="P",VLOOKUP($A50,Surfaces!$B$2:$AL$62,15,0),(VLOOKUP($A50,Surfaces!$B$2:$AL$62,28,0))/$BC50)),IF(ISBLANK(INDEX(AO51:$BB51,1,$BN50+1)),"",IF($BL50="P",VLOOKUP($A50,Surfaces!$B$2:$AL$62,15,0),(VLOOKUP($A50,Surfaces!$B$2:$AL$62,28,0))/$BC50)))</f>
        <v/>
      </c>
      <c r="AP50" s="43" t="str">
        <f>IF((AP$182+$BN50)&gt;=52,IF(ISBLANK(INDEX($C51:$BB51,1,(AP$182+$BN50+1-52))),"",IF($BL50="P",VLOOKUP($A50,Surfaces!$B$2:$AL$62,15,0),(VLOOKUP($A50,Surfaces!$B$2:$AL$62,28,0))/$BC50)),IF(ISBLANK(INDEX(AP51:$BB51,1,$BN50+1)),"",IF($BL50="P",VLOOKUP($A50,Surfaces!$B$2:$AL$62,15,0),(VLOOKUP($A50,Surfaces!$B$2:$AL$62,28,0))/$BC50)))</f>
        <v/>
      </c>
      <c r="AQ50" s="43" t="str">
        <f>IF((AQ$182+$BN50)&gt;=52,IF(ISBLANK(INDEX($C51:$BB51,1,(AQ$182+$BN50+1-52))),"",IF($BL50="P",VLOOKUP($A50,Surfaces!$B$2:$AL$62,15,0),(VLOOKUP($A50,Surfaces!$B$2:$AL$62,28,0))/$BC50)),IF(ISBLANK(INDEX(AQ51:$BB51,1,$BN50+1)),"",IF($BL50="P",VLOOKUP($A50,Surfaces!$B$2:$AL$62,15,0),(VLOOKUP($A50,Surfaces!$B$2:$AL$62,28,0))/$BC50)))</f>
        <v/>
      </c>
      <c r="AR50" s="43" t="str">
        <f>IF((AR$182+$BN50)&gt;=52,IF(ISBLANK(INDEX($C51:$BB51,1,(AR$182+$BN50+1-52))),"",IF($BL50="P",VLOOKUP($A50,Surfaces!$B$2:$AL$62,15,0),(VLOOKUP($A50,Surfaces!$B$2:$AL$62,28,0))/$BC50)),IF(ISBLANK(INDEX(AR51:$BB51,1,$BN50+1)),"",IF($BL50="P",VLOOKUP($A50,Surfaces!$B$2:$AL$62,15,0),(VLOOKUP($A50,Surfaces!$B$2:$AL$62,28,0))/$BC50)))</f>
        <v/>
      </c>
      <c r="AS50" s="43" t="str">
        <f>IF((AS$182+$BN50)&gt;=52,IF(ISBLANK(INDEX($C51:$BB51,1,(AS$182+$BN50+1-52))),"",IF($BL50="P",VLOOKUP($A50,Surfaces!$B$2:$AL$62,15,0),(VLOOKUP($A50,Surfaces!$B$2:$AL$62,28,0))/$BC50)),IF(ISBLANK(INDEX(AS51:$BB51,1,$BN50+1)),"",IF($BL50="P",VLOOKUP($A50,Surfaces!$B$2:$AL$62,15,0),(VLOOKUP($A50,Surfaces!$B$2:$AL$62,28,0))/$BC50)))</f>
        <v/>
      </c>
      <c r="AT50" s="43">
        <f ca="1">IF((AT$182+$BN50)&gt;=52,IF(ISBLANK(INDEX($C51:$BB51,1,(AT$182+$BN50+1-52))),"",IF($BL50="P",VLOOKUP($A50,Surfaces!$B$2:$AL$62,15,0),(VLOOKUP($A50,Surfaces!$B$2:$AL$62,28,0))/$BC50)),IF(ISBLANK(INDEX(AT51:$BB51,1,$BN50+1)),"",IF($BL50="P",VLOOKUP($A50,Surfaces!$B$2:$AL$62,15,0),(VLOOKUP($A50,Surfaces!$B$2:$AL$62,28,0))/$BC50)))</f>
        <v>15.599999999999996</v>
      </c>
      <c r="AU50" s="43">
        <f ca="1">IF((AU$182+$BN50)&gt;=52,IF(ISBLANK(INDEX($C51:$BB51,1,(AU$182+$BN50+1-52))),"",IF($BL50="P",VLOOKUP($A50,Surfaces!$B$2:$AL$62,15,0),(VLOOKUP($A50,Surfaces!$B$2:$AL$62,28,0))/$BC50)),IF(ISBLANK(INDEX(AU51:$BB51,1,$BN50+1)),"",IF($BL50="P",VLOOKUP($A50,Surfaces!$B$2:$AL$62,15,0),(VLOOKUP($A50,Surfaces!$B$2:$AL$62,28,0))/$BC50)))</f>
        <v>15.599999999999996</v>
      </c>
      <c r="AV50" s="43" t="str">
        <f>IF((AV$182+$BN50)&gt;=52,IF(ISBLANK(INDEX($C51:$BB51,1,(AV$182+$BN50+1-52))),"",IF($BL50="P",VLOOKUP($A50,Surfaces!$B$2:$AL$62,15,0),(VLOOKUP($A50,Surfaces!$B$2:$AL$62,28,0))/$BC50)),IF(ISBLANK(INDEX(AV51:$BB51,1,$BN50+1)),"",IF($BL50="P",VLOOKUP($A50,Surfaces!$B$2:$AL$62,15,0),(VLOOKUP($A50,Surfaces!$B$2:$AL$62,28,0))/$BC50)))</f>
        <v/>
      </c>
      <c r="AW50" s="43" t="str">
        <f>IF((AW$182+$BN50)&gt;=52,IF(ISBLANK(INDEX($C51:$BB51,1,(AW$182+$BN50+1-52))),"",IF($BL50="P",VLOOKUP($A50,Surfaces!$B$2:$AL$62,15,0),(VLOOKUP($A50,Surfaces!$B$2:$AL$62,28,0))/$BC50)),IF(ISBLANK(INDEX(AW51:$BB51,1,$BN50+1)),"",IF($BL50="P",VLOOKUP($A50,Surfaces!$B$2:$AL$62,15,0),(VLOOKUP($A50,Surfaces!$B$2:$AL$62,28,0))/$BC50)))</f>
        <v/>
      </c>
      <c r="AX50" s="43" t="str">
        <f>IF((AX$182+$BN50)&gt;=52,IF(ISBLANK(INDEX($C51:$BB51,1,(AX$182+$BN50+1-52))),"",IF($BL50="P",VLOOKUP($A50,Surfaces!$B$2:$AL$62,15,0),(VLOOKUP($A50,Surfaces!$B$2:$AL$62,28,0))/$BC50)),IF(ISBLANK(INDEX(AX51:$BB51,1,$BN50+1)),"",IF($BL50="P",VLOOKUP($A50,Surfaces!$B$2:$AL$62,15,0),(VLOOKUP($A50,Surfaces!$B$2:$AL$62,28,0))/$BC50)))</f>
        <v/>
      </c>
      <c r="AY50" s="43" t="str">
        <f>IF((AY$182+$BN50)&gt;=52,IF(ISBLANK(INDEX($C51:$BB51,1,(AY$182+$BN50+1-52))),"",IF($BL50="P",VLOOKUP($A50,Surfaces!$B$2:$AL$62,15,0),(VLOOKUP($A50,Surfaces!$B$2:$AL$62,28,0))/$BC50)),IF(ISBLANK(INDEX(AY51:$BB51,1,$BN50+1)),"",IF($BL50="P",VLOOKUP($A50,Surfaces!$B$2:$AL$62,15,0),(VLOOKUP($A50,Surfaces!$B$2:$AL$62,28,0))/$BC50)))</f>
        <v/>
      </c>
      <c r="AZ50" s="43" t="str">
        <f>IF((AZ$182+$BN50)&gt;=52,IF(ISBLANK(INDEX($C51:$BB51,1,(AZ$182+$BN50+1-52))),"",IF($BL50="P",VLOOKUP($A50,Surfaces!$B$2:$AL$62,15,0),(VLOOKUP($A50,Surfaces!$B$2:$AL$62,28,0))/$BC50)),IF(ISBLANK(INDEX(AZ51:$BB51,1,$BN50+1)),"",IF($BL50="P",VLOOKUP($A50,Surfaces!$B$2:$AL$62,15,0),(VLOOKUP($A50,Surfaces!$B$2:$AL$62,28,0))/$BC50)))</f>
        <v/>
      </c>
      <c r="BA50" s="43" t="str">
        <f>IF((BA$182+$BN50)&gt;=52,IF(ISBLANK(INDEX($C51:$BB51,1,(BA$182+$BN50+1-52))),"",IF($BL50="P",VLOOKUP($A50,Surfaces!$B$2:$AL$62,15,0),(VLOOKUP($A50,Surfaces!$B$2:$AL$62,28,0))/$BC50)),IF(ISBLANK(INDEX(BA51:$BB51,1,$BN50+1)),"",IF($BL50="P",VLOOKUP($A50,Surfaces!$B$2:$AL$62,15,0),(VLOOKUP($A50,Surfaces!$B$2:$AL$62,28,0))/$BC50)))</f>
        <v/>
      </c>
      <c r="BB50" s="43" t="str">
        <f>IF((BB$182+$BN50)&gt;=52,IF(ISBLANK(INDEX($C51:$BB51,1,(BB$182+$BN50+1-52))),"",IF($BL50="P",VLOOKUP($A50,Surfaces!$B$2:$AL$62,15,0),(VLOOKUP($A50,Surfaces!$B$2:$AL$62,28,0))/$BC50)),IF(ISBLANK(INDEX(BB51:$BB51,1,$BN50+1)),"",IF($BL50="P",VLOOKUP($A50,Surfaces!$B$2:$AL$62,15,0),(VLOOKUP($A50,Surfaces!$B$2:$AL$62,28,0))/$BC50)))</f>
        <v/>
      </c>
      <c r="BC50" s="44">
        <f>IF(COUNTA(C51:BB51)=0,"",COUNTA(C51:BB51))</f>
        <v>6</v>
      </c>
      <c r="BD50" s="45" t="s">
        <v>127</v>
      </c>
      <c r="BE50" s="45" t="s">
        <v>159</v>
      </c>
      <c r="BF50" s="46" t="s">
        <v>116</v>
      </c>
      <c r="BG50" s="46">
        <v>15</v>
      </c>
      <c r="BH50" s="46">
        <v>0.3</v>
      </c>
      <c r="BI50" s="46" t="s">
        <v>118</v>
      </c>
      <c r="BJ50" s="46">
        <v>0.4</v>
      </c>
      <c r="BK50" s="47"/>
      <c r="BL50" s="46" t="s">
        <v>125</v>
      </c>
      <c r="BM50" s="46">
        <v>30</v>
      </c>
      <c r="BN50" s="46">
        <v>14</v>
      </c>
      <c r="BO50" s="48">
        <v>0.8</v>
      </c>
      <c r="BP50" s="49" t="s">
        <v>120</v>
      </c>
      <c r="BQ50" s="48">
        <v>2.1</v>
      </c>
      <c r="BR50" s="50" t="str">
        <f>IF(ISBLANK(BP50),"",BP50)</f>
        <v>€/kg</v>
      </c>
    </row>
    <row r="51" spans="1:70" x14ac:dyDescent="0.2">
      <c r="A51" s="52" t="str">
        <f>A50</f>
        <v>panais</v>
      </c>
      <c r="B51" s="53" t="s">
        <v>121</v>
      </c>
      <c r="C51" s="56" t="s">
        <v>329</v>
      </c>
      <c r="D51" s="56"/>
      <c r="E51" s="56"/>
      <c r="F51" s="56"/>
      <c r="G51" s="56"/>
      <c r="H51" s="56"/>
      <c r="I51" s="56" t="s">
        <v>329</v>
      </c>
      <c r="J51" s="56" t="s">
        <v>329</v>
      </c>
      <c r="K51" s="56"/>
      <c r="L51" s="56"/>
      <c r="M51" s="56"/>
      <c r="N51" s="56"/>
      <c r="O51" s="56"/>
      <c r="P51" s="54"/>
      <c r="Q51" s="54"/>
      <c r="R51" s="54"/>
      <c r="S51" s="54"/>
      <c r="T51" s="54"/>
      <c r="U51" s="54"/>
      <c r="V51" s="54"/>
      <c r="W51" s="54"/>
      <c r="X51" s="54"/>
      <c r="Y51" s="54"/>
      <c r="Z51" s="54"/>
      <c r="AA51" s="54"/>
      <c r="AB51" s="54"/>
      <c r="AC51" s="54"/>
      <c r="AD51" s="54"/>
      <c r="AE51" s="54"/>
      <c r="AF51" s="54"/>
      <c r="AG51" s="54"/>
      <c r="AH51" s="54"/>
      <c r="AI51" s="54"/>
      <c r="AJ51" s="54"/>
      <c r="AK51" s="56"/>
      <c r="AL51" s="56"/>
      <c r="AM51" s="56"/>
      <c r="AN51" s="56"/>
      <c r="AO51" s="56"/>
      <c r="AP51" s="56"/>
      <c r="AQ51" s="56"/>
      <c r="AR51" s="56"/>
      <c r="AS51" s="56" t="s">
        <v>329</v>
      </c>
      <c r="AT51" s="56" t="s">
        <v>329</v>
      </c>
      <c r="AU51" s="56"/>
      <c r="AV51" s="56"/>
      <c r="AW51" s="56"/>
      <c r="AX51" s="56"/>
      <c r="AY51" s="56"/>
      <c r="AZ51" s="56"/>
      <c r="BA51" s="56"/>
      <c r="BB51" s="56" t="s">
        <v>329</v>
      </c>
      <c r="BC51" s="57"/>
      <c r="BD51" s="58"/>
      <c r="BE51" s="58"/>
      <c r="BF51" s="59"/>
      <c r="BG51" s="59"/>
      <c r="BH51" s="59"/>
      <c r="BI51" s="59"/>
      <c r="BJ51" s="59"/>
      <c r="BK51" s="60"/>
      <c r="BL51" s="59"/>
      <c r="BM51" s="59"/>
      <c r="BN51" s="59"/>
      <c r="BO51" s="61"/>
      <c r="BP51" s="62"/>
      <c r="BQ51" s="61"/>
      <c r="BR51" s="63"/>
    </row>
    <row r="52" spans="1:70" x14ac:dyDescent="0.2">
      <c r="A52" s="64" t="str">
        <f>A51</f>
        <v>panais</v>
      </c>
      <c r="B52" s="65" t="s">
        <v>123</v>
      </c>
      <c r="C52" s="66">
        <f ca="1">IF(C51="","",IF(VLOOKUP($A52,Surfaces!$B$1:$AK$61,16,0)="",VLOOKUP($A52,Surfaces!$B$1:$AK$61,29,0),VLOOKUP($A52,Surfaces!$B$1:$AK$61,16,0)))</f>
        <v>14.999999999999998</v>
      </c>
      <c r="D52" s="66" t="str">
        <f>IF(D51="","",IF(VLOOKUP($A52,Surfaces!$B$1:$AK$61,16,0)="",VLOOKUP($A52,Surfaces!$B$1:$AK$61,29,0),VLOOKUP($A52,Surfaces!$B$1:$AK$61,16,0)))</f>
        <v/>
      </c>
      <c r="E52" s="66" t="str">
        <f>IF(E51="","",IF(VLOOKUP($A52,Surfaces!$B$1:$AK$61,16,0)="",VLOOKUP($A52,Surfaces!$B$1:$AK$61,29,0),VLOOKUP($A52,Surfaces!$B$1:$AK$61,16,0)))</f>
        <v/>
      </c>
      <c r="F52" s="66" t="str">
        <f>IF(F51="","",IF(VLOOKUP($A52,Surfaces!$B$1:$AK$61,16,0)="",VLOOKUP($A52,Surfaces!$B$1:$AK$61,29,0),VLOOKUP($A52,Surfaces!$B$1:$AK$61,16,0)))</f>
        <v/>
      </c>
      <c r="G52" s="66" t="str">
        <f>IF(G51="","",IF(VLOOKUP($A52,Surfaces!$B$1:$AK$61,16,0)="",VLOOKUP($A52,Surfaces!$B$1:$AK$61,29,0),VLOOKUP($A52,Surfaces!$B$1:$AK$61,16,0)))</f>
        <v/>
      </c>
      <c r="H52" s="66" t="str">
        <f>IF(H51="","",IF(VLOOKUP($A52,Surfaces!$B$1:$AK$61,16,0)="",VLOOKUP($A52,Surfaces!$B$1:$AK$61,29,0),VLOOKUP($A52,Surfaces!$B$1:$AK$61,16,0)))</f>
        <v/>
      </c>
      <c r="I52" s="66">
        <f ca="1">IF(I51="","",IF(VLOOKUP($A52,Surfaces!$B$1:$AK$61,16,0)="",VLOOKUP($A52,Surfaces!$B$1:$AK$61,29,0),VLOOKUP($A52,Surfaces!$B$1:$AK$61,16,0)))</f>
        <v>14.999999999999998</v>
      </c>
      <c r="J52" s="66">
        <f ca="1">IF(J51="","",IF(VLOOKUP($A52,Surfaces!$B$1:$AK$61,16,0)="",VLOOKUP($A52,Surfaces!$B$1:$AK$61,29,0),VLOOKUP($A52,Surfaces!$B$1:$AK$61,16,0)))</f>
        <v>14.999999999999998</v>
      </c>
      <c r="K52" s="66" t="str">
        <f>IF(K51="","",IF(VLOOKUP($A52,Surfaces!$B$1:$AK$61,16,0)="",VLOOKUP($A52,Surfaces!$B$1:$AK$61,29,0),VLOOKUP($A52,Surfaces!$B$1:$AK$61,16,0)))</f>
        <v/>
      </c>
      <c r="L52" s="66" t="str">
        <f>IF(L51="","",IF(VLOOKUP($A52,Surfaces!$B$1:$AK$61,16,0)="",VLOOKUP($A52,Surfaces!$B$1:$AK$61,29,0),VLOOKUP($A52,Surfaces!$B$1:$AK$61,16,0)))</f>
        <v/>
      </c>
      <c r="M52" s="66" t="str">
        <f>IF(M51="","",IF(VLOOKUP($A52,Surfaces!$B$1:$AK$61,16,0)="",VLOOKUP($A52,Surfaces!$B$1:$AK$61,29,0),VLOOKUP($A52,Surfaces!$B$1:$AK$61,16,0)))</f>
        <v/>
      </c>
      <c r="N52" s="66" t="str">
        <f>IF(N51="","",IF(VLOOKUP($A52,Surfaces!$B$1:$AK$61,16,0)="",VLOOKUP($A52,Surfaces!$B$1:$AK$61,29,0),VLOOKUP($A52,Surfaces!$B$1:$AK$61,16,0)))</f>
        <v/>
      </c>
      <c r="O52" s="66" t="str">
        <f>IF(O51="","",IF(VLOOKUP($A52,Surfaces!$B$1:$AK$61,16,0)="",VLOOKUP($A52,Surfaces!$B$1:$AK$61,29,0),VLOOKUP($A52,Surfaces!$B$1:$AK$61,16,0)))</f>
        <v/>
      </c>
      <c r="P52" s="66" t="str">
        <f>IF(P51="","",IF(VLOOKUP($A52,Surfaces!$B$1:$AK$61,16,0)="",VLOOKUP($A52,Surfaces!$B$1:$AK$61,29,0),VLOOKUP($A52,Surfaces!$B$1:$AK$61,16,0)))</f>
        <v/>
      </c>
      <c r="Q52" s="66" t="str">
        <f>IF(Q51="","",IF(VLOOKUP($A52,Surfaces!$B$1:$AK$61,16,0)="",VLOOKUP($A52,Surfaces!$B$1:$AK$61,29,0),VLOOKUP($A52,Surfaces!$B$1:$AK$61,16,0)))</f>
        <v/>
      </c>
      <c r="R52" s="66" t="str">
        <f>IF(R51="","",IF(VLOOKUP($A52,Surfaces!$B$1:$AK$61,16,0)="",VLOOKUP($A52,Surfaces!$B$1:$AK$61,29,0),VLOOKUP($A52,Surfaces!$B$1:$AK$61,16,0)))</f>
        <v/>
      </c>
      <c r="S52" s="66" t="str">
        <f>IF(S51="","",IF(VLOOKUP($A52,Surfaces!$B$1:$AK$61,16,0)="",VLOOKUP($A52,Surfaces!$B$1:$AK$61,29,0),VLOOKUP($A52,Surfaces!$B$1:$AK$61,16,0)))</f>
        <v/>
      </c>
      <c r="T52" s="66" t="str">
        <f>IF(T51="","",IF(VLOOKUP($A52,Surfaces!$B$1:$AK$61,16,0)="",VLOOKUP($A52,Surfaces!$B$1:$AK$61,29,0),VLOOKUP($A52,Surfaces!$B$1:$AK$61,16,0)))</f>
        <v/>
      </c>
      <c r="U52" s="66" t="str">
        <f>IF(U51="","",IF(VLOOKUP($A52,Surfaces!$B$1:$AK$61,16,0)="",VLOOKUP($A52,Surfaces!$B$1:$AK$61,29,0),VLOOKUP($A52,Surfaces!$B$1:$AK$61,16,0)))</f>
        <v/>
      </c>
      <c r="V52" s="66" t="str">
        <f>IF(V51="","",IF(VLOOKUP($A52,Surfaces!$B$1:$AK$61,16,0)="",VLOOKUP($A52,Surfaces!$B$1:$AK$61,29,0),VLOOKUP($A52,Surfaces!$B$1:$AK$61,16,0)))</f>
        <v/>
      </c>
      <c r="W52" s="66" t="str">
        <f>IF(W51="","",IF(VLOOKUP($A52,Surfaces!$B$1:$AK$61,16,0)="",VLOOKUP($A52,Surfaces!$B$1:$AK$61,29,0),VLOOKUP($A52,Surfaces!$B$1:$AK$61,16,0)))</f>
        <v/>
      </c>
      <c r="X52" s="66" t="str">
        <f>IF(X51="","",IF(VLOOKUP($A52,Surfaces!$B$1:$AK$61,16,0)="",VLOOKUP($A52,Surfaces!$B$1:$AK$61,29,0),VLOOKUP($A52,Surfaces!$B$1:$AK$61,16,0)))</f>
        <v/>
      </c>
      <c r="Y52" s="66" t="str">
        <f>IF(Y51="","",IF(VLOOKUP($A52,Surfaces!$B$1:$AK$61,16,0)="",VLOOKUP($A52,Surfaces!$B$1:$AK$61,29,0),VLOOKUP($A52,Surfaces!$B$1:$AK$61,16,0)))</f>
        <v/>
      </c>
      <c r="Z52" s="66" t="str">
        <f>IF(Z51="","",IF(VLOOKUP($A52,Surfaces!$B$1:$AK$61,16,0)="",VLOOKUP($A52,Surfaces!$B$1:$AK$61,29,0),VLOOKUP($A52,Surfaces!$B$1:$AK$61,16,0)))</f>
        <v/>
      </c>
      <c r="AA52" s="66" t="str">
        <f>IF(AA51="","",IF(VLOOKUP($A52,Surfaces!$B$1:$AK$61,16,0)="",VLOOKUP($A52,Surfaces!$B$1:$AK$61,29,0),VLOOKUP($A52,Surfaces!$B$1:$AK$61,16,0)))</f>
        <v/>
      </c>
      <c r="AB52" s="66" t="str">
        <f>IF(AB51="","",IF(VLOOKUP($A52,Surfaces!$B$1:$AK$61,16,0)="",VLOOKUP($A52,Surfaces!$B$1:$AK$61,29,0),VLOOKUP($A52,Surfaces!$B$1:$AK$61,16,0)))</f>
        <v/>
      </c>
      <c r="AC52" s="66" t="str">
        <f>IF(AC51="","",IF(VLOOKUP($A52,Surfaces!$B$1:$AK$61,16,0)="",VLOOKUP($A52,Surfaces!$B$1:$AK$61,29,0),VLOOKUP($A52,Surfaces!$B$1:$AK$61,16,0)))</f>
        <v/>
      </c>
      <c r="AD52" s="66" t="str">
        <f>IF(AD51="","",IF(VLOOKUP($A52,Surfaces!$B$1:$AK$61,16,0)="",VLOOKUP($A52,Surfaces!$B$1:$AK$61,29,0),VLOOKUP($A52,Surfaces!$B$1:$AK$61,16,0)))</f>
        <v/>
      </c>
      <c r="AE52" s="66" t="str">
        <f>IF(AE51="","",IF(VLOOKUP($A52,Surfaces!$B$1:$AK$61,16,0)="",VLOOKUP($A52,Surfaces!$B$1:$AK$61,29,0),VLOOKUP($A52,Surfaces!$B$1:$AK$61,16,0)))</f>
        <v/>
      </c>
      <c r="AF52" s="66" t="str">
        <f>IF(AF51="","",IF(VLOOKUP($A52,Surfaces!$B$1:$AK$61,16,0)="",VLOOKUP($A52,Surfaces!$B$1:$AK$61,29,0),VLOOKUP($A52,Surfaces!$B$1:$AK$61,16,0)))</f>
        <v/>
      </c>
      <c r="AG52" s="66" t="str">
        <f>IF(AG51="","",IF(VLOOKUP($A52,Surfaces!$B$1:$AK$61,16,0)="",VLOOKUP($A52,Surfaces!$B$1:$AK$61,29,0),VLOOKUP($A52,Surfaces!$B$1:$AK$61,16,0)))</f>
        <v/>
      </c>
      <c r="AH52" s="66" t="str">
        <f>IF(AH51="","",IF(VLOOKUP($A52,Surfaces!$B$1:$AK$61,16,0)="",VLOOKUP($A52,Surfaces!$B$1:$AK$61,29,0),VLOOKUP($A52,Surfaces!$B$1:$AK$61,16,0)))</f>
        <v/>
      </c>
      <c r="AI52" s="66" t="str">
        <f>IF(AI51="","",IF(VLOOKUP($A52,Surfaces!$B$1:$AK$61,16,0)="",VLOOKUP($A52,Surfaces!$B$1:$AK$61,29,0),VLOOKUP($A52,Surfaces!$B$1:$AK$61,16,0)))</f>
        <v/>
      </c>
      <c r="AJ52" s="66" t="str">
        <f>IF(AJ51="","",IF(VLOOKUP($A52,Surfaces!$B$1:$AK$61,16,0)="",VLOOKUP($A52,Surfaces!$B$1:$AK$61,29,0),VLOOKUP($A52,Surfaces!$B$1:$AK$61,16,0)))</f>
        <v/>
      </c>
      <c r="AK52" s="66" t="str">
        <f>IF(AK51="","",IF(VLOOKUP($A52,Surfaces!$B$1:$AK$61,16,0)="",VLOOKUP($A52,Surfaces!$B$1:$AK$61,29,0),VLOOKUP($A52,Surfaces!$B$1:$AK$61,16,0)))</f>
        <v/>
      </c>
      <c r="AL52" s="66" t="str">
        <f>IF(AL51="","",IF(VLOOKUP($A52,Surfaces!$B$1:$AK$61,16,0)="",VLOOKUP($A52,Surfaces!$B$1:$AK$61,29,0),VLOOKUP($A52,Surfaces!$B$1:$AK$61,16,0)))</f>
        <v/>
      </c>
      <c r="AM52" s="66" t="str">
        <f>IF(AM51="","",IF(VLOOKUP($A52,Surfaces!$B$1:$AK$61,16,0)="",VLOOKUP($A52,Surfaces!$B$1:$AK$61,29,0),VLOOKUP($A52,Surfaces!$B$1:$AK$61,16,0)))</f>
        <v/>
      </c>
      <c r="AN52" s="66" t="str">
        <f>IF(AN51="","",IF(VLOOKUP($A52,Surfaces!$B$1:$AK$61,16,0)="",VLOOKUP($A52,Surfaces!$B$1:$AK$61,29,0),VLOOKUP($A52,Surfaces!$B$1:$AK$61,16,0)))</f>
        <v/>
      </c>
      <c r="AO52" s="66" t="str">
        <f>IF(AO51="","",IF(VLOOKUP($A52,Surfaces!$B$1:$AK$61,16,0)="",VLOOKUP($A52,Surfaces!$B$1:$AK$61,29,0),VLOOKUP($A52,Surfaces!$B$1:$AK$61,16,0)))</f>
        <v/>
      </c>
      <c r="AP52" s="66" t="str">
        <f>IF(AP51="","",IF(VLOOKUP($A52,Surfaces!$B$1:$AK$61,16,0)="",VLOOKUP($A52,Surfaces!$B$1:$AK$61,29,0),VLOOKUP($A52,Surfaces!$B$1:$AK$61,16,0)))</f>
        <v/>
      </c>
      <c r="AQ52" s="66" t="str">
        <f>IF(AQ51="","",IF(VLOOKUP($A52,Surfaces!$B$1:$AK$61,16,0)="",VLOOKUP($A52,Surfaces!$B$1:$AK$61,29,0),VLOOKUP($A52,Surfaces!$B$1:$AK$61,16,0)))</f>
        <v/>
      </c>
      <c r="AR52" s="66" t="str">
        <f>IF(AR51="","",IF(VLOOKUP($A52,Surfaces!$B$1:$AK$61,16,0)="",VLOOKUP($A52,Surfaces!$B$1:$AK$61,29,0),VLOOKUP($A52,Surfaces!$B$1:$AK$61,16,0)))</f>
        <v/>
      </c>
      <c r="AS52" s="66">
        <f ca="1">IF(AS51="","",IF(VLOOKUP($A52,Surfaces!$B$1:$AK$61,16,0)="",VLOOKUP($A52,Surfaces!$B$1:$AK$61,29,0),VLOOKUP($A52,Surfaces!$B$1:$AK$61,16,0)))</f>
        <v>14.999999999999998</v>
      </c>
      <c r="AT52" s="66">
        <f ca="1">IF(AT51="","",IF(VLOOKUP($A52,Surfaces!$B$1:$AK$61,16,0)="",VLOOKUP($A52,Surfaces!$B$1:$AK$61,29,0),VLOOKUP($A52,Surfaces!$B$1:$AK$61,16,0)))</f>
        <v>14.999999999999998</v>
      </c>
      <c r="AU52" s="66" t="str">
        <f>IF(AU51="","",IF(VLOOKUP($A52,Surfaces!$B$1:$AK$61,16,0)="",VLOOKUP($A52,Surfaces!$B$1:$AK$61,29,0),VLOOKUP($A52,Surfaces!$B$1:$AK$61,16,0)))</f>
        <v/>
      </c>
      <c r="AV52" s="66" t="str">
        <f>IF(AV51="","",IF(VLOOKUP($A52,Surfaces!$B$1:$AK$61,16,0)="",VLOOKUP($A52,Surfaces!$B$1:$AK$61,29,0),VLOOKUP($A52,Surfaces!$B$1:$AK$61,16,0)))</f>
        <v/>
      </c>
      <c r="AW52" s="66" t="str">
        <f>IF(AW51="","",IF(VLOOKUP($A52,Surfaces!$B$1:$AK$61,16,0)="",VLOOKUP($A52,Surfaces!$B$1:$AK$61,29,0),VLOOKUP($A52,Surfaces!$B$1:$AK$61,16,0)))</f>
        <v/>
      </c>
      <c r="AX52" s="66" t="str">
        <f>IF(AX51="","",IF(VLOOKUP($A52,Surfaces!$B$1:$AK$61,16,0)="",VLOOKUP($A52,Surfaces!$B$1:$AK$61,29,0),VLOOKUP($A52,Surfaces!$B$1:$AK$61,16,0)))</f>
        <v/>
      </c>
      <c r="AY52" s="66" t="str">
        <f>IF(AY51="","",IF(VLOOKUP($A52,Surfaces!$B$1:$AK$61,16,0)="",VLOOKUP($A52,Surfaces!$B$1:$AK$61,29,0),VLOOKUP($A52,Surfaces!$B$1:$AK$61,16,0)))</f>
        <v/>
      </c>
      <c r="AZ52" s="66" t="str">
        <f>IF(AZ51="","",IF(VLOOKUP($A52,Surfaces!$B$1:$AK$61,16,0)="",VLOOKUP($A52,Surfaces!$B$1:$AK$61,29,0),VLOOKUP($A52,Surfaces!$B$1:$AK$61,16,0)))</f>
        <v/>
      </c>
      <c r="BA52" s="66" t="str">
        <f>IF(BA51="","",IF(VLOOKUP($A52,Surfaces!$B$1:$AK$61,16,0)="",VLOOKUP($A52,Surfaces!$B$1:$AK$61,29,0),VLOOKUP($A52,Surfaces!$B$1:$AK$61,16,0)))</f>
        <v/>
      </c>
      <c r="BB52" s="66">
        <f ca="1">IF(BB51="","",IF(VLOOKUP($A52,Surfaces!$B$1:$AK$61,16,0)="",VLOOKUP($A52,Surfaces!$B$1:$AK$61,29,0),VLOOKUP($A52,Surfaces!$B$1:$AK$61,16,0)))</f>
        <v>14.999999999999998</v>
      </c>
      <c r="BC52" s="67"/>
      <c r="BD52" s="68"/>
      <c r="BE52" s="68"/>
      <c r="BF52" s="69"/>
      <c r="BG52" s="69"/>
      <c r="BH52" s="69"/>
      <c r="BI52" s="69"/>
      <c r="BJ52" s="69"/>
      <c r="BK52" s="70"/>
      <c r="BL52" s="69"/>
      <c r="BM52" s="69"/>
      <c r="BN52" s="69"/>
      <c r="BO52" s="71"/>
      <c r="BP52" s="72"/>
      <c r="BQ52" s="71"/>
      <c r="BR52" s="73"/>
    </row>
    <row r="53" spans="1:70" s="51" customFormat="1" x14ac:dyDescent="0.2">
      <c r="A53" s="41" t="s">
        <v>160</v>
      </c>
      <c r="B53" s="42" t="s">
        <v>115</v>
      </c>
      <c r="C53" s="43" t="str">
        <f>IF((C$182+$BN53)&gt;=52,IF(ISBLANK(INDEX($C54:$BB54,1,(C$182+$BN53+1-52))),"",IF($BL53="P",VLOOKUP($A53,Surfaces!$B$2:$AL$62,15,0),(VLOOKUP($A53,Surfaces!$B$2:$AL$62,28,0))/$BC53)),IF(ISBLANK(INDEX(C54:$BB54,1,$BN53+1)),"",IF($BL53="P",VLOOKUP($A53,Surfaces!$B$2:$AL$62,15,0),(VLOOKUP($A53,Surfaces!$B$2:$AL$62,28,0))/$BC53)))</f>
        <v/>
      </c>
      <c r="D53" s="43" t="str">
        <f>IF((D$182+$BN53)&gt;=52,IF(ISBLANK(INDEX($C54:$BB54,1,(D$182+$BN53+1-52))),"",IF($BL53="P",VLOOKUP($A53,Surfaces!$B$2:$AL$62,15,0),(VLOOKUP($A53,Surfaces!$B$2:$AL$62,28,0))/$BC53)),IF(ISBLANK(INDEX(D54:$BB54,1,$BN53+1)),"",IF($BL53="P",VLOOKUP($A53,Surfaces!$B$2:$AL$62,15,0),(VLOOKUP($A53,Surfaces!$B$2:$AL$62,28,0))/$BC53)))</f>
        <v/>
      </c>
      <c r="E53" s="43" t="str">
        <f>IF((E$182+$BN53)&gt;=52,IF(ISBLANK(INDEX($C54:$BB54,1,(E$182+$BN53+1-52))),"",IF($BL53="P",VLOOKUP($A53,Surfaces!$B$2:$AL$62,15,0),(VLOOKUP($A53,Surfaces!$B$2:$AL$62,28,0))/$BC53)),IF(ISBLANK(INDEX(E54:$BB54,1,$BN53+1)),"",IF($BL53="P",VLOOKUP($A53,Surfaces!$B$2:$AL$62,15,0),(VLOOKUP($A53,Surfaces!$B$2:$AL$62,28,0))/$BC53)))</f>
        <v/>
      </c>
      <c r="F53" s="43" t="str">
        <f>IF((F$182+$BN53)&gt;=52,IF(ISBLANK(INDEX($C54:$BB54,1,(F$182+$BN53+1-52))),"",IF($BL53="P",VLOOKUP($A53,Surfaces!$B$2:$AL$62,15,0),(VLOOKUP($A53,Surfaces!$B$2:$AL$62,28,0))/$BC53)),IF(ISBLANK(INDEX(F54:$BB54,1,$BN53+1)),"",IF($BL53="P",VLOOKUP($A53,Surfaces!$B$2:$AL$62,15,0),(VLOOKUP($A53,Surfaces!$B$2:$AL$62,28,0))/$BC53)))</f>
        <v/>
      </c>
      <c r="G53" s="43" t="str">
        <f>IF((G$182+$BN53)&gt;=52,IF(ISBLANK(INDEX($C54:$BB54,1,(G$182+$BN53+1-52))),"",IF($BL53="P",VLOOKUP($A53,Surfaces!$B$2:$AL$62,15,0),(VLOOKUP($A53,Surfaces!$B$2:$AL$62,28,0))/$BC53)),IF(ISBLANK(INDEX(G54:$BB54,1,$BN53+1)),"",IF($BL53="P",VLOOKUP($A53,Surfaces!$B$2:$AL$62,15,0),(VLOOKUP($A53,Surfaces!$B$2:$AL$62,28,0))/$BC53)))</f>
        <v/>
      </c>
      <c r="H53" s="43" t="str">
        <f>IF((H$182+$BN53)&gt;=52,IF(ISBLANK(INDEX($C54:$BB54,1,(H$182+$BN53+1-52))),"",IF($BL53="P",VLOOKUP($A53,Surfaces!$B$2:$AL$62,15,0),(VLOOKUP($A53,Surfaces!$B$2:$AL$62,28,0))/$BC53)),IF(ISBLANK(INDEX(H54:$BB54,1,$BN53+1)),"",IF($BL53="P",VLOOKUP($A53,Surfaces!$B$2:$AL$62,15,0),(VLOOKUP($A53,Surfaces!$B$2:$AL$62,28,0))/$BC53)))</f>
        <v/>
      </c>
      <c r="I53" s="43" t="str">
        <f>IF((I$182+$BN53)&gt;=52,IF(ISBLANK(INDEX($C54:$BB54,1,(I$182+$BN53+1-52))),"",IF($BL53="P",VLOOKUP($A53,Surfaces!$B$2:$AL$62,15,0),(VLOOKUP($A53,Surfaces!$B$2:$AL$62,28,0))/$BC53)),IF(ISBLANK(INDEX(I54:$BB54,1,$BN53+1)),"",IF($BL53="P",VLOOKUP($A53,Surfaces!$B$2:$AL$62,15,0),(VLOOKUP($A53,Surfaces!$B$2:$AL$62,28,0))/$BC53)))</f>
        <v/>
      </c>
      <c r="J53" s="43">
        <f ca="1">IF((J$182+$BN53)&gt;=52,IF(ISBLANK(INDEX($C54:$BB54,1,(J$182+$BN53+1-52))),"",IF($BL53="P",VLOOKUP($A53,Surfaces!$B$2:$AL$62,15,0),(VLOOKUP($A53,Surfaces!$B$2:$AL$62,28,0))/$BC53)),IF(ISBLANK(INDEX(J54:$BB54,1,$BN53+1)),"",IF($BL53="P",VLOOKUP($A53,Surfaces!$B$2:$AL$62,15,0),(VLOOKUP($A53,Surfaces!$B$2:$AL$62,28,0))/$BC53)))</f>
        <v>8.0294117647058822</v>
      </c>
      <c r="K53" s="43">
        <f ca="1">IF((K$182+$BN53)&gt;=52,IF(ISBLANK(INDEX($C54:$BB54,1,(K$182+$BN53+1-52))),"",IF($BL53="P",VLOOKUP($A53,Surfaces!$B$2:$AL$62,15,0),(VLOOKUP($A53,Surfaces!$B$2:$AL$62,28,0))/$BC53)),IF(ISBLANK(INDEX(K54:$BB54,1,$BN53+1)),"",IF($BL53="P",VLOOKUP($A53,Surfaces!$B$2:$AL$62,15,0),(VLOOKUP($A53,Surfaces!$B$2:$AL$62,28,0))/$BC53)))</f>
        <v>8.0294117647058822</v>
      </c>
      <c r="L53" s="43">
        <f ca="1">IF((L$182+$BN53)&gt;=52,IF(ISBLANK(INDEX($C54:$BB54,1,(L$182+$BN53+1-52))),"",IF($BL53="P",VLOOKUP($A53,Surfaces!$B$2:$AL$62,15,0),(VLOOKUP($A53,Surfaces!$B$2:$AL$62,28,0))/$BC53)),IF(ISBLANK(INDEX(L54:$BB54,1,$BN53+1)),"",IF($BL53="P",VLOOKUP($A53,Surfaces!$B$2:$AL$62,15,0),(VLOOKUP($A53,Surfaces!$B$2:$AL$62,28,0))/$BC53)))</f>
        <v>8.0294117647058822</v>
      </c>
      <c r="M53" s="43" t="str">
        <f>IF((M$182+$BN53)&gt;=52,IF(ISBLANK(INDEX($C54:$BB54,1,(M$182+$BN53+1-52))),"",IF($BL53="P",VLOOKUP($A53,Surfaces!$B$2:$AL$62,15,0),(VLOOKUP($A53,Surfaces!$B$2:$AL$62,28,0))/$BC53)),IF(ISBLANK(INDEX(M54:$BB54,1,$BN53+1)),"",IF($BL53="P",VLOOKUP($A53,Surfaces!$B$2:$AL$62,15,0),(VLOOKUP($A53,Surfaces!$B$2:$AL$62,28,0))/$BC53)))</f>
        <v/>
      </c>
      <c r="N53" s="43" t="str">
        <f>IF((N$182+$BN53)&gt;=52,IF(ISBLANK(INDEX($C54:$BB54,1,(N$182+$BN53+1-52))),"",IF($BL53="P",VLOOKUP($A53,Surfaces!$B$2:$AL$62,15,0),(VLOOKUP($A53,Surfaces!$B$2:$AL$62,28,0))/$BC53)),IF(ISBLANK(INDEX(N54:$BB54,1,$BN53+1)),"",IF($BL53="P",VLOOKUP($A53,Surfaces!$B$2:$AL$62,15,0),(VLOOKUP($A53,Surfaces!$B$2:$AL$62,28,0))/$BC53)))</f>
        <v/>
      </c>
      <c r="O53" s="43" t="str">
        <f>IF((O$182+$BN53)&gt;=52,IF(ISBLANK(INDEX($C54:$BB54,1,(O$182+$BN53+1-52))),"",IF($BL53="P",VLOOKUP($A53,Surfaces!$B$2:$AL$62,15,0),(VLOOKUP($A53,Surfaces!$B$2:$AL$62,28,0))/$BC53)),IF(ISBLANK(INDEX(O54:$BB54,1,$BN53+1)),"",IF($BL53="P",VLOOKUP($A53,Surfaces!$B$2:$AL$62,15,0),(VLOOKUP($A53,Surfaces!$B$2:$AL$62,28,0))/$BC53)))</f>
        <v/>
      </c>
      <c r="P53" s="43" t="str">
        <f>IF((P$182+$BN53)&gt;=52,IF(ISBLANK(INDEX($C54:$BB54,1,(P$182+$BN53+1-52))),"",IF($BL53="P",VLOOKUP($A53,Surfaces!$B$2:$AL$62,15,0),(VLOOKUP($A53,Surfaces!$B$2:$AL$62,28,0))/$BC53)),IF(ISBLANK(INDEX(P54:$BB54,1,$BN53+1)),"",IF($BL53="P",VLOOKUP($A53,Surfaces!$B$2:$AL$62,15,0),(VLOOKUP($A53,Surfaces!$B$2:$AL$62,28,0))/$BC53)))</f>
        <v/>
      </c>
      <c r="Q53" s="43" t="str">
        <f>IF((Q$182+$BN53)&gt;=52,IF(ISBLANK(INDEX($C54:$BB54,1,(Q$182+$BN53+1-52))),"",IF($BL53="P",VLOOKUP($A53,Surfaces!$B$2:$AL$62,15,0),(VLOOKUP($A53,Surfaces!$B$2:$AL$62,28,0))/$BC53)),IF(ISBLANK(INDEX(Q54:$BB54,1,$BN53+1)),"",IF($BL53="P",VLOOKUP($A53,Surfaces!$B$2:$AL$62,15,0),(VLOOKUP($A53,Surfaces!$B$2:$AL$62,28,0))/$BC53)))</f>
        <v/>
      </c>
      <c r="R53" s="43" t="str">
        <f>IF((R$182+$BN53)&gt;=52,IF(ISBLANK(INDEX($C54:$BB54,1,(R$182+$BN53+1-52))),"",IF($BL53="P",VLOOKUP($A53,Surfaces!$B$2:$AL$62,15,0),(VLOOKUP($A53,Surfaces!$B$2:$AL$62,28,0))/$BC53)),IF(ISBLANK(INDEX(R54:$BB54,1,$BN53+1)),"",IF($BL53="P",VLOOKUP($A53,Surfaces!$B$2:$AL$62,15,0),(VLOOKUP($A53,Surfaces!$B$2:$AL$62,28,0))/$BC53)))</f>
        <v/>
      </c>
      <c r="S53" s="43" t="str">
        <f>IF((S$182+$BN53)&gt;=52,IF(ISBLANK(INDEX($C54:$BB54,1,(S$182+$BN53+1-52))),"",IF($BL53="P",VLOOKUP($A53,Surfaces!$B$2:$AL$62,15,0),(VLOOKUP($A53,Surfaces!$B$2:$AL$62,28,0))/$BC53)),IF(ISBLANK(INDEX(S54:$BB54,1,$BN53+1)),"",IF($BL53="P",VLOOKUP($A53,Surfaces!$B$2:$AL$62,15,0),(VLOOKUP($A53,Surfaces!$B$2:$AL$62,28,0))/$BC53)))</f>
        <v/>
      </c>
      <c r="T53" s="43" t="str">
        <f>IF((T$182+$BN53)&gt;=52,IF(ISBLANK(INDEX($C54:$BB54,1,(T$182+$BN53+1-52))),"",IF($BL53="P",VLOOKUP($A53,Surfaces!$B$2:$AL$62,15,0),(VLOOKUP($A53,Surfaces!$B$2:$AL$62,28,0))/$BC53)),IF(ISBLANK(INDEX(T54:$BB54,1,$BN53+1)),"",IF($BL53="P",VLOOKUP($A53,Surfaces!$B$2:$AL$62,15,0),(VLOOKUP($A53,Surfaces!$B$2:$AL$62,28,0))/$BC53)))</f>
        <v/>
      </c>
      <c r="U53" s="43" t="str">
        <f>IF((U$182+$BN53)&gt;=52,IF(ISBLANK(INDEX($C54:$BB54,1,(U$182+$BN53+1-52))),"",IF($BL53="P",VLOOKUP($A53,Surfaces!$B$2:$AL$62,15,0),(VLOOKUP($A53,Surfaces!$B$2:$AL$62,28,0))/$BC53)),IF(ISBLANK(INDEX(U54:$BB54,1,$BN53+1)),"",IF($BL53="P",VLOOKUP($A53,Surfaces!$B$2:$AL$62,15,0),(VLOOKUP($A53,Surfaces!$B$2:$AL$62,28,0))/$BC53)))</f>
        <v/>
      </c>
      <c r="V53" s="43" t="str">
        <f>IF((V$182+$BN53)&gt;=52,IF(ISBLANK(INDEX($C54:$BB54,1,(V$182+$BN53+1-52))),"",IF($BL53="P",VLOOKUP($A53,Surfaces!$B$2:$AL$62,15,0),(VLOOKUP($A53,Surfaces!$B$2:$AL$62,28,0))/$BC53)),IF(ISBLANK(INDEX(V54:$BB54,1,$BN53+1)),"",IF($BL53="P",VLOOKUP($A53,Surfaces!$B$2:$AL$62,15,0),(VLOOKUP($A53,Surfaces!$B$2:$AL$62,28,0))/$BC53)))</f>
        <v/>
      </c>
      <c r="W53" s="43" t="str">
        <f>IF((W$182+$BN53)&gt;=52,IF(ISBLANK(INDEX($C54:$BB54,1,(W$182+$BN53+1-52))),"",IF($BL53="P",VLOOKUP($A53,Surfaces!$B$2:$AL$62,15,0),(VLOOKUP($A53,Surfaces!$B$2:$AL$62,28,0))/$BC53)),IF(ISBLANK(INDEX(W54:$BB54,1,$BN53+1)),"",IF($BL53="P",VLOOKUP($A53,Surfaces!$B$2:$AL$62,15,0),(VLOOKUP($A53,Surfaces!$B$2:$AL$62,28,0))/$BC53)))</f>
        <v/>
      </c>
      <c r="X53" s="43" t="str">
        <f>IF((X$182+$BN53)&gt;=52,IF(ISBLANK(INDEX($C54:$BB54,1,(X$182+$BN53+1-52))),"",IF($BL53="P",VLOOKUP($A53,Surfaces!$B$2:$AL$62,15,0),(VLOOKUP($A53,Surfaces!$B$2:$AL$62,28,0))/$BC53)),IF(ISBLANK(INDEX(X54:$BB54,1,$BN53+1)),"",IF($BL53="P",VLOOKUP($A53,Surfaces!$B$2:$AL$62,15,0),(VLOOKUP($A53,Surfaces!$B$2:$AL$62,28,0))/$BC53)))</f>
        <v/>
      </c>
      <c r="Y53" s="43" t="str">
        <f>IF((Y$182+$BN53)&gt;=52,IF(ISBLANK(INDEX($C54:$BB54,1,(Y$182+$BN53+1-52))),"",IF($BL53="P",VLOOKUP($A53,Surfaces!$B$2:$AL$62,15,0),(VLOOKUP($A53,Surfaces!$B$2:$AL$62,28,0))/$BC53)),IF(ISBLANK(INDEX(Y54:$BB54,1,$BN53+1)),"",IF($BL53="P",VLOOKUP($A53,Surfaces!$B$2:$AL$62,15,0),(VLOOKUP($A53,Surfaces!$B$2:$AL$62,28,0))/$BC53)))</f>
        <v/>
      </c>
      <c r="Z53" s="43" t="str">
        <f>IF((Z$182+$BN53)&gt;=52,IF(ISBLANK(INDEX($C54:$BB54,1,(Z$182+$BN53+1-52))),"",IF($BL53="P",VLOOKUP($A53,Surfaces!$B$2:$AL$62,15,0),(VLOOKUP($A53,Surfaces!$B$2:$AL$62,28,0))/$BC53)),IF(ISBLANK(INDEX(Z54:$BB54,1,$BN53+1)),"",IF($BL53="P",VLOOKUP($A53,Surfaces!$B$2:$AL$62,15,0),(VLOOKUP($A53,Surfaces!$B$2:$AL$62,28,0))/$BC53)))</f>
        <v/>
      </c>
      <c r="AA53" s="43" t="str">
        <f>IF((AA$182+$BN53)&gt;=52,IF(ISBLANK(INDEX($C54:$BB54,1,(AA$182+$BN53+1-52))),"",IF($BL53="P",VLOOKUP($A53,Surfaces!$B$2:$AL$62,15,0),(VLOOKUP($A53,Surfaces!$B$2:$AL$62,28,0))/$BC53)),IF(ISBLANK(INDEX(AA54:$BB54,1,$BN53+1)),"",IF($BL53="P",VLOOKUP($A53,Surfaces!$B$2:$AL$62,15,0),(VLOOKUP($A53,Surfaces!$B$2:$AL$62,28,0))/$BC53)))</f>
        <v/>
      </c>
      <c r="AB53" s="43" t="str">
        <f>IF((AB$182+$BN53)&gt;=52,IF(ISBLANK(INDEX($C54:$BB54,1,(AB$182+$BN53+1-52))),"",IF($BL53="P",VLOOKUP($A53,Surfaces!$B$2:$AL$62,15,0),(VLOOKUP($A53,Surfaces!$B$2:$AL$62,28,0))/$BC53)),IF(ISBLANK(INDEX(AB54:$BB54,1,$BN53+1)),"",IF($BL53="P",VLOOKUP($A53,Surfaces!$B$2:$AL$62,15,0),(VLOOKUP($A53,Surfaces!$B$2:$AL$62,28,0))/$BC53)))</f>
        <v/>
      </c>
      <c r="AC53" s="43" t="str">
        <f>IF((AC$182+$BN53)&gt;=52,IF(ISBLANK(INDEX($C54:$BB54,1,(AC$182+$BN53+1-52))),"",IF($BL53="P",VLOOKUP($A53,Surfaces!$B$2:$AL$62,15,0),(VLOOKUP($A53,Surfaces!$B$2:$AL$62,28,0))/$BC53)),IF(ISBLANK(INDEX(AC54:$BB54,1,$BN53+1)),"",IF($BL53="P",VLOOKUP($A53,Surfaces!$B$2:$AL$62,15,0),(VLOOKUP($A53,Surfaces!$B$2:$AL$62,28,0))/$BC53)))</f>
        <v/>
      </c>
      <c r="AD53" s="43" t="str">
        <f>IF((AD$182+$BN53)&gt;=52,IF(ISBLANK(INDEX($C54:$BB54,1,(AD$182+$BN53+1-52))),"",IF($BL53="P",VLOOKUP($A53,Surfaces!$B$2:$AL$62,15,0),(VLOOKUP($A53,Surfaces!$B$2:$AL$62,28,0))/$BC53)),IF(ISBLANK(INDEX(AD54:$BB54,1,$BN53+1)),"",IF($BL53="P",VLOOKUP($A53,Surfaces!$B$2:$AL$62,15,0),(VLOOKUP($A53,Surfaces!$B$2:$AL$62,28,0))/$BC53)))</f>
        <v/>
      </c>
      <c r="AE53" s="43" t="str">
        <f>IF((AE$182+$BN53)&gt;=52,IF(ISBLANK(INDEX($C54:$BB54,1,(AE$182+$BN53+1-52))),"",IF($BL53="P",VLOOKUP($A53,Surfaces!$B$2:$AL$62,15,0),(VLOOKUP($A53,Surfaces!$B$2:$AL$62,28,0))/$BC53)),IF(ISBLANK(INDEX(AE54:$BB54,1,$BN53+1)),"",IF($BL53="P",VLOOKUP($A53,Surfaces!$B$2:$AL$62,15,0),(VLOOKUP($A53,Surfaces!$B$2:$AL$62,28,0))/$BC53)))</f>
        <v/>
      </c>
      <c r="AF53" s="43" t="str">
        <f>IF((AF$182+$BN53)&gt;=52,IF(ISBLANK(INDEX($C54:$BB54,1,(AF$182+$BN53+1-52))),"",IF($BL53="P",VLOOKUP($A53,Surfaces!$B$2:$AL$62,15,0),(VLOOKUP($A53,Surfaces!$B$2:$AL$62,28,0))/$BC53)),IF(ISBLANK(INDEX(AF54:$BB54,1,$BN53+1)),"",IF($BL53="P",VLOOKUP($A53,Surfaces!$B$2:$AL$62,15,0),(VLOOKUP($A53,Surfaces!$B$2:$AL$62,28,0))/$BC53)))</f>
        <v/>
      </c>
      <c r="AG53" s="43" t="str">
        <f>IF((AG$182+$BN53)&gt;=52,IF(ISBLANK(INDEX($C54:$BB54,1,(AG$182+$BN53+1-52))),"",IF($BL53="P",VLOOKUP($A53,Surfaces!$B$2:$AL$62,15,0),(VLOOKUP($A53,Surfaces!$B$2:$AL$62,28,0))/$BC53)),IF(ISBLANK(INDEX(AG54:$BB54,1,$BN53+1)),"",IF($BL53="P",VLOOKUP($A53,Surfaces!$B$2:$AL$62,15,0),(VLOOKUP($A53,Surfaces!$B$2:$AL$62,28,0))/$BC53)))</f>
        <v/>
      </c>
      <c r="AH53" s="43" t="str">
        <f>IF((AH$182+$BN53)&gt;=52,IF(ISBLANK(INDEX($C54:$BB54,1,(AH$182+$BN53+1-52))),"",IF($BL53="P",VLOOKUP($A53,Surfaces!$B$2:$AL$62,15,0),(VLOOKUP($A53,Surfaces!$B$2:$AL$62,28,0))/$BC53)),IF(ISBLANK(INDEX(AH54:$BB54,1,$BN53+1)),"",IF($BL53="P",VLOOKUP($A53,Surfaces!$B$2:$AL$62,15,0),(VLOOKUP($A53,Surfaces!$B$2:$AL$62,28,0))/$BC53)))</f>
        <v/>
      </c>
      <c r="AI53" s="43" t="str">
        <f>IF((AI$182+$BN53)&gt;=52,IF(ISBLANK(INDEX($C54:$BB54,1,(AI$182+$BN53+1-52))),"",IF($BL53="P",VLOOKUP($A53,Surfaces!$B$2:$AL$62,15,0),(VLOOKUP($A53,Surfaces!$B$2:$AL$62,28,0))/$BC53)),IF(ISBLANK(INDEX(AI54:$BB54,1,$BN53+1)),"",IF($BL53="P",VLOOKUP($A53,Surfaces!$B$2:$AL$62,15,0),(VLOOKUP($A53,Surfaces!$B$2:$AL$62,28,0))/$BC53)))</f>
        <v/>
      </c>
      <c r="AJ53" s="43" t="str">
        <f>IF((AJ$182+$BN53)&gt;=52,IF(ISBLANK(INDEX($C54:$BB54,1,(AJ$182+$BN53+1-52))),"",IF($BL53="P",VLOOKUP($A53,Surfaces!$B$2:$AL$62,15,0),(VLOOKUP($A53,Surfaces!$B$2:$AL$62,28,0))/$BC53)),IF(ISBLANK(INDEX(AJ54:$BB54,1,$BN53+1)),"",IF($BL53="P",VLOOKUP($A53,Surfaces!$B$2:$AL$62,15,0),(VLOOKUP($A53,Surfaces!$B$2:$AL$62,28,0))/$BC53)))</f>
        <v/>
      </c>
      <c r="AK53" s="43" t="str">
        <f>IF((AK$182+$BN53)&gt;=52,IF(ISBLANK(INDEX($C54:$BB54,1,(AK$182+$BN53+1-52))),"",IF($BL53="P",VLOOKUP($A53,Surfaces!$B$2:$AL$62,15,0),(VLOOKUP($A53,Surfaces!$B$2:$AL$62,28,0))/$BC53)),IF(ISBLANK(INDEX(AK54:$BB54,1,$BN53+1)),"",IF($BL53="P",VLOOKUP($A53,Surfaces!$B$2:$AL$62,15,0),(VLOOKUP($A53,Surfaces!$B$2:$AL$62,28,0))/$BC53)))</f>
        <v/>
      </c>
      <c r="AL53" s="43" t="str">
        <f>IF((AL$182+$BN53)&gt;=52,IF(ISBLANK(INDEX($C54:$BB54,1,(AL$182+$BN53+1-52))),"",IF($BL53="P",VLOOKUP($A53,Surfaces!$B$2:$AL$62,15,0),(VLOOKUP($A53,Surfaces!$B$2:$AL$62,28,0))/$BC53)),IF(ISBLANK(INDEX(AL54:$BB54,1,$BN53+1)),"",IF($BL53="P",VLOOKUP($A53,Surfaces!$B$2:$AL$62,15,0),(VLOOKUP($A53,Surfaces!$B$2:$AL$62,28,0))/$BC53)))</f>
        <v/>
      </c>
      <c r="AM53" s="43" t="str">
        <f>IF((AM$182+$BN53)&gt;=52,IF(ISBLANK(INDEX($C54:$BB54,1,(AM$182+$BN53+1-52))),"",IF($BL53="P",VLOOKUP($A53,Surfaces!$B$2:$AL$62,15,0),(VLOOKUP($A53,Surfaces!$B$2:$AL$62,28,0))/$BC53)),IF(ISBLANK(INDEX(AM54:$BB54,1,$BN53+1)),"",IF($BL53="P",VLOOKUP($A53,Surfaces!$B$2:$AL$62,15,0),(VLOOKUP($A53,Surfaces!$B$2:$AL$62,28,0))/$BC53)))</f>
        <v/>
      </c>
      <c r="AN53" s="43" t="str">
        <f>IF((AN$182+$BN53)&gt;=52,IF(ISBLANK(INDEX($C54:$BB54,1,(AN$182+$BN53+1-52))),"",IF($BL53="P",VLOOKUP($A53,Surfaces!$B$2:$AL$62,15,0),(VLOOKUP($A53,Surfaces!$B$2:$AL$62,28,0))/$BC53)),IF(ISBLANK(INDEX(AN54:$BB54,1,$BN53+1)),"",IF($BL53="P",VLOOKUP($A53,Surfaces!$B$2:$AL$62,15,0),(VLOOKUP($A53,Surfaces!$B$2:$AL$62,28,0))/$BC53)))</f>
        <v/>
      </c>
      <c r="AO53" s="43" t="str">
        <f>IF((AO$182+$BN53)&gt;=52,IF(ISBLANK(INDEX($C54:$BB54,1,(AO$182+$BN53+1-52))),"",IF($BL53="P",VLOOKUP($A53,Surfaces!$B$2:$AL$62,15,0),(VLOOKUP($A53,Surfaces!$B$2:$AL$62,28,0))/$BC53)),IF(ISBLANK(INDEX(AO54:$BB54,1,$BN53+1)),"",IF($BL53="P",VLOOKUP($A53,Surfaces!$B$2:$AL$62,15,0),(VLOOKUP($A53,Surfaces!$B$2:$AL$62,28,0))/$BC53)))</f>
        <v/>
      </c>
      <c r="AP53" s="43" t="str">
        <f>IF((AP$182+$BN53)&gt;=52,IF(ISBLANK(INDEX($C54:$BB54,1,(AP$182+$BN53+1-52))),"",IF($BL53="P",VLOOKUP($A53,Surfaces!$B$2:$AL$62,15,0),(VLOOKUP($A53,Surfaces!$B$2:$AL$62,28,0))/$BC53)),IF(ISBLANK(INDEX(AP54:$BB54,1,$BN53+1)),"",IF($BL53="P",VLOOKUP($A53,Surfaces!$B$2:$AL$62,15,0),(VLOOKUP($A53,Surfaces!$B$2:$AL$62,28,0))/$BC53)))</f>
        <v/>
      </c>
      <c r="AQ53" s="43" t="str">
        <f>IF((AQ$182+$BN53)&gt;=52,IF(ISBLANK(INDEX($C54:$BB54,1,(AQ$182+$BN53+1-52))),"",IF($BL53="P",VLOOKUP($A53,Surfaces!$B$2:$AL$62,15,0),(VLOOKUP($A53,Surfaces!$B$2:$AL$62,28,0))/$BC53)),IF(ISBLANK(INDEX(AQ54:$BB54,1,$BN53+1)),"",IF($BL53="P",VLOOKUP($A53,Surfaces!$B$2:$AL$62,15,0),(VLOOKUP($A53,Surfaces!$B$2:$AL$62,28,0))/$BC53)))</f>
        <v/>
      </c>
      <c r="AR53" s="43" t="str">
        <f>IF((AR$182+$BN53)&gt;=52,IF(ISBLANK(INDEX($C54:$BB54,1,(AR$182+$BN53+1-52))),"",IF($BL53="P",VLOOKUP($A53,Surfaces!$B$2:$AL$62,15,0),(VLOOKUP($A53,Surfaces!$B$2:$AL$62,28,0))/$BC53)),IF(ISBLANK(INDEX(AR54:$BB54,1,$BN53+1)),"",IF($BL53="P",VLOOKUP($A53,Surfaces!$B$2:$AL$62,15,0),(VLOOKUP($A53,Surfaces!$B$2:$AL$62,28,0))/$BC53)))</f>
        <v/>
      </c>
      <c r="AS53" s="43" t="str">
        <f>IF((AS$182+$BN53)&gt;=52,IF(ISBLANK(INDEX($C54:$BB54,1,(AS$182+$BN53+1-52))),"",IF($BL53="P",VLOOKUP($A53,Surfaces!$B$2:$AL$62,15,0),(VLOOKUP($A53,Surfaces!$B$2:$AL$62,28,0))/$BC53)),IF(ISBLANK(INDEX(AS54:$BB54,1,$BN53+1)),"",IF($BL53="P",VLOOKUP($A53,Surfaces!$B$2:$AL$62,15,0),(VLOOKUP($A53,Surfaces!$B$2:$AL$62,28,0))/$BC53)))</f>
        <v/>
      </c>
      <c r="AT53" s="43" t="str">
        <f>IF((AT$182+$BN53)&gt;=52,IF(ISBLANK(INDEX($C54:$BB54,1,(AT$182+$BN53+1-52))),"",IF($BL53="P",VLOOKUP($A53,Surfaces!$B$2:$AL$62,15,0),(VLOOKUP($A53,Surfaces!$B$2:$AL$62,28,0))/$BC53)),IF(ISBLANK(INDEX(AT54:$BB54,1,$BN53+1)),"",IF($BL53="P",VLOOKUP($A53,Surfaces!$B$2:$AL$62,15,0),(VLOOKUP($A53,Surfaces!$B$2:$AL$62,28,0))/$BC53)))</f>
        <v/>
      </c>
      <c r="AU53" s="43" t="str">
        <f>IF((AU$182+$BN53)&gt;=52,IF(ISBLANK(INDEX($C54:$BB54,1,(AU$182+$BN53+1-52))),"",IF($BL53="P",VLOOKUP($A53,Surfaces!$B$2:$AL$62,15,0),(VLOOKUP($A53,Surfaces!$B$2:$AL$62,28,0))/$BC53)),IF(ISBLANK(INDEX(AU54:$BB54,1,$BN53+1)),"",IF($BL53="P",VLOOKUP($A53,Surfaces!$B$2:$AL$62,15,0),(VLOOKUP($A53,Surfaces!$B$2:$AL$62,28,0))/$BC53)))</f>
        <v/>
      </c>
      <c r="AV53" s="43">
        <f ca="1">IF((AV$182+$BN53)&gt;=52,IF(ISBLANK(INDEX($C54:$BB54,1,(AV$182+$BN53+1-52))),"",IF($BL53="P",VLOOKUP($A53,Surfaces!$B$2:$AL$62,15,0),(VLOOKUP($A53,Surfaces!$B$2:$AL$62,28,0))/$BC53)),IF(ISBLANK(INDEX(AV54:$BB54,1,$BN53+1)),"",IF($BL53="P",VLOOKUP($A53,Surfaces!$B$2:$AL$62,15,0),(VLOOKUP($A53,Surfaces!$B$2:$AL$62,28,0))/$BC53)))</f>
        <v>8.0294117647058822</v>
      </c>
      <c r="AW53" s="43">
        <f ca="1">IF((AW$182+$BN53)&gt;=52,IF(ISBLANK(INDEX($C54:$BB54,1,(AW$182+$BN53+1-52))),"",IF($BL53="P",VLOOKUP($A53,Surfaces!$B$2:$AL$62,15,0),(VLOOKUP($A53,Surfaces!$B$2:$AL$62,28,0))/$BC53)),IF(ISBLANK(INDEX(AW54:$BB54,1,$BN53+1)),"",IF($BL53="P",VLOOKUP($A53,Surfaces!$B$2:$AL$62,15,0),(VLOOKUP($A53,Surfaces!$B$2:$AL$62,28,0))/$BC53)))</f>
        <v>8.0294117647058822</v>
      </c>
      <c r="AX53" s="43" t="str">
        <f>IF((AX$182+$BN53)&gt;=52,IF(ISBLANK(INDEX($C54:$BB54,1,(AX$182+$BN53+1-52))),"",IF($BL53="P",VLOOKUP($A53,Surfaces!$B$2:$AL$62,15,0),(VLOOKUP($A53,Surfaces!$B$2:$AL$62,28,0))/$BC53)),IF(ISBLANK(INDEX(AX54:$BB54,1,$BN53+1)),"",IF($BL53="P",VLOOKUP($A53,Surfaces!$B$2:$AL$62,15,0),(VLOOKUP($A53,Surfaces!$B$2:$AL$62,28,0))/$BC53)))</f>
        <v/>
      </c>
      <c r="AY53" s="43" t="str">
        <f>IF((AY$182+$BN53)&gt;=52,IF(ISBLANK(INDEX($C54:$BB54,1,(AY$182+$BN53+1-52))),"",IF($BL53="P",VLOOKUP($A53,Surfaces!$B$2:$AL$62,15,0),(VLOOKUP($A53,Surfaces!$B$2:$AL$62,28,0))/$BC53)),IF(ISBLANK(INDEX(AY54:$BB54,1,$BN53+1)),"",IF($BL53="P",VLOOKUP($A53,Surfaces!$B$2:$AL$62,15,0),(VLOOKUP($A53,Surfaces!$B$2:$AL$62,28,0))/$BC53)))</f>
        <v/>
      </c>
      <c r="AZ53" s="43" t="str">
        <f>IF((AZ$182+$BN53)&gt;=52,IF(ISBLANK(INDEX($C54:$BB54,1,(AZ$182+$BN53+1-52))),"",IF($BL53="P",VLOOKUP($A53,Surfaces!$B$2:$AL$62,15,0),(VLOOKUP($A53,Surfaces!$B$2:$AL$62,28,0))/$BC53)),IF(ISBLANK(INDEX(AZ54:$BB54,1,$BN53+1)),"",IF($BL53="P",VLOOKUP($A53,Surfaces!$B$2:$AL$62,15,0),(VLOOKUP($A53,Surfaces!$B$2:$AL$62,28,0))/$BC53)))</f>
        <v/>
      </c>
      <c r="BA53" s="43" t="str">
        <f>IF((BA$182+$BN53)&gt;=52,IF(ISBLANK(INDEX($C54:$BB54,1,(BA$182+$BN53+1-52))),"",IF($BL53="P",VLOOKUP($A53,Surfaces!$B$2:$AL$62,15,0),(VLOOKUP($A53,Surfaces!$B$2:$AL$62,28,0))/$BC53)),IF(ISBLANK(INDEX(BA54:$BB54,1,$BN53+1)),"",IF($BL53="P",VLOOKUP($A53,Surfaces!$B$2:$AL$62,15,0),(VLOOKUP($A53,Surfaces!$B$2:$AL$62,28,0))/$BC53)))</f>
        <v/>
      </c>
      <c r="BB53" s="43" t="str">
        <f>IF((BB$182+$BN53)&gt;=52,IF(ISBLANK(INDEX($C54:$BB54,1,(BB$182+$BN53+1-52))),"",IF($BL53="P",VLOOKUP($A53,Surfaces!$B$2:$AL$62,15,0),(VLOOKUP($A53,Surfaces!$B$2:$AL$62,28,0))/$BC53)),IF(ISBLANK(INDEX(BB54:$BB54,1,$BN53+1)),"",IF($BL53="P",VLOOKUP($A53,Surfaces!$B$2:$AL$62,15,0),(VLOOKUP($A53,Surfaces!$B$2:$AL$62,28,0))/$BC53)))</f>
        <v/>
      </c>
      <c r="BC53" s="44">
        <f>IF(COUNTA(C54:BB54)=0,"",COUNTA(C54:BB54))</f>
        <v>5</v>
      </c>
      <c r="BD53" s="45" t="s">
        <v>141</v>
      </c>
      <c r="BE53" s="45" t="s">
        <v>127</v>
      </c>
      <c r="BF53" s="46" t="s">
        <v>161</v>
      </c>
      <c r="BG53" s="46">
        <v>25</v>
      </c>
      <c r="BH53" s="46">
        <v>0.3</v>
      </c>
      <c r="BI53" s="46" t="s">
        <v>118</v>
      </c>
      <c r="BJ53" s="46">
        <v>0.35</v>
      </c>
      <c r="BK53" s="47"/>
      <c r="BL53" s="46" t="s">
        <v>125</v>
      </c>
      <c r="BM53" s="46">
        <v>30</v>
      </c>
      <c r="BN53" s="46">
        <v>20</v>
      </c>
      <c r="BO53" s="48">
        <v>5.42</v>
      </c>
      <c r="BP53" s="49" t="s">
        <v>120</v>
      </c>
      <c r="BQ53" s="48">
        <v>8</v>
      </c>
      <c r="BR53" s="50" t="str">
        <f>IF(ISBLANK(BP53),"",BP53)</f>
        <v>€/kg</v>
      </c>
    </row>
    <row r="54" spans="1:70" x14ac:dyDescent="0.2">
      <c r="A54" s="52" t="str">
        <f>A53</f>
        <v>pois sucré</v>
      </c>
      <c r="B54" s="53" t="s">
        <v>121</v>
      </c>
      <c r="C54" s="54"/>
      <c r="D54" s="54"/>
      <c r="E54" s="54"/>
      <c r="F54" s="54"/>
      <c r="G54" s="54"/>
      <c r="H54" s="54"/>
      <c r="I54" s="54"/>
      <c r="J54" s="54"/>
      <c r="K54" s="56"/>
      <c r="L54" s="56"/>
      <c r="M54" s="56"/>
      <c r="N54" s="56"/>
      <c r="O54" s="56"/>
      <c r="P54" s="56"/>
      <c r="Q54" s="56" t="s">
        <v>329</v>
      </c>
      <c r="R54" s="56" t="s">
        <v>329</v>
      </c>
      <c r="S54" s="56"/>
      <c r="T54" s="56"/>
      <c r="U54" s="56"/>
      <c r="V54" s="56"/>
      <c r="W54" s="56"/>
      <c r="X54" s="56"/>
      <c r="Y54" s="56"/>
      <c r="Z54" s="56"/>
      <c r="AA54" s="56"/>
      <c r="AB54" s="56"/>
      <c r="AC54" s="56"/>
      <c r="AD54" s="56" t="s">
        <v>329</v>
      </c>
      <c r="AE54" s="56" t="s">
        <v>329</v>
      </c>
      <c r="AF54" s="56" t="s">
        <v>329</v>
      </c>
      <c r="AG54" s="54"/>
      <c r="AH54" s="54"/>
      <c r="AI54" s="54"/>
      <c r="AJ54" s="54"/>
      <c r="AK54" s="54"/>
      <c r="AL54" s="54"/>
      <c r="AM54" s="54"/>
      <c r="AN54" s="54"/>
      <c r="AO54" s="54"/>
      <c r="AP54" s="54"/>
      <c r="AQ54" s="54"/>
      <c r="AR54" s="54"/>
      <c r="AS54" s="54"/>
      <c r="AT54" s="54"/>
      <c r="AU54" s="54"/>
      <c r="AV54" s="54"/>
      <c r="AW54" s="54"/>
      <c r="AX54" s="54"/>
      <c r="AY54" s="54"/>
      <c r="AZ54" s="54"/>
      <c r="BA54" s="54"/>
      <c r="BB54" s="54"/>
      <c r="BC54" s="57"/>
      <c r="BD54" s="58"/>
      <c r="BE54" s="58"/>
      <c r="BF54" s="59"/>
      <c r="BG54" s="59"/>
      <c r="BH54" s="59"/>
      <c r="BI54" s="59"/>
      <c r="BJ54" s="59"/>
      <c r="BK54" s="60"/>
      <c r="BL54" s="59"/>
      <c r="BM54" s="59"/>
      <c r="BN54" s="59"/>
      <c r="BO54" s="61"/>
      <c r="BP54" s="62"/>
      <c r="BQ54" s="61"/>
      <c r="BR54" s="63"/>
    </row>
    <row r="55" spans="1:70" x14ac:dyDescent="0.2">
      <c r="A55" s="64" t="str">
        <f>A54</f>
        <v>pois sucré</v>
      </c>
      <c r="B55" s="65" t="s">
        <v>123</v>
      </c>
      <c r="C55" s="66" t="str">
        <f>IF(C54="","",IF(VLOOKUP($A55,Surfaces!$B$1:$AK$61,16,0)="",VLOOKUP($A55,Surfaces!$B$1:$AK$61,29,0),VLOOKUP($A55,Surfaces!$B$1:$AK$61,16,0)))</f>
        <v/>
      </c>
      <c r="D55" s="66" t="str">
        <f>IF(D54="","",IF(VLOOKUP($A55,Surfaces!$B$1:$AK$61,16,0)="",VLOOKUP($A55,Surfaces!$B$1:$AK$61,29,0),VLOOKUP($A55,Surfaces!$B$1:$AK$61,16,0)))</f>
        <v/>
      </c>
      <c r="E55" s="66" t="str">
        <f>IF(E54="","",IF(VLOOKUP($A55,Surfaces!$B$1:$AK$61,16,0)="",VLOOKUP($A55,Surfaces!$B$1:$AK$61,29,0),VLOOKUP($A55,Surfaces!$B$1:$AK$61,16,0)))</f>
        <v/>
      </c>
      <c r="F55" s="66" t="str">
        <f>IF(F54="","",IF(VLOOKUP($A55,Surfaces!$B$1:$AK$61,16,0)="",VLOOKUP($A55,Surfaces!$B$1:$AK$61,29,0),VLOOKUP($A55,Surfaces!$B$1:$AK$61,16,0)))</f>
        <v/>
      </c>
      <c r="G55" s="66" t="str">
        <f>IF(G54="","",IF(VLOOKUP($A55,Surfaces!$B$1:$AK$61,16,0)="",VLOOKUP($A55,Surfaces!$B$1:$AK$61,29,0),VLOOKUP($A55,Surfaces!$B$1:$AK$61,16,0)))</f>
        <v/>
      </c>
      <c r="H55" s="66" t="str">
        <f>IF(H54="","",IF(VLOOKUP($A55,Surfaces!$B$1:$AK$61,16,0)="",VLOOKUP($A55,Surfaces!$B$1:$AK$61,29,0),VLOOKUP($A55,Surfaces!$B$1:$AK$61,16,0)))</f>
        <v/>
      </c>
      <c r="I55" s="66" t="str">
        <f>IF(I54="","",IF(VLOOKUP($A55,Surfaces!$B$1:$AK$61,16,0)="",VLOOKUP($A55,Surfaces!$B$1:$AK$61,29,0),VLOOKUP($A55,Surfaces!$B$1:$AK$61,16,0)))</f>
        <v/>
      </c>
      <c r="J55" s="66" t="str">
        <f>IF(J54="","",IF(VLOOKUP($A55,Surfaces!$B$1:$AK$61,16,0)="",VLOOKUP($A55,Surfaces!$B$1:$AK$61,29,0),VLOOKUP($A55,Surfaces!$B$1:$AK$61,16,0)))</f>
        <v/>
      </c>
      <c r="K55" s="66" t="str">
        <f>IF(K54="","",IF(VLOOKUP($A55,Surfaces!$B$1:$AK$61,16,0)="",VLOOKUP($A55,Surfaces!$B$1:$AK$61,29,0),VLOOKUP($A55,Surfaces!$B$1:$AK$61,16,0)))</f>
        <v/>
      </c>
      <c r="L55" s="66" t="str">
        <f>IF(L54="","",IF(VLOOKUP($A55,Surfaces!$B$1:$AK$61,16,0)="",VLOOKUP($A55,Surfaces!$B$1:$AK$61,29,0),VLOOKUP($A55,Surfaces!$B$1:$AK$61,16,0)))</f>
        <v/>
      </c>
      <c r="M55" s="66" t="str">
        <f>IF(M54="","",IF(VLOOKUP($A55,Surfaces!$B$1:$AK$61,16,0)="",VLOOKUP($A55,Surfaces!$B$1:$AK$61,29,0),VLOOKUP($A55,Surfaces!$B$1:$AK$61,16,0)))</f>
        <v/>
      </c>
      <c r="N55" s="66" t="str">
        <f>IF(N54="","",IF(VLOOKUP($A55,Surfaces!$B$1:$AK$61,16,0)="",VLOOKUP($A55,Surfaces!$B$1:$AK$61,29,0),VLOOKUP($A55,Surfaces!$B$1:$AK$61,16,0)))</f>
        <v/>
      </c>
      <c r="O55" s="66" t="str">
        <f>IF(O54="","",IF(VLOOKUP($A55,Surfaces!$B$1:$AK$61,16,0)="",VLOOKUP($A55,Surfaces!$B$1:$AK$61,29,0),VLOOKUP($A55,Surfaces!$B$1:$AK$61,16,0)))</f>
        <v/>
      </c>
      <c r="P55" s="66" t="str">
        <f>IF(P54="","",IF(VLOOKUP($A55,Surfaces!$B$1:$AK$61,16,0)="",VLOOKUP($A55,Surfaces!$B$1:$AK$61,29,0),VLOOKUP($A55,Surfaces!$B$1:$AK$61,16,0)))</f>
        <v/>
      </c>
      <c r="Q55" s="66">
        <f ca="1">IF(Q54="","",IF(VLOOKUP($A55,Surfaces!$B$1:$AK$61,16,0)="",VLOOKUP($A55,Surfaces!$B$1:$AK$61,29,0),VLOOKUP($A55,Surfaces!$B$1:$AK$61,16,0)))</f>
        <v>15</v>
      </c>
      <c r="R55" s="66">
        <f ca="1">IF(R54="","",IF(VLOOKUP($A55,Surfaces!$B$1:$AK$61,16,0)="",VLOOKUP($A55,Surfaces!$B$1:$AK$61,29,0),VLOOKUP($A55,Surfaces!$B$1:$AK$61,16,0)))</f>
        <v>15</v>
      </c>
      <c r="S55" s="66" t="str">
        <f>IF(S54="","",IF(VLOOKUP($A55,Surfaces!$B$1:$AK$61,16,0)="",VLOOKUP($A55,Surfaces!$B$1:$AK$61,29,0),VLOOKUP($A55,Surfaces!$B$1:$AK$61,16,0)))</f>
        <v/>
      </c>
      <c r="T55" s="66" t="str">
        <f>IF(T54="","",IF(VLOOKUP($A55,Surfaces!$B$1:$AK$61,16,0)="",VLOOKUP($A55,Surfaces!$B$1:$AK$61,29,0),VLOOKUP($A55,Surfaces!$B$1:$AK$61,16,0)))</f>
        <v/>
      </c>
      <c r="U55" s="66" t="str">
        <f>IF(U54="","",IF(VLOOKUP($A55,Surfaces!$B$1:$AK$61,16,0)="",VLOOKUP($A55,Surfaces!$B$1:$AK$61,29,0),VLOOKUP($A55,Surfaces!$B$1:$AK$61,16,0)))</f>
        <v/>
      </c>
      <c r="V55" s="66" t="str">
        <f>IF(V54="","",IF(VLOOKUP($A55,Surfaces!$B$1:$AK$61,16,0)="",VLOOKUP($A55,Surfaces!$B$1:$AK$61,29,0),VLOOKUP($A55,Surfaces!$B$1:$AK$61,16,0)))</f>
        <v/>
      </c>
      <c r="W55" s="66" t="str">
        <f>IF(W54="","",IF(VLOOKUP($A55,Surfaces!$B$1:$AK$61,16,0)="",VLOOKUP($A55,Surfaces!$B$1:$AK$61,29,0),VLOOKUP($A55,Surfaces!$B$1:$AK$61,16,0)))</f>
        <v/>
      </c>
      <c r="X55" s="66" t="str">
        <f>IF(X54="","",IF(VLOOKUP($A55,Surfaces!$B$1:$AK$61,16,0)="",VLOOKUP($A55,Surfaces!$B$1:$AK$61,29,0),VLOOKUP($A55,Surfaces!$B$1:$AK$61,16,0)))</f>
        <v/>
      </c>
      <c r="Y55" s="66" t="str">
        <f>IF(Y54="","",IF(VLOOKUP($A55,Surfaces!$B$1:$AK$61,16,0)="",VLOOKUP($A55,Surfaces!$B$1:$AK$61,29,0),VLOOKUP($A55,Surfaces!$B$1:$AK$61,16,0)))</f>
        <v/>
      </c>
      <c r="Z55" s="66" t="str">
        <f>IF(Z54="","",IF(VLOOKUP($A55,Surfaces!$B$1:$AK$61,16,0)="",VLOOKUP($A55,Surfaces!$B$1:$AK$61,29,0),VLOOKUP($A55,Surfaces!$B$1:$AK$61,16,0)))</f>
        <v/>
      </c>
      <c r="AA55" s="66" t="str">
        <f>IF(AA54="","",IF(VLOOKUP($A55,Surfaces!$B$1:$AK$61,16,0)="",VLOOKUP($A55,Surfaces!$B$1:$AK$61,29,0),VLOOKUP($A55,Surfaces!$B$1:$AK$61,16,0)))</f>
        <v/>
      </c>
      <c r="AB55" s="66" t="str">
        <f>IF(AB54="","",IF(VLOOKUP($A55,Surfaces!$B$1:$AK$61,16,0)="",VLOOKUP($A55,Surfaces!$B$1:$AK$61,29,0),VLOOKUP($A55,Surfaces!$B$1:$AK$61,16,0)))</f>
        <v/>
      </c>
      <c r="AC55" s="66" t="str">
        <f>IF(AC54="","",IF(VLOOKUP($A55,Surfaces!$B$1:$AK$61,16,0)="",VLOOKUP($A55,Surfaces!$B$1:$AK$61,29,0),VLOOKUP($A55,Surfaces!$B$1:$AK$61,16,0)))</f>
        <v/>
      </c>
      <c r="AD55" s="66">
        <f ca="1">IF(AD54="","",IF(VLOOKUP($A55,Surfaces!$B$1:$AK$61,16,0)="",VLOOKUP($A55,Surfaces!$B$1:$AK$61,29,0),VLOOKUP($A55,Surfaces!$B$1:$AK$61,16,0)))</f>
        <v>15</v>
      </c>
      <c r="AE55" s="66">
        <f ca="1">IF(AE54="","",IF(VLOOKUP($A55,Surfaces!$B$1:$AK$61,16,0)="",VLOOKUP($A55,Surfaces!$B$1:$AK$61,29,0),VLOOKUP($A55,Surfaces!$B$1:$AK$61,16,0)))</f>
        <v>15</v>
      </c>
      <c r="AF55" s="66">
        <f ca="1">IF(AF54="","",IF(VLOOKUP($A55,Surfaces!$B$1:$AK$61,16,0)="",VLOOKUP($A55,Surfaces!$B$1:$AK$61,29,0),VLOOKUP($A55,Surfaces!$B$1:$AK$61,16,0)))</f>
        <v>15</v>
      </c>
      <c r="AG55" s="66" t="str">
        <f>IF(AG54="","",IF(VLOOKUP($A55,Surfaces!$B$1:$AK$61,16,0)="",VLOOKUP($A55,Surfaces!$B$1:$AK$61,29,0),VLOOKUP($A55,Surfaces!$B$1:$AK$61,16,0)))</f>
        <v/>
      </c>
      <c r="AH55" s="66" t="str">
        <f>IF(AH54="","",IF(VLOOKUP($A55,Surfaces!$B$1:$AK$61,16,0)="",VLOOKUP($A55,Surfaces!$B$1:$AK$61,29,0),VLOOKUP($A55,Surfaces!$B$1:$AK$61,16,0)))</f>
        <v/>
      </c>
      <c r="AI55" s="66" t="str">
        <f>IF(AI54="","",IF(VLOOKUP($A55,Surfaces!$B$1:$AK$61,16,0)="",VLOOKUP($A55,Surfaces!$B$1:$AK$61,29,0),VLOOKUP($A55,Surfaces!$B$1:$AK$61,16,0)))</f>
        <v/>
      </c>
      <c r="AJ55" s="66" t="str">
        <f>IF(AJ54="","",IF(VLOOKUP($A55,Surfaces!$B$1:$AK$61,16,0)="",VLOOKUP($A55,Surfaces!$B$1:$AK$61,29,0),VLOOKUP($A55,Surfaces!$B$1:$AK$61,16,0)))</f>
        <v/>
      </c>
      <c r="AK55" s="66" t="str">
        <f>IF(AK54="","",IF(VLOOKUP($A55,Surfaces!$B$1:$AK$61,16,0)="",VLOOKUP($A55,Surfaces!$B$1:$AK$61,29,0),VLOOKUP($A55,Surfaces!$B$1:$AK$61,16,0)))</f>
        <v/>
      </c>
      <c r="AL55" s="66" t="str">
        <f>IF(AL54="","",IF(VLOOKUP($A55,Surfaces!$B$1:$AK$61,16,0)="",VLOOKUP($A55,Surfaces!$B$1:$AK$61,29,0),VLOOKUP($A55,Surfaces!$B$1:$AK$61,16,0)))</f>
        <v/>
      </c>
      <c r="AM55" s="66" t="str">
        <f>IF(AM54="","",IF(VLOOKUP($A55,Surfaces!$B$1:$AK$61,16,0)="",VLOOKUP($A55,Surfaces!$B$1:$AK$61,29,0),VLOOKUP($A55,Surfaces!$B$1:$AK$61,16,0)))</f>
        <v/>
      </c>
      <c r="AN55" s="66" t="str">
        <f>IF(AN54="","",IF(VLOOKUP($A55,Surfaces!$B$1:$AK$61,16,0)="",VLOOKUP($A55,Surfaces!$B$1:$AK$61,29,0),VLOOKUP($A55,Surfaces!$B$1:$AK$61,16,0)))</f>
        <v/>
      </c>
      <c r="AO55" s="66" t="str">
        <f>IF(AO54="","",IF(VLOOKUP($A55,Surfaces!$B$1:$AK$61,16,0)="",VLOOKUP($A55,Surfaces!$B$1:$AK$61,29,0),VLOOKUP($A55,Surfaces!$B$1:$AK$61,16,0)))</f>
        <v/>
      </c>
      <c r="AP55" s="66" t="str">
        <f>IF(AP54="","",IF(VLOOKUP($A55,Surfaces!$B$1:$AK$61,16,0)="",VLOOKUP($A55,Surfaces!$B$1:$AK$61,29,0),VLOOKUP($A55,Surfaces!$B$1:$AK$61,16,0)))</f>
        <v/>
      </c>
      <c r="AQ55" s="66" t="str">
        <f>IF(AQ54="","",IF(VLOOKUP($A55,Surfaces!$B$1:$AK$61,16,0)="",VLOOKUP($A55,Surfaces!$B$1:$AK$61,29,0),VLOOKUP($A55,Surfaces!$B$1:$AK$61,16,0)))</f>
        <v/>
      </c>
      <c r="AR55" s="66" t="str">
        <f>IF(AR54="","",IF(VLOOKUP($A55,Surfaces!$B$1:$AK$61,16,0)="",VLOOKUP($A55,Surfaces!$B$1:$AK$61,29,0),VLOOKUP($A55,Surfaces!$B$1:$AK$61,16,0)))</f>
        <v/>
      </c>
      <c r="AS55" s="66" t="str">
        <f>IF(AS54="","",IF(VLOOKUP($A55,Surfaces!$B$1:$AK$61,16,0)="",VLOOKUP($A55,Surfaces!$B$1:$AK$61,29,0),VLOOKUP($A55,Surfaces!$B$1:$AK$61,16,0)))</f>
        <v/>
      </c>
      <c r="AT55" s="66" t="str">
        <f>IF(AT54="","",IF(VLOOKUP($A55,Surfaces!$B$1:$AK$61,16,0)="",VLOOKUP($A55,Surfaces!$B$1:$AK$61,29,0),VLOOKUP($A55,Surfaces!$B$1:$AK$61,16,0)))</f>
        <v/>
      </c>
      <c r="AU55" s="66" t="str">
        <f>IF(AU54="","",IF(VLOOKUP($A55,Surfaces!$B$1:$AK$61,16,0)="",VLOOKUP($A55,Surfaces!$B$1:$AK$61,29,0),VLOOKUP($A55,Surfaces!$B$1:$AK$61,16,0)))</f>
        <v/>
      </c>
      <c r="AV55" s="66" t="str">
        <f>IF(AV54="","",IF(VLOOKUP($A55,Surfaces!$B$1:$AK$61,16,0)="",VLOOKUP($A55,Surfaces!$B$1:$AK$61,29,0),VLOOKUP($A55,Surfaces!$B$1:$AK$61,16,0)))</f>
        <v/>
      </c>
      <c r="AW55" s="66" t="str">
        <f>IF(AW54="","",IF(VLOOKUP($A55,Surfaces!$B$1:$AK$61,16,0)="",VLOOKUP($A55,Surfaces!$B$1:$AK$61,29,0),VLOOKUP($A55,Surfaces!$B$1:$AK$61,16,0)))</f>
        <v/>
      </c>
      <c r="AX55" s="66" t="str">
        <f>IF(AX54="","",IF(VLOOKUP($A55,Surfaces!$B$1:$AK$61,16,0)="",VLOOKUP($A55,Surfaces!$B$1:$AK$61,29,0),VLOOKUP($A55,Surfaces!$B$1:$AK$61,16,0)))</f>
        <v/>
      </c>
      <c r="AY55" s="66" t="str">
        <f>IF(AY54="","",IF(VLOOKUP($A55,Surfaces!$B$1:$AK$61,16,0)="",VLOOKUP($A55,Surfaces!$B$1:$AK$61,29,0),VLOOKUP($A55,Surfaces!$B$1:$AK$61,16,0)))</f>
        <v/>
      </c>
      <c r="AZ55" s="66" t="str">
        <f>IF(AZ54="","",IF(VLOOKUP($A55,Surfaces!$B$1:$AK$61,16,0)="",VLOOKUP($A55,Surfaces!$B$1:$AK$61,29,0),VLOOKUP($A55,Surfaces!$B$1:$AK$61,16,0)))</f>
        <v/>
      </c>
      <c r="BA55" s="66" t="str">
        <f>IF(BA54="","",IF(VLOOKUP($A55,Surfaces!$B$1:$AK$61,16,0)="",VLOOKUP($A55,Surfaces!$B$1:$AK$61,29,0),VLOOKUP($A55,Surfaces!$B$1:$AK$61,16,0)))</f>
        <v/>
      </c>
      <c r="BB55" s="66" t="str">
        <f>IF(BB54="","",IF(VLOOKUP($A55,Surfaces!$B$1:$AK$61,16,0)="",VLOOKUP($A55,Surfaces!$B$1:$AK$61,29,0),VLOOKUP($A55,Surfaces!$B$1:$AK$61,16,0)))</f>
        <v/>
      </c>
      <c r="BC55" s="67"/>
      <c r="BD55" s="68"/>
      <c r="BE55" s="68"/>
      <c r="BF55" s="69"/>
      <c r="BG55" s="69"/>
      <c r="BH55" s="69"/>
      <c r="BI55" s="69"/>
      <c r="BJ55" s="69"/>
      <c r="BK55" s="70"/>
      <c r="BL55" s="69"/>
      <c r="BM55" s="69"/>
      <c r="BN55" s="69"/>
      <c r="BO55" s="71"/>
      <c r="BP55" s="72"/>
      <c r="BQ55" s="71"/>
      <c r="BR55" s="73"/>
    </row>
    <row r="56" spans="1:70" s="51" customFormat="1" x14ac:dyDescent="0.2">
      <c r="A56" s="41" t="s">
        <v>162</v>
      </c>
      <c r="B56" s="42" t="s">
        <v>115</v>
      </c>
      <c r="C56" s="43" t="str">
        <f>IF((C$182+$BN56)&gt;=52,IF(ISBLANK(INDEX($C57:$BB57,1,(C$182+$BN56+1-52))),"",IF($BL56="P",VLOOKUP($A56,Surfaces!$B$2:$AL$62,15,0),(VLOOKUP($A56,Surfaces!$B$2:$AL$62,28,0))/$BC56)),IF(ISBLANK(INDEX(C57:$BB57,1,$BN56+1)),"",IF($BL56="P",VLOOKUP($A56,Surfaces!$B$2:$AL$62,15,0),(VLOOKUP($A56,Surfaces!$B$2:$AL$62,28,0))/$BC56)))</f>
        <v/>
      </c>
      <c r="D56" s="43" t="str">
        <f>IF((D$182+$BN56)&gt;=52,IF(ISBLANK(INDEX($C57:$BB57,1,(D$182+$BN56+1-52))),"",IF($BL56="P",VLOOKUP($A56,Surfaces!$B$2:$AL$62,15,0),(VLOOKUP($A56,Surfaces!$B$2:$AL$62,28,0))/$BC56)),IF(ISBLANK(INDEX(D57:$BB57,1,$BN56+1)),"",IF($BL56="P",VLOOKUP($A56,Surfaces!$B$2:$AL$62,15,0),(VLOOKUP($A56,Surfaces!$B$2:$AL$62,28,0))/$BC56)))</f>
        <v/>
      </c>
      <c r="E56" s="43" t="str">
        <f>IF((E$182+$BN56)&gt;=52,IF(ISBLANK(INDEX($C57:$BB57,1,(E$182+$BN56+1-52))),"",IF($BL56="P",VLOOKUP($A56,Surfaces!$B$2:$AL$62,15,0),(VLOOKUP($A56,Surfaces!$B$2:$AL$62,28,0))/$BC56)),IF(ISBLANK(INDEX(E57:$BB57,1,$BN56+1)),"",IF($BL56="P",VLOOKUP($A56,Surfaces!$B$2:$AL$62,15,0),(VLOOKUP($A56,Surfaces!$B$2:$AL$62,28,0))/$BC56)))</f>
        <v/>
      </c>
      <c r="F56" s="43" t="str">
        <f>IF((F$182+$BN56)&gt;=52,IF(ISBLANK(INDEX($C57:$BB57,1,(F$182+$BN56+1-52))),"",IF($BL56="P",VLOOKUP($A56,Surfaces!$B$2:$AL$62,15,0),(VLOOKUP($A56,Surfaces!$B$2:$AL$62,28,0))/$BC56)),IF(ISBLANK(INDEX(F57:$BB57,1,$BN56+1)),"",IF($BL56="P",VLOOKUP($A56,Surfaces!$B$2:$AL$62,15,0),(VLOOKUP($A56,Surfaces!$B$2:$AL$62,28,0))/$BC56)))</f>
        <v/>
      </c>
      <c r="G56" s="43" t="str">
        <f>IF((G$182+$BN56)&gt;=52,IF(ISBLANK(INDEX($C57:$BB57,1,(G$182+$BN56+1-52))),"",IF($BL56="P",VLOOKUP($A56,Surfaces!$B$2:$AL$62,15,0),(VLOOKUP($A56,Surfaces!$B$2:$AL$62,28,0))/$BC56)),IF(ISBLANK(INDEX(G57:$BB57,1,$BN56+1)),"",IF($BL56="P",VLOOKUP($A56,Surfaces!$B$2:$AL$62,15,0),(VLOOKUP($A56,Surfaces!$B$2:$AL$62,28,0))/$BC56)))</f>
        <v/>
      </c>
      <c r="H56" s="43" t="str">
        <f>IF((H$182+$BN56)&gt;=52,IF(ISBLANK(INDEX($C57:$BB57,1,(H$182+$BN56+1-52))),"",IF($BL56="P",VLOOKUP($A56,Surfaces!$B$2:$AL$62,15,0),(VLOOKUP($A56,Surfaces!$B$2:$AL$62,28,0))/$BC56)),IF(ISBLANK(INDEX(H57:$BB57,1,$BN56+1)),"",IF($BL56="P",VLOOKUP($A56,Surfaces!$B$2:$AL$62,15,0),(VLOOKUP($A56,Surfaces!$B$2:$AL$62,28,0))/$BC56)))</f>
        <v/>
      </c>
      <c r="I56" s="43" t="str">
        <f>IF((I$182+$BN56)&gt;=52,IF(ISBLANK(INDEX($C57:$BB57,1,(I$182+$BN56+1-52))),"",IF($BL56="P",VLOOKUP($A56,Surfaces!$B$2:$AL$62,15,0),(VLOOKUP($A56,Surfaces!$B$2:$AL$62,28,0))/$BC56)),IF(ISBLANK(INDEX(I57:$BB57,1,$BN56+1)),"",IF($BL56="P",VLOOKUP($A56,Surfaces!$B$2:$AL$62,15,0),(VLOOKUP($A56,Surfaces!$B$2:$AL$62,28,0))/$BC56)))</f>
        <v/>
      </c>
      <c r="J56" s="43" t="str">
        <f>IF((J$182+$BN56)&gt;=52,IF(ISBLANK(INDEX($C57:$BB57,1,(J$182+$BN56+1-52))),"",IF($BL56="P",VLOOKUP($A56,Surfaces!$B$2:$AL$62,15,0),(VLOOKUP($A56,Surfaces!$B$2:$AL$62,28,0))/$BC56)),IF(ISBLANK(INDEX(J57:$BB57,1,$BN56+1)),"",IF($BL56="P",VLOOKUP($A56,Surfaces!$B$2:$AL$62,15,0),(VLOOKUP($A56,Surfaces!$B$2:$AL$62,28,0))/$BC56)))</f>
        <v/>
      </c>
      <c r="K56" s="43" t="str">
        <f>IF((K$182+$BN56)&gt;=52,IF(ISBLANK(INDEX($C57:$BB57,1,(K$182+$BN56+1-52))),"",IF($BL56="P",VLOOKUP($A56,Surfaces!$B$2:$AL$62,15,0),(VLOOKUP($A56,Surfaces!$B$2:$AL$62,28,0))/$BC56)),IF(ISBLANK(INDEX(K57:$BB57,1,$BN56+1)),"",IF($BL56="P",VLOOKUP($A56,Surfaces!$B$2:$AL$62,15,0),(VLOOKUP($A56,Surfaces!$B$2:$AL$62,28,0))/$BC56)))</f>
        <v/>
      </c>
      <c r="L56" s="43">
        <f ca="1">IF((L$182+$BN56)&gt;=52,IF(ISBLANK(INDEX($C57:$BB57,1,(L$182+$BN56+1-52))),"",IF($BL56="P",VLOOKUP($A56,Surfaces!$B$2:$AL$62,15,0),(VLOOKUP($A56,Surfaces!$B$2:$AL$62,28,0))/$BC56)),IF(ISBLANK(INDEX(L57:$BB57,1,$BN56+1)),"",IF($BL56="P",VLOOKUP($A56,Surfaces!$B$2:$AL$62,15,0),(VLOOKUP($A56,Surfaces!$B$2:$AL$62,28,0))/$BC56)))</f>
        <v>40.625</v>
      </c>
      <c r="M56" s="43">
        <f ca="1">IF((M$182+$BN56)&gt;=52,IF(ISBLANK(INDEX($C57:$BB57,1,(M$182+$BN56+1-52))),"",IF($BL56="P",VLOOKUP($A56,Surfaces!$B$2:$AL$62,15,0),(VLOOKUP($A56,Surfaces!$B$2:$AL$62,28,0))/$BC56)),IF(ISBLANK(INDEX(M57:$BB57,1,$BN56+1)),"",IF($BL56="P",VLOOKUP($A56,Surfaces!$B$2:$AL$62,15,0),(VLOOKUP($A56,Surfaces!$B$2:$AL$62,28,0))/$BC56)))</f>
        <v>40.625</v>
      </c>
      <c r="N56" s="43">
        <f ca="1">IF((N$182+$BN56)&gt;=52,IF(ISBLANK(INDEX($C57:$BB57,1,(N$182+$BN56+1-52))),"",IF($BL56="P",VLOOKUP($A56,Surfaces!$B$2:$AL$62,15,0),(VLOOKUP($A56,Surfaces!$B$2:$AL$62,28,0))/$BC56)),IF(ISBLANK(INDEX(N57:$BB57,1,$BN56+1)),"",IF($BL56="P",VLOOKUP($A56,Surfaces!$B$2:$AL$62,15,0),(VLOOKUP($A56,Surfaces!$B$2:$AL$62,28,0))/$BC56)))</f>
        <v>40.625</v>
      </c>
      <c r="O56" s="43">
        <f ca="1">IF((O$182+$BN56)&gt;=52,IF(ISBLANK(INDEX($C57:$BB57,1,(O$182+$BN56+1-52))),"",IF($BL56="P",VLOOKUP($A56,Surfaces!$B$2:$AL$62,15,0),(VLOOKUP($A56,Surfaces!$B$2:$AL$62,28,0))/$BC56)),IF(ISBLANK(INDEX(O57:$BB57,1,$BN56+1)),"",IF($BL56="P",VLOOKUP($A56,Surfaces!$B$2:$AL$62,15,0),(VLOOKUP($A56,Surfaces!$B$2:$AL$62,28,0))/$BC56)))</f>
        <v>40.625</v>
      </c>
      <c r="P56" s="43">
        <f ca="1">IF((P$182+$BN56)&gt;=52,IF(ISBLANK(INDEX($C57:$BB57,1,(P$182+$BN56+1-52))),"",IF($BL56="P",VLOOKUP($A56,Surfaces!$B$2:$AL$62,15,0),(VLOOKUP($A56,Surfaces!$B$2:$AL$62,28,0))/$BC56)),IF(ISBLANK(INDEX(P57:$BB57,1,$BN56+1)),"",IF($BL56="P",VLOOKUP($A56,Surfaces!$B$2:$AL$62,15,0),(VLOOKUP($A56,Surfaces!$B$2:$AL$62,28,0))/$BC56)))</f>
        <v>40.625</v>
      </c>
      <c r="Q56" s="43">
        <f ca="1">IF((Q$182+$BN56)&gt;=52,IF(ISBLANK(INDEX($C57:$BB57,1,(Q$182+$BN56+1-52))),"",IF($BL56="P",VLOOKUP($A56,Surfaces!$B$2:$AL$62,15,0),(VLOOKUP($A56,Surfaces!$B$2:$AL$62,28,0))/$BC56)),IF(ISBLANK(INDEX(Q57:$BB57,1,$BN56+1)),"",IF($BL56="P",VLOOKUP($A56,Surfaces!$B$2:$AL$62,15,0),(VLOOKUP($A56,Surfaces!$B$2:$AL$62,28,0))/$BC56)))</f>
        <v>40.625</v>
      </c>
      <c r="R56" s="43">
        <f ca="1">IF((R$182+$BN56)&gt;=52,IF(ISBLANK(INDEX($C57:$BB57,1,(R$182+$BN56+1-52))),"",IF($BL56="P",VLOOKUP($A56,Surfaces!$B$2:$AL$62,15,0),(VLOOKUP($A56,Surfaces!$B$2:$AL$62,28,0))/$BC56)),IF(ISBLANK(INDEX(R57:$BB57,1,$BN56+1)),"",IF($BL56="P",VLOOKUP($A56,Surfaces!$B$2:$AL$62,15,0),(VLOOKUP($A56,Surfaces!$B$2:$AL$62,28,0))/$BC56)))</f>
        <v>40.625</v>
      </c>
      <c r="S56" s="43">
        <f ca="1">IF((S$182+$BN56)&gt;=52,IF(ISBLANK(INDEX($C57:$BB57,1,(S$182+$BN56+1-52))),"",IF($BL56="P",VLOOKUP($A56,Surfaces!$B$2:$AL$62,15,0),(VLOOKUP($A56,Surfaces!$B$2:$AL$62,28,0))/$BC56)),IF(ISBLANK(INDEX(S57:$BB57,1,$BN56+1)),"",IF($BL56="P",VLOOKUP($A56,Surfaces!$B$2:$AL$62,15,0),(VLOOKUP($A56,Surfaces!$B$2:$AL$62,28,0))/$BC56)))</f>
        <v>40.625</v>
      </c>
      <c r="T56" s="43" t="str">
        <f>IF((T$182+$BN56)&gt;=52,IF(ISBLANK(INDEX($C57:$BB57,1,(T$182+$BN56+1-52))),"",IF($BL56="P",VLOOKUP($A56,Surfaces!$B$2:$AL$62,15,0),(VLOOKUP($A56,Surfaces!$B$2:$AL$62,28,0))/$BC56)),IF(ISBLANK(INDEX(T57:$BB57,1,$BN56+1)),"",IF($BL56="P",VLOOKUP($A56,Surfaces!$B$2:$AL$62,15,0),(VLOOKUP($A56,Surfaces!$B$2:$AL$62,28,0))/$BC56)))</f>
        <v/>
      </c>
      <c r="U56" s="43" t="str">
        <f>IF((U$182+$BN56)&gt;=52,IF(ISBLANK(INDEX($C57:$BB57,1,(U$182+$BN56+1-52))),"",IF($BL56="P",VLOOKUP($A56,Surfaces!$B$2:$AL$62,15,0),(VLOOKUP($A56,Surfaces!$B$2:$AL$62,28,0))/$BC56)),IF(ISBLANK(INDEX(U57:$BB57,1,$BN56+1)),"",IF($BL56="P",VLOOKUP($A56,Surfaces!$B$2:$AL$62,15,0),(VLOOKUP($A56,Surfaces!$B$2:$AL$62,28,0))/$BC56)))</f>
        <v/>
      </c>
      <c r="V56" s="43" t="str">
        <f>IF((V$182+$BN56)&gt;=52,IF(ISBLANK(INDEX($C57:$BB57,1,(V$182+$BN56+1-52))),"",IF($BL56="P",VLOOKUP($A56,Surfaces!$B$2:$AL$62,15,0),(VLOOKUP($A56,Surfaces!$B$2:$AL$62,28,0))/$BC56)),IF(ISBLANK(INDEX(V57:$BB57,1,$BN56+1)),"",IF($BL56="P",VLOOKUP($A56,Surfaces!$B$2:$AL$62,15,0),(VLOOKUP($A56,Surfaces!$B$2:$AL$62,28,0))/$BC56)))</f>
        <v/>
      </c>
      <c r="W56" s="43" t="str">
        <f>IF((W$182+$BN56)&gt;=52,IF(ISBLANK(INDEX($C57:$BB57,1,(W$182+$BN56+1-52))),"",IF($BL56="P",VLOOKUP($A56,Surfaces!$B$2:$AL$62,15,0),(VLOOKUP($A56,Surfaces!$B$2:$AL$62,28,0))/$BC56)),IF(ISBLANK(INDEX(W57:$BB57,1,$BN56+1)),"",IF($BL56="P",VLOOKUP($A56,Surfaces!$B$2:$AL$62,15,0),(VLOOKUP($A56,Surfaces!$B$2:$AL$62,28,0))/$BC56)))</f>
        <v/>
      </c>
      <c r="X56" s="43" t="str">
        <f>IF((X$182+$BN56)&gt;=52,IF(ISBLANK(INDEX($C57:$BB57,1,(X$182+$BN56+1-52))),"",IF($BL56="P",VLOOKUP($A56,Surfaces!$B$2:$AL$62,15,0),(VLOOKUP($A56,Surfaces!$B$2:$AL$62,28,0))/$BC56)),IF(ISBLANK(INDEX(X57:$BB57,1,$BN56+1)),"",IF($BL56="P",VLOOKUP($A56,Surfaces!$B$2:$AL$62,15,0),(VLOOKUP($A56,Surfaces!$B$2:$AL$62,28,0))/$BC56)))</f>
        <v/>
      </c>
      <c r="Y56" s="43" t="str">
        <f>IF((Y$182+$BN56)&gt;=52,IF(ISBLANK(INDEX($C57:$BB57,1,(Y$182+$BN56+1-52))),"",IF($BL56="P",VLOOKUP($A56,Surfaces!$B$2:$AL$62,15,0),(VLOOKUP($A56,Surfaces!$B$2:$AL$62,28,0))/$BC56)),IF(ISBLANK(INDEX(Y57:$BB57,1,$BN56+1)),"",IF($BL56="P",VLOOKUP($A56,Surfaces!$B$2:$AL$62,15,0),(VLOOKUP($A56,Surfaces!$B$2:$AL$62,28,0))/$BC56)))</f>
        <v/>
      </c>
      <c r="Z56" s="43" t="str">
        <f>IF((Z$182+$BN56)&gt;=52,IF(ISBLANK(INDEX($C57:$BB57,1,(Z$182+$BN56+1-52))),"",IF($BL56="P",VLOOKUP($A56,Surfaces!$B$2:$AL$62,15,0),(VLOOKUP($A56,Surfaces!$B$2:$AL$62,28,0))/$BC56)),IF(ISBLANK(INDEX(Z57:$BB57,1,$BN56+1)),"",IF($BL56="P",VLOOKUP($A56,Surfaces!$B$2:$AL$62,15,0),(VLOOKUP($A56,Surfaces!$B$2:$AL$62,28,0))/$BC56)))</f>
        <v/>
      </c>
      <c r="AA56" s="43">
        <f ca="1">IF((AA$182+$BN56)&gt;=52,IF(ISBLANK(INDEX($C57:$BB57,1,(AA$182+$BN56+1-52))),"",IF($BL56="P",VLOOKUP($A56,Surfaces!$B$2:$AL$62,15,0),(VLOOKUP($A56,Surfaces!$B$2:$AL$62,28,0))/$BC56)),IF(ISBLANK(INDEX(AA57:$BB57,1,$BN56+1)),"",IF($BL56="P",VLOOKUP($A56,Surfaces!$B$2:$AL$62,15,0),(VLOOKUP($A56,Surfaces!$B$2:$AL$62,28,0))/$BC56)))</f>
        <v>40.625</v>
      </c>
      <c r="AB56" s="43" t="str">
        <f>IF((AB$182+$BN56)&gt;=52,IF(ISBLANK(INDEX($C57:$BB57,1,(AB$182+$BN56+1-52))),"",IF($BL56="P",VLOOKUP($A56,Surfaces!$B$2:$AL$62,15,0),(VLOOKUP($A56,Surfaces!$B$2:$AL$62,28,0))/$BC56)),IF(ISBLANK(INDEX(AB57:$BB57,1,$BN56+1)),"",IF($BL56="P",VLOOKUP($A56,Surfaces!$B$2:$AL$62,15,0),(VLOOKUP($A56,Surfaces!$B$2:$AL$62,28,0))/$BC56)))</f>
        <v/>
      </c>
      <c r="AC56" s="43" t="str">
        <f>IF((AC$182+$BN56)&gt;=52,IF(ISBLANK(INDEX($C57:$BB57,1,(AC$182+$BN56+1-52))),"",IF($BL56="P",VLOOKUP($A56,Surfaces!$B$2:$AL$62,15,0),(VLOOKUP($A56,Surfaces!$B$2:$AL$62,28,0))/$BC56)),IF(ISBLANK(INDEX(AC57:$BB57,1,$BN56+1)),"",IF($BL56="P",VLOOKUP($A56,Surfaces!$B$2:$AL$62,15,0),(VLOOKUP($A56,Surfaces!$B$2:$AL$62,28,0))/$BC56)))</f>
        <v/>
      </c>
      <c r="AD56" s="43" t="str">
        <f>IF((AD$182+$BN56)&gt;=52,IF(ISBLANK(INDEX($C57:$BB57,1,(AD$182+$BN56+1-52))),"",IF($BL56="P",VLOOKUP($A56,Surfaces!$B$2:$AL$62,15,0),(VLOOKUP($A56,Surfaces!$B$2:$AL$62,28,0))/$BC56)),IF(ISBLANK(INDEX(AD57:$BB57,1,$BN56+1)),"",IF($BL56="P",VLOOKUP($A56,Surfaces!$B$2:$AL$62,15,0),(VLOOKUP($A56,Surfaces!$B$2:$AL$62,28,0))/$BC56)))</f>
        <v/>
      </c>
      <c r="AE56" s="43" t="str">
        <f>IF((AE$182+$BN56)&gt;=52,IF(ISBLANK(INDEX($C57:$BB57,1,(AE$182+$BN56+1-52))),"",IF($BL56="P",VLOOKUP($A56,Surfaces!$B$2:$AL$62,15,0),(VLOOKUP($A56,Surfaces!$B$2:$AL$62,28,0))/$BC56)),IF(ISBLANK(INDEX(AE57:$BB57,1,$BN56+1)),"",IF($BL56="P",VLOOKUP($A56,Surfaces!$B$2:$AL$62,15,0),(VLOOKUP($A56,Surfaces!$B$2:$AL$62,28,0))/$BC56)))</f>
        <v/>
      </c>
      <c r="AF56" s="43" t="str">
        <f>IF((AF$182+$BN56)&gt;=52,IF(ISBLANK(INDEX($C57:$BB57,1,(AF$182+$BN56+1-52))),"",IF($BL56="P",VLOOKUP($A56,Surfaces!$B$2:$AL$62,15,0),(VLOOKUP($A56,Surfaces!$B$2:$AL$62,28,0))/$BC56)),IF(ISBLANK(INDEX(AF57:$BB57,1,$BN56+1)),"",IF($BL56="P",VLOOKUP($A56,Surfaces!$B$2:$AL$62,15,0),(VLOOKUP($A56,Surfaces!$B$2:$AL$62,28,0))/$BC56)))</f>
        <v/>
      </c>
      <c r="AG56" s="43" t="str">
        <f>IF((AG$182+$BN56)&gt;=52,IF(ISBLANK(INDEX($C57:$BB57,1,(AG$182+$BN56+1-52))),"",IF($BL56="P",VLOOKUP($A56,Surfaces!$B$2:$AL$62,15,0),(VLOOKUP($A56,Surfaces!$B$2:$AL$62,28,0))/$BC56)),IF(ISBLANK(INDEX(AG57:$BB57,1,$BN56+1)),"",IF($BL56="P",VLOOKUP($A56,Surfaces!$B$2:$AL$62,15,0),(VLOOKUP($A56,Surfaces!$B$2:$AL$62,28,0))/$BC56)))</f>
        <v/>
      </c>
      <c r="AH56" s="43" t="str">
        <f>IF((AH$182+$BN56)&gt;=52,IF(ISBLANK(INDEX($C57:$BB57,1,(AH$182+$BN56+1-52))),"",IF($BL56="P",VLOOKUP($A56,Surfaces!$B$2:$AL$62,15,0),(VLOOKUP($A56,Surfaces!$B$2:$AL$62,28,0))/$BC56)),IF(ISBLANK(INDEX(AH57:$BB57,1,$BN56+1)),"",IF($BL56="P",VLOOKUP($A56,Surfaces!$B$2:$AL$62,15,0),(VLOOKUP($A56,Surfaces!$B$2:$AL$62,28,0))/$BC56)))</f>
        <v/>
      </c>
      <c r="AI56" s="43" t="str">
        <f>IF((AI$182+$BN56)&gt;=52,IF(ISBLANK(INDEX($C57:$BB57,1,(AI$182+$BN56+1-52))),"",IF($BL56="P",VLOOKUP($A56,Surfaces!$B$2:$AL$62,15,0),(VLOOKUP($A56,Surfaces!$B$2:$AL$62,28,0))/$BC56)),IF(ISBLANK(INDEX(AI57:$BB57,1,$BN56+1)),"",IF($BL56="P",VLOOKUP($A56,Surfaces!$B$2:$AL$62,15,0),(VLOOKUP($A56,Surfaces!$B$2:$AL$62,28,0))/$BC56)))</f>
        <v/>
      </c>
      <c r="AJ56" s="43" t="str">
        <f>IF((AJ$182+$BN56)&gt;=52,IF(ISBLANK(INDEX($C57:$BB57,1,(AJ$182+$BN56+1-52))),"",IF($BL56="P",VLOOKUP($A56,Surfaces!$B$2:$AL$62,15,0),(VLOOKUP($A56,Surfaces!$B$2:$AL$62,28,0))/$BC56)),IF(ISBLANK(INDEX(AJ57:$BB57,1,$BN56+1)),"",IF($BL56="P",VLOOKUP($A56,Surfaces!$B$2:$AL$62,15,0),(VLOOKUP($A56,Surfaces!$B$2:$AL$62,28,0))/$BC56)))</f>
        <v/>
      </c>
      <c r="AK56" s="43" t="str">
        <f>IF((AK$182+$BN56)&gt;=52,IF(ISBLANK(INDEX($C57:$BB57,1,(AK$182+$BN56+1-52))),"",IF($BL56="P",VLOOKUP($A56,Surfaces!$B$2:$AL$62,15,0),(VLOOKUP($A56,Surfaces!$B$2:$AL$62,28,0))/$BC56)),IF(ISBLANK(INDEX(AK57:$BB57,1,$BN56+1)),"",IF($BL56="P",VLOOKUP($A56,Surfaces!$B$2:$AL$62,15,0),(VLOOKUP($A56,Surfaces!$B$2:$AL$62,28,0))/$BC56)))</f>
        <v/>
      </c>
      <c r="AL56" s="43" t="str">
        <f>IF((AL$182+$BN56)&gt;=52,IF(ISBLANK(INDEX($C57:$BB57,1,(AL$182+$BN56+1-52))),"",IF($BL56="P",VLOOKUP($A56,Surfaces!$B$2:$AL$62,15,0),(VLOOKUP($A56,Surfaces!$B$2:$AL$62,28,0))/$BC56)),IF(ISBLANK(INDEX(AL57:$BB57,1,$BN56+1)),"",IF($BL56="P",VLOOKUP($A56,Surfaces!$B$2:$AL$62,15,0),(VLOOKUP($A56,Surfaces!$B$2:$AL$62,28,0))/$BC56)))</f>
        <v/>
      </c>
      <c r="AM56" s="43" t="str">
        <f>IF((AM$182+$BN56)&gt;=52,IF(ISBLANK(INDEX($C57:$BB57,1,(AM$182+$BN56+1-52))),"",IF($BL56="P",VLOOKUP($A56,Surfaces!$B$2:$AL$62,15,0),(VLOOKUP($A56,Surfaces!$B$2:$AL$62,28,0))/$BC56)),IF(ISBLANK(INDEX(AM57:$BB57,1,$BN56+1)),"",IF($BL56="P",VLOOKUP($A56,Surfaces!$B$2:$AL$62,15,0),(VLOOKUP($A56,Surfaces!$B$2:$AL$62,28,0))/$BC56)))</f>
        <v/>
      </c>
      <c r="AN56" s="43" t="str">
        <f>IF((AN$182+$BN56)&gt;=52,IF(ISBLANK(INDEX($C57:$BB57,1,(AN$182+$BN56+1-52))),"",IF($BL56="P",VLOOKUP($A56,Surfaces!$B$2:$AL$62,15,0),(VLOOKUP($A56,Surfaces!$B$2:$AL$62,28,0))/$BC56)),IF(ISBLANK(INDEX(AN57:$BB57,1,$BN56+1)),"",IF($BL56="P",VLOOKUP($A56,Surfaces!$B$2:$AL$62,15,0),(VLOOKUP($A56,Surfaces!$B$2:$AL$62,28,0))/$BC56)))</f>
        <v/>
      </c>
      <c r="AO56" s="43" t="str">
        <f>IF((AO$182+$BN56)&gt;=52,IF(ISBLANK(INDEX($C57:$BB57,1,(AO$182+$BN56+1-52))),"",IF($BL56="P",VLOOKUP($A56,Surfaces!$B$2:$AL$62,15,0),(VLOOKUP($A56,Surfaces!$B$2:$AL$62,28,0))/$BC56)),IF(ISBLANK(INDEX(AO57:$BB57,1,$BN56+1)),"",IF($BL56="P",VLOOKUP($A56,Surfaces!$B$2:$AL$62,15,0),(VLOOKUP($A56,Surfaces!$B$2:$AL$62,28,0))/$BC56)))</f>
        <v/>
      </c>
      <c r="AP56" s="43" t="str">
        <f>IF((AP$182+$BN56)&gt;=52,IF(ISBLANK(INDEX($C57:$BB57,1,(AP$182+$BN56+1-52))),"",IF($BL56="P",VLOOKUP($A56,Surfaces!$B$2:$AL$62,15,0),(VLOOKUP($A56,Surfaces!$B$2:$AL$62,28,0))/$BC56)),IF(ISBLANK(INDEX(AP57:$BB57,1,$BN56+1)),"",IF($BL56="P",VLOOKUP($A56,Surfaces!$B$2:$AL$62,15,0),(VLOOKUP($A56,Surfaces!$B$2:$AL$62,28,0))/$BC56)))</f>
        <v/>
      </c>
      <c r="AQ56" s="43" t="str">
        <f>IF((AQ$182+$BN56)&gt;=52,IF(ISBLANK(INDEX($C57:$BB57,1,(AQ$182+$BN56+1-52))),"",IF($BL56="P",VLOOKUP($A56,Surfaces!$B$2:$AL$62,15,0),(VLOOKUP($A56,Surfaces!$B$2:$AL$62,28,0))/$BC56)),IF(ISBLANK(INDEX(AQ57:$BB57,1,$BN56+1)),"",IF($BL56="P",VLOOKUP($A56,Surfaces!$B$2:$AL$62,15,0),(VLOOKUP($A56,Surfaces!$B$2:$AL$62,28,0))/$BC56)))</f>
        <v/>
      </c>
      <c r="AR56" s="43" t="str">
        <f>IF((AR$182+$BN56)&gt;=52,IF(ISBLANK(INDEX($C57:$BB57,1,(AR$182+$BN56+1-52))),"",IF($BL56="P",VLOOKUP($A56,Surfaces!$B$2:$AL$62,15,0),(VLOOKUP($A56,Surfaces!$B$2:$AL$62,28,0))/$BC56)),IF(ISBLANK(INDEX(AR57:$BB57,1,$BN56+1)),"",IF($BL56="P",VLOOKUP($A56,Surfaces!$B$2:$AL$62,15,0),(VLOOKUP($A56,Surfaces!$B$2:$AL$62,28,0))/$BC56)))</f>
        <v/>
      </c>
      <c r="AS56" s="43" t="str">
        <f>IF((AS$182+$BN56)&gt;=52,IF(ISBLANK(INDEX($C57:$BB57,1,(AS$182+$BN56+1-52))),"",IF($BL56="P",VLOOKUP($A56,Surfaces!$B$2:$AL$62,15,0),(VLOOKUP($A56,Surfaces!$B$2:$AL$62,28,0))/$BC56)),IF(ISBLANK(INDEX(AS57:$BB57,1,$BN56+1)),"",IF($BL56="P",VLOOKUP($A56,Surfaces!$B$2:$AL$62,15,0),(VLOOKUP($A56,Surfaces!$B$2:$AL$62,28,0))/$BC56)))</f>
        <v/>
      </c>
      <c r="AT56" s="43" t="str">
        <f>IF((AT$182+$BN56)&gt;=52,IF(ISBLANK(INDEX($C57:$BB57,1,(AT$182+$BN56+1-52))),"",IF($BL56="P",VLOOKUP($A56,Surfaces!$B$2:$AL$62,15,0),(VLOOKUP($A56,Surfaces!$B$2:$AL$62,28,0))/$BC56)),IF(ISBLANK(INDEX(AT57:$BB57,1,$BN56+1)),"",IF($BL56="P",VLOOKUP($A56,Surfaces!$B$2:$AL$62,15,0),(VLOOKUP($A56,Surfaces!$B$2:$AL$62,28,0))/$BC56)))</f>
        <v/>
      </c>
      <c r="AU56" s="43" t="str">
        <f>IF((AU$182+$BN56)&gt;=52,IF(ISBLANK(INDEX($C57:$BB57,1,(AU$182+$BN56+1-52))),"",IF($BL56="P",VLOOKUP($A56,Surfaces!$B$2:$AL$62,15,0),(VLOOKUP($A56,Surfaces!$B$2:$AL$62,28,0))/$BC56)),IF(ISBLANK(INDEX(AU57:$BB57,1,$BN56+1)),"",IF($BL56="P",VLOOKUP($A56,Surfaces!$B$2:$AL$62,15,0),(VLOOKUP($A56,Surfaces!$B$2:$AL$62,28,0))/$BC56)))</f>
        <v/>
      </c>
      <c r="AV56" s="43" t="str">
        <f>IF((AV$182+$BN56)&gt;=52,IF(ISBLANK(INDEX($C57:$BB57,1,(AV$182+$BN56+1-52))),"",IF($BL56="P",VLOOKUP($A56,Surfaces!$B$2:$AL$62,15,0),(VLOOKUP($A56,Surfaces!$B$2:$AL$62,28,0))/$BC56)),IF(ISBLANK(INDEX(AV57:$BB57,1,$BN56+1)),"",IF($BL56="P",VLOOKUP($A56,Surfaces!$B$2:$AL$62,15,0),(VLOOKUP($A56,Surfaces!$B$2:$AL$62,28,0))/$BC56)))</f>
        <v/>
      </c>
      <c r="AW56" s="43" t="str">
        <f>IF((AW$182+$BN56)&gt;=52,IF(ISBLANK(INDEX($C57:$BB57,1,(AW$182+$BN56+1-52))),"",IF($BL56="P",VLOOKUP($A56,Surfaces!$B$2:$AL$62,15,0),(VLOOKUP($A56,Surfaces!$B$2:$AL$62,28,0))/$BC56)),IF(ISBLANK(INDEX(AW57:$BB57,1,$BN56+1)),"",IF($BL56="P",VLOOKUP($A56,Surfaces!$B$2:$AL$62,15,0),(VLOOKUP($A56,Surfaces!$B$2:$AL$62,28,0))/$BC56)))</f>
        <v/>
      </c>
      <c r="AX56" s="43" t="str">
        <f>IF((AX$182+$BN56)&gt;=52,IF(ISBLANK(INDEX($C57:$BB57,1,(AX$182+$BN56+1-52))),"",IF($BL56="P",VLOOKUP($A56,Surfaces!$B$2:$AL$62,15,0),(VLOOKUP($A56,Surfaces!$B$2:$AL$62,28,0))/$BC56)),IF(ISBLANK(INDEX(AX57:$BB57,1,$BN56+1)),"",IF($BL56="P",VLOOKUP($A56,Surfaces!$B$2:$AL$62,15,0),(VLOOKUP($A56,Surfaces!$B$2:$AL$62,28,0))/$BC56)))</f>
        <v/>
      </c>
      <c r="AY56" s="43" t="str">
        <f>IF((AY$182+$BN56)&gt;=52,IF(ISBLANK(INDEX($C57:$BB57,1,(AY$182+$BN56+1-52))),"",IF($BL56="P",VLOOKUP($A56,Surfaces!$B$2:$AL$62,15,0),(VLOOKUP($A56,Surfaces!$B$2:$AL$62,28,0))/$BC56)),IF(ISBLANK(INDEX(AY57:$BB57,1,$BN56+1)),"",IF($BL56="P",VLOOKUP($A56,Surfaces!$B$2:$AL$62,15,0),(VLOOKUP($A56,Surfaces!$B$2:$AL$62,28,0))/$BC56)))</f>
        <v/>
      </c>
      <c r="AZ56" s="43" t="str">
        <f>IF((AZ$182+$BN56)&gt;=52,IF(ISBLANK(INDEX($C57:$BB57,1,(AZ$182+$BN56+1-52))),"",IF($BL56="P",VLOOKUP($A56,Surfaces!$B$2:$AL$62,15,0),(VLOOKUP($A56,Surfaces!$B$2:$AL$62,28,0))/$BC56)),IF(ISBLANK(INDEX(AZ57:$BB57,1,$BN56+1)),"",IF($BL56="P",VLOOKUP($A56,Surfaces!$B$2:$AL$62,15,0),(VLOOKUP($A56,Surfaces!$B$2:$AL$62,28,0))/$BC56)))</f>
        <v/>
      </c>
      <c r="BA56" s="43" t="str">
        <f>IF((BA$182+$BN56)&gt;=52,IF(ISBLANK(INDEX($C57:$BB57,1,(BA$182+$BN56+1-52))),"",IF($BL56="P",VLOOKUP($A56,Surfaces!$B$2:$AL$62,15,0),(VLOOKUP($A56,Surfaces!$B$2:$AL$62,28,0))/$BC56)),IF(ISBLANK(INDEX(BA57:$BB57,1,$BN56+1)),"",IF($BL56="P",VLOOKUP($A56,Surfaces!$B$2:$AL$62,15,0),(VLOOKUP($A56,Surfaces!$B$2:$AL$62,28,0))/$BC56)))</f>
        <v/>
      </c>
      <c r="BB56" s="43" t="str">
        <f>IF((BB$182+$BN56)&gt;=52,IF(ISBLANK(INDEX($C57:$BB57,1,(BB$182+$BN56+1-52))),"",IF($BL56="P",VLOOKUP($A56,Surfaces!$B$2:$AL$62,15,0),(VLOOKUP($A56,Surfaces!$B$2:$AL$62,28,0))/$BC56)),IF(ISBLANK(INDEX(BB57:$BB57,1,$BN56+1)),"",IF($BL56="P",VLOOKUP($A56,Surfaces!$B$2:$AL$62,15,0),(VLOOKUP($A56,Surfaces!$B$2:$AL$62,28,0))/$BC56)))</f>
        <v/>
      </c>
      <c r="BC56" s="44">
        <f>IF(COUNTA(C57:BB57)=0,"",COUNTA(C57:BB57))</f>
        <v>9</v>
      </c>
      <c r="BD56" s="45" t="s">
        <v>153</v>
      </c>
      <c r="BE56" s="45" t="s">
        <v>156</v>
      </c>
      <c r="BF56" s="46" t="s">
        <v>147</v>
      </c>
      <c r="BG56" s="46">
        <v>22</v>
      </c>
      <c r="BH56" s="46">
        <v>0.5</v>
      </c>
      <c r="BI56" s="46" t="s">
        <v>128</v>
      </c>
      <c r="BJ56" s="46">
        <v>1</v>
      </c>
      <c r="BK56" s="47"/>
      <c r="BL56" s="46" t="s">
        <v>119</v>
      </c>
      <c r="BM56" s="46">
        <v>30</v>
      </c>
      <c r="BN56" s="46">
        <v>18</v>
      </c>
      <c r="BO56" s="48">
        <v>0.9</v>
      </c>
      <c r="BP56" s="49" t="s">
        <v>129</v>
      </c>
      <c r="BQ56" s="48">
        <v>2</v>
      </c>
      <c r="BR56" s="50" t="str">
        <f>IF(ISBLANK(BP56),"",BP56)</f>
        <v>€/u</v>
      </c>
    </row>
    <row r="57" spans="1:70" x14ac:dyDescent="0.2">
      <c r="A57" s="52" t="str">
        <f>A56</f>
        <v>chou rave</v>
      </c>
      <c r="B57" s="53" t="s">
        <v>121</v>
      </c>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6"/>
      <c r="AD57" s="56" t="s">
        <v>329</v>
      </c>
      <c r="AE57" s="56" t="s">
        <v>329</v>
      </c>
      <c r="AF57" s="56" t="s">
        <v>329</v>
      </c>
      <c r="AG57" s="56" t="s">
        <v>329</v>
      </c>
      <c r="AH57" s="56" t="s">
        <v>329</v>
      </c>
      <c r="AI57" s="56" t="s">
        <v>329</v>
      </c>
      <c r="AJ57" s="56" t="s">
        <v>329</v>
      </c>
      <c r="AK57" s="56" t="s">
        <v>329</v>
      </c>
      <c r="AL57" s="56"/>
      <c r="AM57" s="56"/>
      <c r="AN57" s="56"/>
      <c r="AO57" s="56"/>
      <c r="AP57" s="56"/>
      <c r="AQ57" s="56"/>
      <c r="AR57" s="56"/>
      <c r="AS57" s="56" t="s">
        <v>329</v>
      </c>
      <c r="AT57" s="54"/>
      <c r="AU57" s="54"/>
      <c r="AV57" s="54"/>
      <c r="AW57" s="54"/>
      <c r="AX57" s="54"/>
      <c r="AY57" s="54"/>
      <c r="AZ57" s="54"/>
      <c r="BA57" s="54"/>
      <c r="BB57" s="54"/>
      <c r="BC57" s="57"/>
      <c r="BD57" s="58"/>
      <c r="BE57" s="58"/>
      <c r="BF57" s="59"/>
      <c r="BG57" s="59"/>
      <c r="BH57" s="59"/>
      <c r="BI57" s="59"/>
      <c r="BJ57" s="59"/>
      <c r="BK57" s="60"/>
      <c r="BL57" s="59"/>
      <c r="BM57" s="59"/>
      <c r="BN57" s="59"/>
      <c r="BO57" s="61"/>
      <c r="BP57" s="62"/>
      <c r="BQ57" s="61"/>
      <c r="BR57" s="63"/>
    </row>
    <row r="58" spans="1:70" x14ac:dyDescent="0.2">
      <c r="A58" s="64" t="str">
        <f>A57</f>
        <v>chou rave</v>
      </c>
      <c r="B58" s="65" t="s">
        <v>123</v>
      </c>
      <c r="C58" s="66" t="str">
        <f>IF(C57="","",IF(VLOOKUP($A58,Surfaces!$B$1:$AK$61,16,0)="",VLOOKUP($A58,Surfaces!$B$1:$AK$61,29,0),VLOOKUP($A58,Surfaces!$B$1:$AK$61,16,0)))</f>
        <v/>
      </c>
      <c r="D58" s="66" t="str">
        <f>IF(D57="","",IF(VLOOKUP($A58,Surfaces!$B$1:$AK$61,16,0)="",VLOOKUP($A58,Surfaces!$B$1:$AK$61,29,0),VLOOKUP($A58,Surfaces!$B$1:$AK$61,16,0)))</f>
        <v/>
      </c>
      <c r="E58" s="66" t="str">
        <f>IF(E57="","",IF(VLOOKUP($A58,Surfaces!$B$1:$AK$61,16,0)="",VLOOKUP($A58,Surfaces!$B$1:$AK$61,29,0),VLOOKUP($A58,Surfaces!$B$1:$AK$61,16,0)))</f>
        <v/>
      </c>
      <c r="F58" s="66" t="str">
        <f>IF(F57="","",IF(VLOOKUP($A58,Surfaces!$B$1:$AK$61,16,0)="",VLOOKUP($A58,Surfaces!$B$1:$AK$61,29,0),VLOOKUP($A58,Surfaces!$B$1:$AK$61,16,0)))</f>
        <v/>
      </c>
      <c r="G58" s="66" t="str">
        <f>IF(G57="","",IF(VLOOKUP($A58,Surfaces!$B$1:$AK$61,16,0)="",VLOOKUP($A58,Surfaces!$B$1:$AK$61,29,0),VLOOKUP($A58,Surfaces!$B$1:$AK$61,16,0)))</f>
        <v/>
      </c>
      <c r="H58" s="66" t="str">
        <f>IF(H57="","",IF(VLOOKUP($A58,Surfaces!$B$1:$AK$61,16,0)="",VLOOKUP($A58,Surfaces!$B$1:$AK$61,29,0),VLOOKUP($A58,Surfaces!$B$1:$AK$61,16,0)))</f>
        <v/>
      </c>
      <c r="I58" s="66" t="str">
        <f>IF(I57="","",IF(VLOOKUP($A58,Surfaces!$B$1:$AK$61,16,0)="",VLOOKUP($A58,Surfaces!$B$1:$AK$61,29,0),VLOOKUP($A58,Surfaces!$B$1:$AK$61,16,0)))</f>
        <v/>
      </c>
      <c r="J58" s="66" t="str">
        <f>IF(J57="","",IF(VLOOKUP($A58,Surfaces!$B$1:$AK$61,16,0)="",VLOOKUP($A58,Surfaces!$B$1:$AK$61,29,0),VLOOKUP($A58,Surfaces!$B$1:$AK$61,16,0)))</f>
        <v/>
      </c>
      <c r="K58" s="66" t="str">
        <f>IF(K57="","",IF(VLOOKUP($A58,Surfaces!$B$1:$AK$61,16,0)="",VLOOKUP($A58,Surfaces!$B$1:$AK$61,29,0),VLOOKUP($A58,Surfaces!$B$1:$AK$61,16,0)))</f>
        <v/>
      </c>
      <c r="L58" s="66" t="str">
        <f>IF(L57="","",IF(VLOOKUP($A58,Surfaces!$B$1:$AK$61,16,0)="",VLOOKUP($A58,Surfaces!$B$1:$AK$61,29,0),VLOOKUP($A58,Surfaces!$B$1:$AK$61,16,0)))</f>
        <v/>
      </c>
      <c r="M58" s="66" t="str">
        <f>IF(M57="","",IF(VLOOKUP($A58,Surfaces!$B$1:$AK$61,16,0)="",VLOOKUP($A58,Surfaces!$B$1:$AK$61,29,0),VLOOKUP($A58,Surfaces!$B$1:$AK$61,16,0)))</f>
        <v/>
      </c>
      <c r="N58" s="66" t="str">
        <f>IF(N57="","",IF(VLOOKUP($A58,Surfaces!$B$1:$AK$61,16,0)="",VLOOKUP($A58,Surfaces!$B$1:$AK$61,29,0),VLOOKUP($A58,Surfaces!$B$1:$AK$61,16,0)))</f>
        <v/>
      </c>
      <c r="O58" s="66" t="str">
        <f>IF(O57="","",IF(VLOOKUP($A58,Surfaces!$B$1:$AK$61,16,0)="",VLOOKUP($A58,Surfaces!$B$1:$AK$61,29,0),VLOOKUP($A58,Surfaces!$B$1:$AK$61,16,0)))</f>
        <v/>
      </c>
      <c r="P58" s="66" t="str">
        <f>IF(P57="","",IF(VLOOKUP($A58,Surfaces!$B$1:$AK$61,16,0)="",VLOOKUP($A58,Surfaces!$B$1:$AK$61,29,0),VLOOKUP($A58,Surfaces!$B$1:$AK$61,16,0)))</f>
        <v/>
      </c>
      <c r="Q58" s="66" t="str">
        <f>IF(Q57="","",IF(VLOOKUP($A58,Surfaces!$B$1:$AK$61,16,0)="",VLOOKUP($A58,Surfaces!$B$1:$AK$61,29,0),VLOOKUP($A58,Surfaces!$B$1:$AK$61,16,0)))</f>
        <v/>
      </c>
      <c r="R58" s="66" t="str">
        <f>IF(R57="","",IF(VLOOKUP($A58,Surfaces!$B$1:$AK$61,16,0)="",VLOOKUP($A58,Surfaces!$B$1:$AK$61,29,0),VLOOKUP($A58,Surfaces!$B$1:$AK$61,16,0)))</f>
        <v/>
      </c>
      <c r="S58" s="66" t="str">
        <f>IF(S57="","",IF(VLOOKUP($A58,Surfaces!$B$1:$AK$61,16,0)="",VLOOKUP($A58,Surfaces!$B$1:$AK$61,29,0),VLOOKUP($A58,Surfaces!$B$1:$AK$61,16,0)))</f>
        <v/>
      </c>
      <c r="T58" s="66" t="str">
        <f>IF(T57="","",IF(VLOOKUP($A58,Surfaces!$B$1:$AK$61,16,0)="",VLOOKUP($A58,Surfaces!$B$1:$AK$61,29,0),VLOOKUP($A58,Surfaces!$B$1:$AK$61,16,0)))</f>
        <v/>
      </c>
      <c r="U58" s="66" t="str">
        <f>IF(U57="","",IF(VLOOKUP($A58,Surfaces!$B$1:$AK$61,16,0)="",VLOOKUP($A58,Surfaces!$B$1:$AK$61,29,0),VLOOKUP($A58,Surfaces!$B$1:$AK$61,16,0)))</f>
        <v/>
      </c>
      <c r="V58" s="66" t="str">
        <f>IF(V57="","",IF(VLOOKUP($A58,Surfaces!$B$1:$AK$61,16,0)="",VLOOKUP($A58,Surfaces!$B$1:$AK$61,29,0),VLOOKUP($A58,Surfaces!$B$1:$AK$61,16,0)))</f>
        <v/>
      </c>
      <c r="W58" s="66" t="str">
        <f>IF(W57="","",IF(VLOOKUP($A58,Surfaces!$B$1:$AK$61,16,0)="",VLOOKUP($A58,Surfaces!$B$1:$AK$61,29,0),VLOOKUP($A58,Surfaces!$B$1:$AK$61,16,0)))</f>
        <v/>
      </c>
      <c r="X58" s="66" t="str">
        <f>IF(X57="","",IF(VLOOKUP($A58,Surfaces!$B$1:$AK$61,16,0)="",VLOOKUP($A58,Surfaces!$B$1:$AK$61,29,0),VLOOKUP($A58,Surfaces!$B$1:$AK$61,16,0)))</f>
        <v/>
      </c>
      <c r="Y58" s="66" t="str">
        <f>IF(Y57="","",IF(VLOOKUP($A58,Surfaces!$B$1:$AK$61,16,0)="",VLOOKUP($A58,Surfaces!$B$1:$AK$61,29,0),VLOOKUP($A58,Surfaces!$B$1:$AK$61,16,0)))</f>
        <v/>
      </c>
      <c r="Z58" s="66" t="str">
        <f>IF(Z57="","",IF(VLOOKUP($A58,Surfaces!$B$1:$AK$61,16,0)="",VLOOKUP($A58,Surfaces!$B$1:$AK$61,29,0),VLOOKUP($A58,Surfaces!$B$1:$AK$61,16,0)))</f>
        <v/>
      </c>
      <c r="AA58" s="66" t="str">
        <f>IF(AA57="","",IF(VLOOKUP($A58,Surfaces!$B$1:$AK$61,16,0)="",VLOOKUP($A58,Surfaces!$B$1:$AK$61,29,0),VLOOKUP($A58,Surfaces!$B$1:$AK$61,16,0)))</f>
        <v/>
      </c>
      <c r="AB58" s="66" t="str">
        <f>IF(AB57="","",IF(VLOOKUP($A58,Surfaces!$B$1:$AK$61,16,0)="",VLOOKUP($A58,Surfaces!$B$1:$AK$61,29,0),VLOOKUP($A58,Surfaces!$B$1:$AK$61,16,0)))</f>
        <v/>
      </c>
      <c r="AC58" s="66" t="str">
        <f>IF(AC57="","",IF(VLOOKUP($A58,Surfaces!$B$1:$AK$61,16,0)="",VLOOKUP($A58,Surfaces!$B$1:$AK$61,29,0),VLOOKUP($A58,Surfaces!$B$1:$AK$61,16,0)))</f>
        <v/>
      </c>
      <c r="AD58" s="66">
        <f ca="1">IF(AD57="","",IF(VLOOKUP($A58,Surfaces!$B$1:$AK$61,16,0)="",VLOOKUP($A58,Surfaces!$B$1:$AK$61,29,0),VLOOKUP($A58,Surfaces!$B$1:$AK$61,16,0)))</f>
        <v>25</v>
      </c>
      <c r="AE58" s="66">
        <f ca="1">IF(AE57="","",IF(VLOOKUP($A58,Surfaces!$B$1:$AK$61,16,0)="",VLOOKUP($A58,Surfaces!$B$1:$AK$61,29,0),VLOOKUP($A58,Surfaces!$B$1:$AK$61,16,0)))</f>
        <v>25</v>
      </c>
      <c r="AF58" s="66">
        <f ca="1">IF(AF57="","",IF(VLOOKUP($A58,Surfaces!$B$1:$AK$61,16,0)="",VLOOKUP($A58,Surfaces!$B$1:$AK$61,29,0),VLOOKUP($A58,Surfaces!$B$1:$AK$61,16,0)))</f>
        <v>25</v>
      </c>
      <c r="AG58" s="66">
        <f ca="1">IF(AG57="","",IF(VLOOKUP($A58,Surfaces!$B$1:$AK$61,16,0)="",VLOOKUP($A58,Surfaces!$B$1:$AK$61,29,0),VLOOKUP($A58,Surfaces!$B$1:$AK$61,16,0)))</f>
        <v>25</v>
      </c>
      <c r="AH58" s="66">
        <f ca="1">IF(AH57="","",IF(VLOOKUP($A58,Surfaces!$B$1:$AK$61,16,0)="",VLOOKUP($A58,Surfaces!$B$1:$AK$61,29,0),VLOOKUP($A58,Surfaces!$B$1:$AK$61,16,0)))</f>
        <v>25</v>
      </c>
      <c r="AI58" s="66">
        <f ca="1">IF(AI57="","",IF(VLOOKUP($A58,Surfaces!$B$1:$AK$61,16,0)="",VLOOKUP($A58,Surfaces!$B$1:$AK$61,29,0),VLOOKUP($A58,Surfaces!$B$1:$AK$61,16,0)))</f>
        <v>25</v>
      </c>
      <c r="AJ58" s="66">
        <f ca="1">IF(AJ57="","",IF(VLOOKUP($A58,Surfaces!$B$1:$AK$61,16,0)="",VLOOKUP($A58,Surfaces!$B$1:$AK$61,29,0),VLOOKUP($A58,Surfaces!$B$1:$AK$61,16,0)))</f>
        <v>25</v>
      </c>
      <c r="AK58" s="66">
        <f ca="1">IF(AK57="","",IF(VLOOKUP($A58,Surfaces!$B$1:$AK$61,16,0)="",VLOOKUP($A58,Surfaces!$B$1:$AK$61,29,0),VLOOKUP($A58,Surfaces!$B$1:$AK$61,16,0)))</f>
        <v>25</v>
      </c>
      <c r="AL58" s="66" t="str">
        <f>IF(AL57="","",IF(VLOOKUP($A58,Surfaces!$B$1:$AK$61,16,0)="",VLOOKUP($A58,Surfaces!$B$1:$AK$61,29,0),VLOOKUP($A58,Surfaces!$B$1:$AK$61,16,0)))</f>
        <v/>
      </c>
      <c r="AM58" s="66" t="str">
        <f>IF(AM57="","",IF(VLOOKUP($A58,Surfaces!$B$1:$AK$61,16,0)="",VLOOKUP($A58,Surfaces!$B$1:$AK$61,29,0),VLOOKUP($A58,Surfaces!$B$1:$AK$61,16,0)))</f>
        <v/>
      </c>
      <c r="AN58" s="66" t="str">
        <f>IF(AN57="","",IF(VLOOKUP($A58,Surfaces!$B$1:$AK$61,16,0)="",VLOOKUP($A58,Surfaces!$B$1:$AK$61,29,0),VLOOKUP($A58,Surfaces!$B$1:$AK$61,16,0)))</f>
        <v/>
      </c>
      <c r="AO58" s="66" t="str">
        <f>IF(AO57="","",IF(VLOOKUP($A58,Surfaces!$B$1:$AK$61,16,0)="",VLOOKUP($A58,Surfaces!$B$1:$AK$61,29,0),VLOOKUP($A58,Surfaces!$B$1:$AK$61,16,0)))</f>
        <v/>
      </c>
      <c r="AP58" s="66" t="str">
        <f>IF(AP57="","",IF(VLOOKUP($A58,Surfaces!$B$1:$AK$61,16,0)="",VLOOKUP($A58,Surfaces!$B$1:$AK$61,29,0),VLOOKUP($A58,Surfaces!$B$1:$AK$61,16,0)))</f>
        <v/>
      </c>
      <c r="AQ58" s="66" t="str">
        <f>IF(AQ57="","",IF(VLOOKUP($A58,Surfaces!$B$1:$AK$61,16,0)="",VLOOKUP($A58,Surfaces!$B$1:$AK$61,29,0),VLOOKUP($A58,Surfaces!$B$1:$AK$61,16,0)))</f>
        <v/>
      </c>
      <c r="AR58" s="66" t="str">
        <f>IF(AR57="","",IF(VLOOKUP($A58,Surfaces!$B$1:$AK$61,16,0)="",VLOOKUP($A58,Surfaces!$B$1:$AK$61,29,0),VLOOKUP($A58,Surfaces!$B$1:$AK$61,16,0)))</f>
        <v/>
      </c>
      <c r="AS58" s="66">
        <f ca="1">IF(AS57="","",IF(VLOOKUP($A58,Surfaces!$B$1:$AK$61,16,0)="",VLOOKUP($A58,Surfaces!$B$1:$AK$61,29,0),VLOOKUP($A58,Surfaces!$B$1:$AK$61,16,0)))</f>
        <v>25</v>
      </c>
      <c r="AT58" s="66" t="str">
        <f>IF(AT57="","",IF(VLOOKUP($A58,Surfaces!$B$1:$AK$61,16,0)="",VLOOKUP($A58,Surfaces!$B$1:$AK$61,29,0),VLOOKUP($A58,Surfaces!$B$1:$AK$61,16,0)))</f>
        <v/>
      </c>
      <c r="AU58" s="66" t="str">
        <f>IF(AU57="","",IF(VLOOKUP($A58,Surfaces!$B$1:$AK$61,16,0)="",VLOOKUP($A58,Surfaces!$B$1:$AK$61,29,0),VLOOKUP($A58,Surfaces!$B$1:$AK$61,16,0)))</f>
        <v/>
      </c>
      <c r="AV58" s="66" t="str">
        <f>IF(AV57="","",IF(VLOOKUP($A58,Surfaces!$B$1:$AK$61,16,0)="",VLOOKUP($A58,Surfaces!$B$1:$AK$61,29,0),VLOOKUP($A58,Surfaces!$B$1:$AK$61,16,0)))</f>
        <v/>
      </c>
      <c r="AW58" s="66" t="str">
        <f>IF(AW57="","",IF(VLOOKUP($A58,Surfaces!$B$1:$AK$61,16,0)="",VLOOKUP($A58,Surfaces!$B$1:$AK$61,29,0),VLOOKUP($A58,Surfaces!$B$1:$AK$61,16,0)))</f>
        <v/>
      </c>
      <c r="AX58" s="66" t="str">
        <f>IF(AX57="","",IF(VLOOKUP($A58,Surfaces!$B$1:$AK$61,16,0)="",VLOOKUP($A58,Surfaces!$B$1:$AK$61,29,0),VLOOKUP($A58,Surfaces!$B$1:$AK$61,16,0)))</f>
        <v/>
      </c>
      <c r="AY58" s="66" t="str">
        <f>IF(AY57="","",IF(VLOOKUP($A58,Surfaces!$B$1:$AK$61,16,0)="",VLOOKUP($A58,Surfaces!$B$1:$AK$61,29,0),VLOOKUP($A58,Surfaces!$B$1:$AK$61,16,0)))</f>
        <v/>
      </c>
      <c r="AZ58" s="66" t="str">
        <f>IF(AZ57="","",IF(VLOOKUP($A58,Surfaces!$B$1:$AK$61,16,0)="",VLOOKUP($A58,Surfaces!$B$1:$AK$61,29,0),VLOOKUP($A58,Surfaces!$B$1:$AK$61,16,0)))</f>
        <v/>
      </c>
      <c r="BA58" s="66" t="str">
        <f>IF(BA57="","",IF(VLOOKUP($A58,Surfaces!$B$1:$AK$61,16,0)="",VLOOKUP($A58,Surfaces!$B$1:$AK$61,29,0),VLOOKUP($A58,Surfaces!$B$1:$AK$61,16,0)))</f>
        <v/>
      </c>
      <c r="BB58" s="66" t="str">
        <f>IF(BB57="","",IF(VLOOKUP($A58,Surfaces!$B$1:$AK$61,16,0)="",VLOOKUP($A58,Surfaces!$B$1:$AK$61,29,0),VLOOKUP($A58,Surfaces!$B$1:$AK$61,16,0)))</f>
        <v/>
      </c>
      <c r="BC58" s="67"/>
      <c r="BD58" s="68"/>
      <c r="BE58" s="68"/>
      <c r="BF58" s="69"/>
      <c r="BG58" s="69"/>
      <c r="BH58" s="69"/>
      <c r="BI58" s="69"/>
      <c r="BJ58" s="69"/>
      <c r="BK58" s="70"/>
      <c r="BL58" s="69"/>
      <c r="BM58" s="69"/>
      <c r="BN58" s="69"/>
      <c r="BO58" s="71"/>
      <c r="BP58" s="72"/>
      <c r="BQ58" s="71"/>
      <c r="BR58" s="73"/>
    </row>
    <row r="59" spans="1:70" s="51" customFormat="1" x14ac:dyDescent="0.2">
      <c r="A59" s="41" t="s">
        <v>163</v>
      </c>
      <c r="B59" s="42" t="s">
        <v>115</v>
      </c>
      <c r="C59" s="43" t="str">
        <f>IF((C$182+$BN59)&gt;=52,IF(ISBLANK(INDEX($C60:$BB60,1,(C$182+$BN59+1-52))),"",IF($BL59="P",VLOOKUP($A59,Surfaces!$B$2:$AL$62,15,0),(VLOOKUP($A59,Surfaces!$B$2:$AL$62,28,0))/$BC59)),IF(ISBLANK(INDEX(C60:$BB60,1,$BN59+1)),"",IF($BL59="P",VLOOKUP($A59,Surfaces!$B$2:$AL$62,15,0),(VLOOKUP($A59,Surfaces!$B$2:$AL$62,28,0))/$BC59)))</f>
        <v/>
      </c>
      <c r="D59" s="43" t="str">
        <f>IF((D$182+$BN59)&gt;=52,IF(ISBLANK(INDEX($C60:$BB60,1,(D$182+$BN59+1-52))),"",IF($BL59="P",VLOOKUP($A59,Surfaces!$B$2:$AL$62,15,0),(VLOOKUP($A59,Surfaces!$B$2:$AL$62,28,0))/$BC59)),IF(ISBLANK(INDEX(D60:$BB60,1,$BN59+1)),"",IF($BL59="P",VLOOKUP($A59,Surfaces!$B$2:$AL$62,15,0),(VLOOKUP($A59,Surfaces!$B$2:$AL$62,28,0))/$BC59)))</f>
        <v/>
      </c>
      <c r="E59" s="43" t="str">
        <f>IF((E$182+$BN59)&gt;=52,IF(ISBLANK(INDEX($C60:$BB60,1,(E$182+$BN59+1-52))),"",IF($BL59="P",VLOOKUP($A59,Surfaces!$B$2:$AL$62,15,0),(VLOOKUP($A59,Surfaces!$B$2:$AL$62,28,0))/$BC59)),IF(ISBLANK(INDEX(E60:$BB60,1,$BN59+1)),"",IF($BL59="P",VLOOKUP($A59,Surfaces!$B$2:$AL$62,15,0),(VLOOKUP($A59,Surfaces!$B$2:$AL$62,28,0))/$BC59)))</f>
        <v/>
      </c>
      <c r="F59" s="43" t="str">
        <f>IF((F$182+$BN59)&gt;=52,IF(ISBLANK(INDEX($C60:$BB60,1,(F$182+$BN59+1-52))),"",IF($BL59="P",VLOOKUP($A59,Surfaces!$B$2:$AL$62,15,0),(VLOOKUP($A59,Surfaces!$B$2:$AL$62,28,0))/$BC59)),IF(ISBLANK(INDEX(F60:$BB60,1,$BN59+1)),"",IF($BL59="P",VLOOKUP($A59,Surfaces!$B$2:$AL$62,15,0),(VLOOKUP($A59,Surfaces!$B$2:$AL$62,28,0))/$BC59)))</f>
        <v/>
      </c>
      <c r="G59" s="43" t="str">
        <f>IF((G$182+$BN59)&gt;=52,IF(ISBLANK(INDEX($C60:$BB60,1,(G$182+$BN59+1-52))),"",IF($BL59="P",VLOOKUP($A59,Surfaces!$B$2:$AL$62,15,0),(VLOOKUP($A59,Surfaces!$B$2:$AL$62,28,0))/$BC59)),IF(ISBLANK(INDEX(G60:$BB60,1,$BN59+1)),"",IF($BL59="P",VLOOKUP($A59,Surfaces!$B$2:$AL$62,15,0),(VLOOKUP($A59,Surfaces!$B$2:$AL$62,28,0))/$BC59)))</f>
        <v/>
      </c>
      <c r="H59" s="43" t="str">
        <f>IF((H$182+$BN59)&gt;=52,IF(ISBLANK(INDEX($C60:$BB60,1,(H$182+$BN59+1-52))),"",IF($BL59="P",VLOOKUP($A59,Surfaces!$B$2:$AL$62,15,0),(VLOOKUP($A59,Surfaces!$B$2:$AL$62,28,0))/$BC59)),IF(ISBLANK(INDEX(H60:$BB60,1,$BN59+1)),"",IF($BL59="P",VLOOKUP($A59,Surfaces!$B$2:$AL$62,15,0),(VLOOKUP($A59,Surfaces!$B$2:$AL$62,28,0))/$BC59)))</f>
        <v/>
      </c>
      <c r="I59" s="43" t="str">
        <f>IF((I$182+$BN59)&gt;=52,IF(ISBLANK(INDEX($C60:$BB60,1,(I$182+$BN59+1-52))),"",IF($BL59="P",VLOOKUP($A59,Surfaces!$B$2:$AL$62,15,0),(VLOOKUP($A59,Surfaces!$B$2:$AL$62,28,0))/$BC59)),IF(ISBLANK(INDEX(I60:$BB60,1,$BN59+1)),"",IF($BL59="P",VLOOKUP($A59,Surfaces!$B$2:$AL$62,15,0),(VLOOKUP($A59,Surfaces!$B$2:$AL$62,28,0))/$BC59)))</f>
        <v/>
      </c>
      <c r="J59" s="43" t="str">
        <f>IF((J$182+$BN59)&gt;=52,IF(ISBLANK(INDEX($C60:$BB60,1,(J$182+$BN59+1-52))),"",IF($BL59="P",VLOOKUP($A59,Surfaces!$B$2:$AL$62,15,0),(VLOOKUP($A59,Surfaces!$B$2:$AL$62,28,0))/$BC59)),IF(ISBLANK(INDEX(J60:$BB60,1,$BN59+1)),"",IF($BL59="P",VLOOKUP($A59,Surfaces!$B$2:$AL$62,15,0),(VLOOKUP($A59,Surfaces!$B$2:$AL$62,28,0))/$BC59)))</f>
        <v/>
      </c>
      <c r="K59" s="43" t="str">
        <f>IF((K$182+$BN59)&gt;=52,IF(ISBLANK(INDEX($C60:$BB60,1,(K$182+$BN59+1-52))),"",IF($BL59="P",VLOOKUP($A59,Surfaces!$B$2:$AL$62,15,0),(VLOOKUP($A59,Surfaces!$B$2:$AL$62,28,0))/$BC59)),IF(ISBLANK(INDEX(K60:$BB60,1,$BN59+1)),"",IF($BL59="P",VLOOKUP($A59,Surfaces!$B$2:$AL$62,15,0),(VLOOKUP($A59,Surfaces!$B$2:$AL$62,28,0))/$BC59)))</f>
        <v/>
      </c>
      <c r="L59" s="43" t="str">
        <f>IF((L$182+$BN59)&gt;=52,IF(ISBLANK(INDEX($C60:$BB60,1,(L$182+$BN59+1-52))),"",IF($BL59="P",VLOOKUP($A59,Surfaces!$B$2:$AL$62,15,0),(VLOOKUP($A59,Surfaces!$B$2:$AL$62,28,0))/$BC59)),IF(ISBLANK(INDEX(L60:$BB60,1,$BN59+1)),"",IF($BL59="P",VLOOKUP($A59,Surfaces!$B$2:$AL$62,15,0),(VLOOKUP($A59,Surfaces!$B$2:$AL$62,28,0))/$BC59)))</f>
        <v/>
      </c>
      <c r="M59" s="43" t="str">
        <f>IF((M$182+$BN59)&gt;=52,IF(ISBLANK(INDEX($C60:$BB60,1,(M$182+$BN59+1-52))),"",IF($BL59="P",VLOOKUP($A59,Surfaces!$B$2:$AL$62,15,0),(VLOOKUP($A59,Surfaces!$B$2:$AL$62,28,0))/$BC59)),IF(ISBLANK(INDEX(M60:$BB60,1,$BN59+1)),"",IF($BL59="P",VLOOKUP($A59,Surfaces!$B$2:$AL$62,15,0),(VLOOKUP($A59,Surfaces!$B$2:$AL$62,28,0))/$BC59)))</f>
        <v/>
      </c>
      <c r="N59" s="43" t="str">
        <f>IF((N$182+$BN59)&gt;=52,IF(ISBLANK(INDEX($C60:$BB60,1,(N$182+$BN59+1-52))),"",IF($BL59="P",VLOOKUP($A59,Surfaces!$B$2:$AL$62,15,0),(VLOOKUP($A59,Surfaces!$B$2:$AL$62,28,0))/$BC59)),IF(ISBLANK(INDEX(N60:$BB60,1,$BN59+1)),"",IF($BL59="P",VLOOKUP($A59,Surfaces!$B$2:$AL$62,15,0),(VLOOKUP($A59,Surfaces!$B$2:$AL$62,28,0))/$BC59)))</f>
        <v/>
      </c>
      <c r="O59" s="43" t="str">
        <f>IF((O$182+$BN59)&gt;=52,IF(ISBLANK(INDEX($C60:$BB60,1,(O$182+$BN59+1-52))),"",IF($BL59="P",VLOOKUP($A59,Surfaces!$B$2:$AL$62,15,0),(VLOOKUP($A59,Surfaces!$B$2:$AL$62,28,0))/$BC59)),IF(ISBLANK(INDEX(O60:$BB60,1,$BN59+1)),"",IF($BL59="P",VLOOKUP($A59,Surfaces!$B$2:$AL$62,15,0),(VLOOKUP($A59,Surfaces!$B$2:$AL$62,28,0))/$BC59)))</f>
        <v/>
      </c>
      <c r="P59" s="43" t="str">
        <f>IF((P$182+$BN59)&gt;=52,IF(ISBLANK(INDEX($C60:$BB60,1,(P$182+$BN59+1-52))),"",IF($BL59="P",VLOOKUP($A59,Surfaces!$B$2:$AL$62,15,0),(VLOOKUP($A59,Surfaces!$B$2:$AL$62,28,0))/$BC59)),IF(ISBLANK(INDEX(P60:$BB60,1,$BN59+1)),"",IF($BL59="P",VLOOKUP($A59,Surfaces!$B$2:$AL$62,15,0),(VLOOKUP($A59,Surfaces!$B$2:$AL$62,28,0))/$BC59)))</f>
        <v/>
      </c>
      <c r="Q59" s="43" t="str">
        <f>IF((Q$182+$BN59)&gt;=52,IF(ISBLANK(INDEX($C60:$BB60,1,(Q$182+$BN59+1-52))),"",IF($BL59="P",VLOOKUP($A59,Surfaces!$B$2:$AL$62,15,0),(VLOOKUP($A59,Surfaces!$B$2:$AL$62,28,0))/$BC59)),IF(ISBLANK(INDEX(Q60:$BB60,1,$BN59+1)),"",IF($BL59="P",VLOOKUP($A59,Surfaces!$B$2:$AL$62,15,0),(VLOOKUP($A59,Surfaces!$B$2:$AL$62,28,0))/$BC59)))</f>
        <v/>
      </c>
      <c r="R59" s="43" t="str">
        <f>IF((R$182+$BN59)&gt;=52,IF(ISBLANK(INDEX($C60:$BB60,1,(R$182+$BN59+1-52))),"",IF($BL59="P",VLOOKUP($A59,Surfaces!$B$2:$AL$62,15,0),(VLOOKUP($A59,Surfaces!$B$2:$AL$62,28,0))/$BC59)),IF(ISBLANK(INDEX(R60:$BB60,1,$BN59+1)),"",IF($BL59="P",VLOOKUP($A59,Surfaces!$B$2:$AL$62,15,0),(VLOOKUP($A59,Surfaces!$B$2:$AL$62,28,0))/$BC59)))</f>
        <v/>
      </c>
      <c r="S59" s="43">
        <f ca="1">IF((S$182+$BN59)&gt;=52,IF(ISBLANK(INDEX($C60:$BB60,1,(S$182+$BN59+1-52))),"",IF($BL59="P",VLOOKUP($A59,Surfaces!$B$2:$AL$62,15,0),(VLOOKUP($A59,Surfaces!$B$2:$AL$62,28,0))/$BC59)),IF(ISBLANK(INDEX(S60:$BB60,1,$BN59+1)),"",IF($BL59="P",VLOOKUP($A59,Surfaces!$B$2:$AL$62,15,0),(VLOOKUP($A59,Surfaces!$B$2:$AL$62,28,0))/$BC59)))</f>
        <v>21.666666666666664</v>
      </c>
      <c r="T59" s="43">
        <f ca="1">IF((T$182+$BN59)&gt;=52,IF(ISBLANK(INDEX($C60:$BB60,1,(T$182+$BN59+1-52))),"",IF($BL59="P",VLOOKUP($A59,Surfaces!$B$2:$AL$62,15,0),(VLOOKUP($A59,Surfaces!$B$2:$AL$62,28,0))/$BC59)),IF(ISBLANK(INDEX(T60:$BB60,1,$BN59+1)),"",IF($BL59="P",VLOOKUP($A59,Surfaces!$B$2:$AL$62,15,0),(VLOOKUP($A59,Surfaces!$B$2:$AL$62,28,0))/$BC59)))</f>
        <v>21.666666666666664</v>
      </c>
      <c r="U59" s="43">
        <f ca="1">IF((U$182+$BN59)&gt;=52,IF(ISBLANK(INDEX($C60:$BB60,1,(U$182+$BN59+1-52))),"",IF($BL59="P",VLOOKUP($A59,Surfaces!$B$2:$AL$62,15,0),(VLOOKUP($A59,Surfaces!$B$2:$AL$62,28,0))/$BC59)),IF(ISBLANK(INDEX(U60:$BB60,1,$BN59+1)),"",IF($BL59="P",VLOOKUP($A59,Surfaces!$B$2:$AL$62,15,0),(VLOOKUP($A59,Surfaces!$B$2:$AL$62,28,0))/$BC59)))</f>
        <v>21.666666666666664</v>
      </c>
      <c r="V59" s="43">
        <f ca="1">IF((V$182+$BN59)&gt;=52,IF(ISBLANK(INDEX($C60:$BB60,1,(V$182+$BN59+1-52))),"",IF($BL59="P",VLOOKUP($A59,Surfaces!$B$2:$AL$62,15,0),(VLOOKUP($A59,Surfaces!$B$2:$AL$62,28,0))/$BC59)),IF(ISBLANK(INDEX(V60:$BB60,1,$BN59+1)),"",IF($BL59="P",VLOOKUP($A59,Surfaces!$B$2:$AL$62,15,0),(VLOOKUP($A59,Surfaces!$B$2:$AL$62,28,0))/$BC59)))</f>
        <v>21.666666666666664</v>
      </c>
      <c r="W59" s="43">
        <f ca="1">IF((W$182+$BN59)&gt;=52,IF(ISBLANK(INDEX($C60:$BB60,1,(W$182+$BN59+1-52))),"",IF($BL59="P",VLOOKUP($A59,Surfaces!$B$2:$AL$62,15,0),(VLOOKUP($A59,Surfaces!$B$2:$AL$62,28,0))/$BC59)),IF(ISBLANK(INDEX(W60:$BB60,1,$BN59+1)),"",IF($BL59="P",VLOOKUP($A59,Surfaces!$B$2:$AL$62,15,0),(VLOOKUP($A59,Surfaces!$B$2:$AL$62,28,0))/$BC59)))</f>
        <v>21.666666666666664</v>
      </c>
      <c r="X59" s="43">
        <f ca="1">IF((X$182+$BN59)&gt;=52,IF(ISBLANK(INDEX($C60:$BB60,1,(X$182+$BN59+1-52))),"",IF($BL59="P",VLOOKUP($A59,Surfaces!$B$2:$AL$62,15,0),(VLOOKUP($A59,Surfaces!$B$2:$AL$62,28,0))/$BC59)),IF(ISBLANK(INDEX(X60:$BB60,1,$BN59+1)),"",IF($BL59="P",VLOOKUP($A59,Surfaces!$B$2:$AL$62,15,0),(VLOOKUP($A59,Surfaces!$B$2:$AL$62,28,0))/$BC59)))</f>
        <v>21.666666666666664</v>
      </c>
      <c r="Y59" s="43">
        <f ca="1">IF((Y$182+$BN59)&gt;=52,IF(ISBLANK(INDEX($C60:$BB60,1,(Y$182+$BN59+1-52))),"",IF($BL59="P",VLOOKUP($A59,Surfaces!$B$2:$AL$62,15,0),(VLOOKUP($A59,Surfaces!$B$2:$AL$62,28,0))/$BC59)),IF(ISBLANK(INDEX(Y60:$BB60,1,$BN59+1)),"",IF($BL59="P",VLOOKUP($A59,Surfaces!$B$2:$AL$62,15,0),(VLOOKUP($A59,Surfaces!$B$2:$AL$62,28,0))/$BC59)))</f>
        <v>21.666666666666664</v>
      </c>
      <c r="Z59" s="43">
        <f ca="1">IF((Z$182+$BN59)&gt;=52,IF(ISBLANK(INDEX($C60:$BB60,1,(Z$182+$BN59+1-52))),"",IF($BL59="P",VLOOKUP($A59,Surfaces!$B$2:$AL$62,15,0),(VLOOKUP($A59,Surfaces!$B$2:$AL$62,28,0))/$BC59)),IF(ISBLANK(INDEX(Z60:$BB60,1,$BN59+1)),"",IF($BL59="P",VLOOKUP($A59,Surfaces!$B$2:$AL$62,15,0),(VLOOKUP($A59,Surfaces!$B$2:$AL$62,28,0))/$BC59)))</f>
        <v>21.666666666666664</v>
      </c>
      <c r="AA59" s="43" t="str">
        <f>IF((AA$182+$BN59)&gt;=52,IF(ISBLANK(INDEX($C60:$BB60,1,(AA$182+$BN59+1-52))),"",IF($BL59="P",VLOOKUP($A59,Surfaces!$B$2:$AL$62,15,0),(VLOOKUP($A59,Surfaces!$B$2:$AL$62,28,0))/$BC59)),IF(ISBLANK(INDEX(AA60:$BB60,1,$BN59+1)),"",IF($BL59="P",VLOOKUP($A59,Surfaces!$B$2:$AL$62,15,0),(VLOOKUP($A59,Surfaces!$B$2:$AL$62,28,0))/$BC59)))</f>
        <v/>
      </c>
      <c r="AB59" s="43" t="str">
        <f>IF((AB$182+$BN59)&gt;=52,IF(ISBLANK(INDEX($C60:$BB60,1,(AB$182+$BN59+1-52))),"",IF($BL59="P",VLOOKUP($A59,Surfaces!$B$2:$AL$62,15,0),(VLOOKUP($A59,Surfaces!$B$2:$AL$62,28,0))/$BC59)),IF(ISBLANK(INDEX(AB60:$BB60,1,$BN59+1)),"",IF($BL59="P",VLOOKUP($A59,Surfaces!$B$2:$AL$62,15,0),(VLOOKUP($A59,Surfaces!$B$2:$AL$62,28,0))/$BC59)))</f>
        <v/>
      </c>
      <c r="AC59" s="43" t="str">
        <f>IF((AC$182+$BN59)&gt;=52,IF(ISBLANK(INDEX($C60:$BB60,1,(AC$182+$BN59+1-52))),"",IF($BL59="P",VLOOKUP($A59,Surfaces!$B$2:$AL$62,15,0),(VLOOKUP($A59,Surfaces!$B$2:$AL$62,28,0))/$BC59)),IF(ISBLANK(INDEX(AC60:$BB60,1,$BN59+1)),"",IF($BL59="P",VLOOKUP($A59,Surfaces!$B$2:$AL$62,15,0),(VLOOKUP($A59,Surfaces!$B$2:$AL$62,28,0))/$BC59)))</f>
        <v/>
      </c>
      <c r="AD59" s="43" t="str">
        <f>IF((AD$182+$BN59)&gt;=52,IF(ISBLANK(INDEX($C60:$BB60,1,(AD$182+$BN59+1-52))),"",IF($BL59="P",VLOOKUP($A59,Surfaces!$B$2:$AL$62,15,0),(VLOOKUP($A59,Surfaces!$B$2:$AL$62,28,0))/$BC59)),IF(ISBLANK(INDEX(AD60:$BB60,1,$BN59+1)),"",IF($BL59="P",VLOOKUP($A59,Surfaces!$B$2:$AL$62,15,0),(VLOOKUP($A59,Surfaces!$B$2:$AL$62,28,0))/$BC59)))</f>
        <v/>
      </c>
      <c r="AE59" s="43" t="str">
        <f>IF((AE$182+$BN59)&gt;=52,IF(ISBLANK(INDEX($C60:$BB60,1,(AE$182+$BN59+1-52))),"",IF($BL59="P",VLOOKUP($A59,Surfaces!$B$2:$AL$62,15,0),(VLOOKUP($A59,Surfaces!$B$2:$AL$62,28,0))/$BC59)),IF(ISBLANK(INDEX(AE60:$BB60,1,$BN59+1)),"",IF($BL59="P",VLOOKUP($A59,Surfaces!$B$2:$AL$62,15,0),(VLOOKUP($A59,Surfaces!$B$2:$AL$62,28,0))/$BC59)))</f>
        <v/>
      </c>
      <c r="AF59" s="43" t="str">
        <f>IF((AF$182+$BN59)&gt;=52,IF(ISBLANK(INDEX($C60:$BB60,1,(AF$182+$BN59+1-52))),"",IF($BL59="P",VLOOKUP($A59,Surfaces!$B$2:$AL$62,15,0),(VLOOKUP($A59,Surfaces!$B$2:$AL$62,28,0))/$BC59)),IF(ISBLANK(INDEX(AF60:$BB60,1,$BN59+1)),"",IF($BL59="P",VLOOKUP($A59,Surfaces!$B$2:$AL$62,15,0),(VLOOKUP($A59,Surfaces!$B$2:$AL$62,28,0))/$BC59)))</f>
        <v/>
      </c>
      <c r="AG59" s="43" t="str">
        <f>IF((AG$182+$BN59)&gt;=52,IF(ISBLANK(INDEX($C60:$BB60,1,(AG$182+$BN59+1-52))),"",IF($BL59="P",VLOOKUP($A59,Surfaces!$B$2:$AL$62,15,0),(VLOOKUP($A59,Surfaces!$B$2:$AL$62,28,0))/$BC59)),IF(ISBLANK(INDEX(AG60:$BB60,1,$BN59+1)),"",IF($BL59="P",VLOOKUP($A59,Surfaces!$B$2:$AL$62,15,0),(VLOOKUP($A59,Surfaces!$B$2:$AL$62,28,0))/$BC59)))</f>
        <v/>
      </c>
      <c r="AH59" s="43">
        <f ca="1">IF((AH$182+$BN59)&gt;=52,IF(ISBLANK(INDEX($C60:$BB60,1,(AH$182+$BN59+1-52))),"",IF($BL59="P",VLOOKUP($A59,Surfaces!$B$2:$AL$62,15,0),(VLOOKUP($A59,Surfaces!$B$2:$AL$62,28,0))/$BC59)),IF(ISBLANK(INDEX(AH60:$BB60,1,$BN59+1)),"",IF($BL59="P",VLOOKUP($A59,Surfaces!$B$2:$AL$62,15,0),(VLOOKUP($A59,Surfaces!$B$2:$AL$62,28,0))/$BC59)))</f>
        <v>21.666666666666664</v>
      </c>
      <c r="AI59" s="43">
        <f ca="1">IF((AI$182+$BN59)&gt;=52,IF(ISBLANK(INDEX($C60:$BB60,1,(AI$182+$BN59+1-52))),"",IF($BL59="P",VLOOKUP($A59,Surfaces!$B$2:$AL$62,15,0),(VLOOKUP($A59,Surfaces!$B$2:$AL$62,28,0))/$BC59)),IF(ISBLANK(INDEX(AI60:$BB60,1,$BN59+1)),"",IF($BL59="P",VLOOKUP($A59,Surfaces!$B$2:$AL$62,15,0),(VLOOKUP($A59,Surfaces!$B$2:$AL$62,28,0))/$BC59)))</f>
        <v>21.666666666666664</v>
      </c>
      <c r="AJ59" s="43" t="str">
        <f>IF((AJ$182+$BN59)&gt;=52,IF(ISBLANK(INDEX($C60:$BB60,1,(AJ$182+$BN59+1-52))),"",IF($BL59="P",VLOOKUP($A59,Surfaces!$B$2:$AL$62,15,0),(VLOOKUP($A59,Surfaces!$B$2:$AL$62,28,0))/$BC59)),IF(ISBLANK(INDEX(AJ60:$BB60,1,$BN59+1)),"",IF($BL59="P",VLOOKUP($A59,Surfaces!$B$2:$AL$62,15,0),(VLOOKUP($A59,Surfaces!$B$2:$AL$62,28,0))/$BC59)))</f>
        <v/>
      </c>
      <c r="AK59" s="43" t="str">
        <f>IF((AK$182+$BN59)&gt;=52,IF(ISBLANK(INDEX($C60:$BB60,1,(AK$182+$BN59+1-52))),"",IF($BL59="P",VLOOKUP($A59,Surfaces!$B$2:$AL$62,15,0),(VLOOKUP($A59,Surfaces!$B$2:$AL$62,28,0))/$BC59)),IF(ISBLANK(INDEX(AK60:$BB60,1,$BN59+1)),"",IF($BL59="P",VLOOKUP($A59,Surfaces!$B$2:$AL$62,15,0),(VLOOKUP($A59,Surfaces!$B$2:$AL$62,28,0))/$BC59)))</f>
        <v/>
      </c>
      <c r="AL59" s="43" t="str">
        <f>IF((AL$182+$BN59)&gt;=52,IF(ISBLANK(INDEX($C60:$BB60,1,(AL$182+$BN59+1-52))),"",IF($BL59="P",VLOOKUP($A59,Surfaces!$B$2:$AL$62,15,0),(VLOOKUP($A59,Surfaces!$B$2:$AL$62,28,0))/$BC59)),IF(ISBLANK(INDEX(AL60:$BB60,1,$BN59+1)),"",IF($BL59="P",VLOOKUP($A59,Surfaces!$B$2:$AL$62,15,0),(VLOOKUP($A59,Surfaces!$B$2:$AL$62,28,0))/$BC59)))</f>
        <v/>
      </c>
      <c r="AM59" s="43" t="str">
        <f>IF((AM$182+$BN59)&gt;=52,IF(ISBLANK(INDEX($C60:$BB60,1,(AM$182+$BN59+1-52))),"",IF($BL59="P",VLOOKUP($A59,Surfaces!$B$2:$AL$62,15,0),(VLOOKUP($A59,Surfaces!$B$2:$AL$62,28,0))/$BC59)),IF(ISBLANK(INDEX(AM60:$BB60,1,$BN59+1)),"",IF($BL59="P",VLOOKUP($A59,Surfaces!$B$2:$AL$62,15,0),(VLOOKUP($A59,Surfaces!$B$2:$AL$62,28,0))/$BC59)))</f>
        <v/>
      </c>
      <c r="AN59" s="43" t="str">
        <f>IF((AN$182+$BN59)&gt;=52,IF(ISBLANK(INDEX($C60:$BB60,1,(AN$182+$BN59+1-52))),"",IF($BL59="P",VLOOKUP($A59,Surfaces!$B$2:$AL$62,15,0),(VLOOKUP($A59,Surfaces!$B$2:$AL$62,28,0))/$BC59)),IF(ISBLANK(INDEX(AN60:$BB60,1,$BN59+1)),"",IF($BL59="P",VLOOKUP($A59,Surfaces!$B$2:$AL$62,15,0),(VLOOKUP($A59,Surfaces!$B$2:$AL$62,28,0))/$BC59)))</f>
        <v/>
      </c>
      <c r="AO59" s="43" t="str">
        <f>IF((AO$182+$BN59)&gt;=52,IF(ISBLANK(INDEX($C60:$BB60,1,(AO$182+$BN59+1-52))),"",IF($BL59="P",VLOOKUP($A59,Surfaces!$B$2:$AL$62,15,0),(VLOOKUP($A59,Surfaces!$B$2:$AL$62,28,0))/$BC59)),IF(ISBLANK(INDEX(AO60:$BB60,1,$BN59+1)),"",IF($BL59="P",VLOOKUP($A59,Surfaces!$B$2:$AL$62,15,0),(VLOOKUP($A59,Surfaces!$B$2:$AL$62,28,0))/$BC59)))</f>
        <v/>
      </c>
      <c r="AP59" s="43" t="str">
        <f>IF((AP$182+$BN59)&gt;=52,IF(ISBLANK(INDEX($C60:$BB60,1,(AP$182+$BN59+1-52))),"",IF($BL59="P",VLOOKUP($A59,Surfaces!$B$2:$AL$62,15,0),(VLOOKUP($A59,Surfaces!$B$2:$AL$62,28,0))/$BC59)),IF(ISBLANK(INDEX(AP60:$BB60,1,$BN59+1)),"",IF($BL59="P",VLOOKUP($A59,Surfaces!$B$2:$AL$62,15,0),(VLOOKUP($A59,Surfaces!$B$2:$AL$62,28,0))/$BC59)))</f>
        <v/>
      </c>
      <c r="AQ59" s="43" t="str">
        <f>IF((AQ$182+$BN59)&gt;=52,IF(ISBLANK(INDEX($C60:$BB60,1,(AQ$182+$BN59+1-52))),"",IF($BL59="P",VLOOKUP($A59,Surfaces!$B$2:$AL$62,15,0),(VLOOKUP($A59,Surfaces!$B$2:$AL$62,28,0))/$BC59)),IF(ISBLANK(INDEX(AQ60:$BB60,1,$BN59+1)),"",IF($BL59="P",VLOOKUP($A59,Surfaces!$B$2:$AL$62,15,0),(VLOOKUP($A59,Surfaces!$B$2:$AL$62,28,0))/$BC59)))</f>
        <v/>
      </c>
      <c r="AR59" s="43" t="str">
        <f>IF((AR$182+$BN59)&gt;=52,IF(ISBLANK(INDEX($C60:$BB60,1,(AR$182+$BN59+1-52))),"",IF($BL59="P",VLOOKUP($A59,Surfaces!$B$2:$AL$62,15,0),(VLOOKUP($A59,Surfaces!$B$2:$AL$62,28,0))/$BC59)),IF(ISBLANK(INDEX(AR60:$BB60,1,$BN59+1)),"",IF($BL59="P",VLOOKUP($A59,Surfaces!$B$2:$AL$62,15,0),(VLOOKUP($A59,Surfaces!$B$2:$AL$62,28,0))/$BC59)))</f>
        <v/>
      </c>
      <c r="AS59" s="43" t="str">
        <f>IF((AS$182+$BN59)&gt;=52,IF(ISBLANK(INDEX($C60:$BB60,1,(AS$182+$BN59+1-52))),"",IF($BL59="P",VLOOKUP($A59,Surfaces!$B$2:$AL$62,15,0),(VLOOKUP($A59,Surfaces!$B$2:$AL$62,28,0))/$BC59)),IF(ISBLANK(INDEX(AS60:$BB60,1,$BN59+1)),"",IF($BL59="P",VLOOKUP($A59,Surfaces!$B$2:$AL$62,15,0),(VLOOKUP($A59,Surfaces!$B$2:$AL$62,28,0))/$BC59)))</f>
        <v/>
      </c>
      <c r="AT59" s="43" t="str">
        <f>IF((AT$182+$BN59)&gt;=52,IF(ISBLANK(INDEX($C60:$BB60,1,(AT$182+$BN59+1-52))),"",IF($BL59="P",VLOOKUP($A59,Surfaces!$B$2:$AL$62,15,0),(VLOOKUP($A59,Surfaces!$B$2:$AL$62,28,0))/$BC59)),IF(ISBLANK(INDEX(AT60:$BB60,1,$BN59+1)),"",IF($BL59="P",VLOOKUP($A59,Surfaces!$B$2:$AL$62,15,0),(VLOOKUP($A59,Surfaces!$B$2:$AL$62,28,0))/$BC59)))</f>
        <v/>
      </c>
      <c r="AU59" s="43" t="str">
        <f>IF((AU$182+$BN59)&gt;=52,IF(ISBLANK(INDEX($C60:$BB60,1,(AU$182+$BN59+1-52))),"",IF($BL59="P",VLOOKUP($A59,Surfaces!$B$2:$AL$62,15,0),(VLOOKUP($A59,Surfaces!$B$2:$AL$62,28,0))/$BC59)),IF(ISBLANK(INDEX(AU60:$BB60,1,$BN59+1)),"",IF($BL59="P",VLOOKUP($A59,Surfaces!$B$2:$AL$62,15,0),(VLOOKUP($A59,Surfaces!$B$2:$AL$62,28,0))/$BC59)))</f>
        <v/>
      </c>
      <c r="AV59" s="43" t="str">
        <f>IF((AV$182+$BN59)&gt;=52,IF(ISBLANK(INDEX($C60:$BB60,1,(AV$182+$BN59+1-52))),"",IF($BL59="P",VLOOKUP($A59,Surfaces!$B$2:$AL$62,15,0),(VLOOKUP($A59,Surfaces!$B$2:$AL$62,28,0))/$BC59)),IF(ISBLANK(INDEX(AV60:$BB60,1,$BN59+1)),"",IF($BL59="P",VLOOKUP($A59,Surfaces!$B$2:$AL$62,15,0),(VLOOKUP($A59,Surfaces!$B$2:$AL$62,28,0))/$BC59)))</f>
        <v/>
      </c>
      <c r="AW59" s="43" t="str">
        <f>IF((AW$182+$BN59)&gt;=52,IF(ISBLANK(INDEX($C60:$BB60,1,(AW$182+$BN59+1-52))),"",IF($BL59="P",VLOOKUP($A59,Surfaces!$B$2:$AL$62,15,0),(VLOOKUP($A59,Surfaces!$B$2:$AL$62,28,0))/$BC59)),IF(ISBLANK(INDEX(AW60:$BB60,1,$BN59+1)),"",IF($BL59="P",VLOOKUP($A59,Surfaces!$B$2:$AL$62,15,0),(VLOOKUP($A59,Surfaces!$B$2:$AL$62,28,0))/$BC59)))</f>
        <v/>
      </c>
      <c r="AX59" s="43" t="str">
        <f>IF((AX$182+$BN59)&gt;=52,IF(ISBLANK(INDEX($C60:$BB60,1,(AX$182+$BN59+1-52))),"",IF($BL59="P",VLOOKUP($A59,Surfaces!$B$2:$AL$62,15,0),(VLOOKUP($A59,Surfaces!$B$2:$AL$62,28,0))/$BC59)),IF(ISBLANK(INDEX(AX60:$BB60,1,$BN59+1)),"",IF($BL59="P",VLOOKUP($A59,Surfaces!$B$2:$AL$62,15,0),(VLOOKUP($A59,Surfaces!$B$2:$AL$62,28,0))/$BC59)))</f>
        <v/>
      </c>
      <c r="AY59" s="43" t="str">
        <f>IF((AY$182+$BN59)&gt;=52,IF(ISBLANK(INDEX($C60:$BB60,1,(AY$182+$BN59+1-52))),"",IF($BL59="P",VLOOKUP($A59,Surfaces!$B$2:$AL$62,15,0),(VLOOKUP($A59,Surfaces!$B$2:$AL$62,28,0))/$BC59)),IF(ISBLANK(INDEX(AY60:$BB60,1,$BN59+1)),"",IF($BL59="P",VLOOKUP($A59,Surfaces!$B$2:$AL$62,15,0),(VLOOKUP($A59,Surfaces!$B$2:$AL$62,28,0))/$BC59)))</f>
        <v/>
      </c>
      <c r="AZ59" s="43" t="str">
        <f>IF((AZ$182+$BN59)&gt;=52,IF(ISBLANK(INDEX($C60:$BB60,1,(AZ$182+$BN59+1-52))),"",IF($BL59="P",VLOOKUP($A59,Surfaces!$B$2:$AL$62,15,0),(VLOOKUP($A59,Surfaces!$B$2:$AL$62,28,0))/$BC59)),IF(ISBLANK(INDEX(AZ60:$BB60,1,$BN59+1)),"",IF($BL59="P",VLOOKUP($A59,Surfaces!$B$2:$AL$62,15,0),(VLOOKUP($A59,Surfaces!$B$2:$AL$62,28,0))/$BC59)))</f>
        <v/>
      </c>
      <c r="BA59" s="43" t="str">
        <f>IF((BA$182+$BN59)&gt;=52,IF(ISBLANK(INDEX($C60:$BB60,1,(BA$182+$BN59+1-52))),"",IF($BL59="P",VLOOKUP($A59,Surfaces!$B$2:$AL$62,15,0),(VLOOKUP($A59,Surfaces!$B$2:$AL$62,28,0))/$BC59)),IF(ISBLANK(INDEX(BA60:$BB60,1,$BN59+1)),"",IF($BL59="P",VLOOKUP($A59,Surfaces!$B$2:$AL$62,15,0),(VLOOKUP($A59,Surfaces!$B$2:$AL$62,28,0))/$BC59)))</f>
        <v/>
      </c>
      <c r="BB59" s="43" t="str">
        <f>IF((BB$182+$BN59)&gt;=52,IF(ISBLANK(INDEX($C60:$BB60,1,(BB$182+$BN59+1-52))),"",IF($BL59="P",VLOOKUP($A59,Surfaces!$B$2:$AL$62,15,0),(VLOOKUP($A59,Surfaces!$B$2:$AL$62,28,0))/$BC59)),IF(ISBLANK(INDEX(BB60:$BB60,1,$BN59+1)),"",IF($BL59="P",VLOOKUP($A59,Surfaces!$B$2:$AL$62,15,0),(VLOOKUP($A59,Surfaces!$B$2:$AL$62,28,0))/$BC59)))</f>
        <v/>
      </c>
      <c r="BC59" s="44">
        <f>IF(COUNTA(C60:BB60)=0,"",COUNTA(C60:BB60))</f>
        <v>10</v>
      </c>
      <c r="BD59" s="45" t="s">
        <v>164</v>
      </c>
      <c r="BE59" s="45" t="s">
        <v>164</v>
      </c>
      <c r="BF59" s="46" t="s">
        <v>165</v>
      </c>
      <c r="BG59" s="46">
        <v>8</v>
      </c>
      <c r="BH59" s="46">
        <v>0.3</v>
      </c>
      <c r="BI59" s="46" t="s">
        <v>118</v>
      </c>
      <c r="BJ59" s="46">
        <v>1</v>
      </c>
      <c r="BK59" s="47"/>
      <c r="BL59" s="46" t="s">
        <v>125</v>
      </c>
      <c r="BM59" s="46">
        <v>30</v>
      </c>
      <c r="BN59" s="46">
        <v>11</v>
      </c>
      <c r="BO59" s="48">
        <v>3.65</v>
      </c>
      <c r="BP59" s="49" t="s">
        <v>120</v>
      </c>
      <c r="BQ59" s="48">
        <v>7</v>
      </c>
      <c r="BR59" s="50" t="str">
        <f>IF(ISBLANK(BP59),"",BP59)</f>
        <v>€/kg</v>
      </c>
    </row>
    <row r="60" spans="1:70" x14ac:dyDescent="0.2">
      <c r="A60" s="52" t="str">
        <f>A59</f>
        <v>arroche</v>
      </c>
      <c r="B60" s="53" t="s">
        <v>121</v>
      </c>
      <c r="C60" s="54"/>
      <c r="D60" s="54"/>
      <c r="E60" s="54"/>
      <c r="F60" s="54"/>
      <c r="G60" s="54"/>
      <c r="H60" s="54"/>
      <c r="I60" s="54"/>
      <c r="J60" s="54"/>
      <c r="K60" s="54"/>
      <c r="L60" s="54"/>
      <c r="M60" s="54"/>
      <c r="N60" s="54"/>
      <c r="O60" s="54"/>
      <c r="P60" s="54"/>
      <c r="Q60" s="54"/>
      <c r="R60" s="54"/>
      <c r="S60" s="54"/>
      <c r="T60" s="56"/>
      <c r="U60" s="56"/>
      <c r="V60" s="56"/>
      <c r="W60" s="56"/>
      <c r="X60" s="56"/>
      <c r="Y60" s="56"/>
      <c r="Z60" s="56"/>
      <c r="AA60" s="56"/>
      <c r="AB60" s="56"/>
      <c r="AC60" s="56"/>
      <c r="AD60" s="56" t="s">
        <v>329</v>
      </c>
      <c r="AE60" s="56" t="s">
        <v>329</v>
      </c>
      <c r="AF60" s="56" t="s">
        <v>329</v>
      </c>
      <c r="AG60" s="56" t="s">
        <v>329</v>
      </c>
      <c r="AH60" s="56" t="s">
        <v>329</v>
      </c>
      <c r="AI60" s="56" t="s">
        <v>329</v>
      </c>
      <c r="AJ60" s="56" t="s">
        <v>329</v>
      </c>
      <c r="AK60" s="56" t="s">
        <v>329</v>
      </c>
      <c r="AL60" s="56"/>
      <c r="AM60" s="56"/>
      <c r="AN60" s="56"/>
      <c r="AO60" s="56"/>
      <c r="AP60" s="56"/>
      <c r="AQ60" s="56"/>
      <c r="AR60" s="56"/>
      <c r="AS60" s="56" t="s">
        <v>329</v>
      </c>
      <c r="AT60" s="56" t="s">
        <v>329</v>
      </c>
      <c r="AU60" s="56"/>
      <c r="AV60" s="56"/>
      <c r="AW60" s="56"/>
      <c r="AX60" s="54"/>
      <c r="AY60" s="54"/>
      <c r="AZ60" s="54"/>
      <c r="BA60" s="54"/>
      <c r="BB60" s="54"/>
      <c r="BC60" s="57"/>
      <c r="BD60" s="58"/>
      <c r="BE60" s="58"/>
      <c r="BF60" s="59"/>
      <c r="BG60" s="59"/>
      <c r="BH60" s="59"/>
      <c r="BI60" s="59"/>
      <c r="BJ60" s="59"/>
      <c r="BK60" s="60"/>
      <c r="BL60" s="59"/>
      <c r="BM60" s="59"/>
      <c r="BN60" s="59"/>
      <c r="BO60" s="61"/>
      <c r="BP60" s="62"/>
      <c r="BQ60" s="61"/>
      <c r="BR60" s="63"/>
    </row>
    <row r="61" spans="1:70" x14ac:dyDescent="0.2">
      <c r="A61" s="64" t="str">
        <f>A60</f>
        <v>arroche</v>
      </c>
      <c r="B61" s="65" t="s">
        <v>123</v>
      </c>
      <c r="C61" s="66" t="str">
        <f>IF(C60="","",IF(VLOOKUP($A61,Surfaces!$B$1:$AK$61,16,0)="",VLOOKUP($A61,Surfaces!$B$1:$AK$61,29,0),VLOOKUP($A61,Surfaces!$B$1:$AK$61,16,0)))</f>
        <v/>
      </c>
      <c r="D61" s="66" t="str">
        <f>IF(D60="","",IF(VLOOKUP($A61,Surfaces!$B$1:$AK$61,16,0)="",VLOOKUP($A61,Surfaces!$B$1:$AK$61,29,0),VLOOKUP($A61,Surfaces!$B$1:$AK$61,16,0)))</f>
        <v/>
      </c>
      <c r="E61" s="66" t="str">
        <f>IF(E60="","",IF(VLOOKUP($A61,Surfaces!$B$1:$AK$61,16,0)="",VLOOKUP($A61,Surfaces!$B$1:$AK$61,29,0),VLOOKUP($A61,Surfaces!$B$1:$AK$61,16,0)))</f>
        <v/>
      </c>
      <c r="F61" s="66" t="str">
        <f>IF(F60="","",IF(VLOOKUP($A61,Surfaces!$B$1:$AK$61,16,0)="",VLOOKUP($A61,Surfaces!$B$1:$AK$61,29,0),VLOOKUP($A61,Surfaces!$B$1:$AK$61,16,0)))</f>
        <v/>
      </c>
      <c r="G61" s="66" t="str">
        <f>IF(G60="","",IF(VLOOKUP($A61,Surfaces!$B$1:$AK$61,16,0)="",VLOOKUP($A61,Surfaces!$B$1:$AK$61,29,0),VLOOKUP($A61,Surfaces!$B$1:$AK$61,16,0)))</f>
        <v/>
      </c>
      <c r="H61" s="66" t="str">
        <f>IF(H60="","",IF(VLOOKUP($A61,Surfaces!$B$1:$AK$61,16,0)="",VLOOKUP($A61,Surfaces!$B$1:$AK$61,29,0),VLOOKUP($A61,Surfaces!$B$1:$AK$61,16,0)))</f>
        <v/>
      </c>
      <c r="I61" s="66" t="str">
        <f>IF(I60="","",IF(VLOOKUP($A61,Surfaces!$B$1:$AK$61,16,0)="",VLOOKUP($A61,Surfaces!$B$1:$AK$61,29,0),VLOOKUP($A61,Surfaces!$B$1:$AK$61,16,0)))</f>
        <v/>
      </c>
      <c r="J61" s="66" t="str">
        <f>IF(J60="","",IF(VLOOKUP($A61,Surfaces!$B$1:$AK$61,16,0)="",VLOOKUP($A61,Surfaces!$B$1:$AK$61,29,0),VLOOKUP($A61,Surfaces!$B$1:$AK$61,16,0)))</f>
        <v/>
      </c>
      <c r="K61" s="66" t="str">
        <f>IF(K60="","",IF(VLOOKUP($A61,Surfaces!$B$1:$AK$61,16,0)="",VLOOKUP($A61,Surfaces!$B$1:$AK$61,29,0),VLOOKUP($A61,Surfaces!$B$1:$AK$61,16,0)))</f>
        <v/>
      </c>
      <c r="L61" s="66" t="str">
        <f>IF(L60="","",IF(VLOOKUP($A61,Surfaces!$B$1:$AK$61,16,0)="",VLOOKUP($A61,Surfaces!$B$1:$AK$61,29,0),VLOOKUP($A61,Surfaces!$B$1:$AK$61,16,0)))</f>
        <v/>
      </c>
      <c r="M61" s="66" t="str">
        <f>IF(M60="","",IF(VLOOKUP($A61,Surfaces!$B$1:$AK$61,16,0)="",VLOOKUP($A61,Surfaces!$B$1:$AK$61,29,0),VLOOKUP($A61,Surfaces!$B$1:$AK$61,16,0)))</f>
        <v/>
      </c>
      <c r="N61" s="66" t="str">
        <f>IF(N60="","",IF(VLOOKUP($A61,Surfaces!$B$1:$AK$61,16,0)="",VLOOKUP($A61,Surfaces!$B$1:$AK$61,29,0),VLOOKUP($A61,Surfaces!$B$1:$AK$61,16,0)))</f>
        <v/>
      </c>
      <c r="O61" s="66" t="str">
        <f>IF(O60="","",IF(VLOOKUP($A61,Surfaces!$B$1:$AK$61,16,0)="",VLOOKUP($A61,Surfaces!$B$1:$AK$61,29,0),VLOOKUP($A61,Surfaces!$B$1:$AK$61,16,0)))</f>
        <v/>
      </c>
      <c r="P61" s="66" t="str">
        <f>IF(P60="","",IF(VLOOKUP($A61,Surfaces!$B$1:$AK$61,16,0)="",VLOOKUP($A61,Surfaces!$B$1:$AK$61,29,0),VLOOKUP($A61,Surfaces!$B$1:$AK$61,16,0)))</f>
        <v/>
      </c>
      <c r="Q61" s="66" t="str">
        <f>IF(Q60="","",IF(VLOOKUP($A61,Surfaces!$B$1:$AK$61,16,0)="",VLOOKUP($A61,Surfaces!$B$1:$AK$61,29,0),VLOOKUP($A61,Surfaces!$B$1:$AK$61,16,0)))</f>
        <v/>
      </c>
      <c r="R61" s="66" t="str">
        <f>IF(R60="","",IF(VLOOKUP($A61,Surfaces!$B$1:$AK$61,16,0)="",VLOOKUP($A61,Surfaces!$B$1:$AK$61,29,0),VLOOKUP($A61,Surfaces!$B$1:$AK$61,16,0)))</f>
        <v/>
      </c>
      <c r="S61" s="66" t="str">
        <f>IF(S60="","",IF(VLOOKUP($A61,Surfaces!$B$1:$AK$61,16,0)="",VLOOKUP($A61,Surfaces!$B$1:$AK$61,29,0),VLOOKUP($A61,Surfaces!$B$1:$AK$61,16,0)))</f>
        <v/>
      </c>
      <c r="T61" s="66" t="str">
        <f>IF(T60="","",IF(VLOOKUP($A61,Surfaces!$B$1:$AK$61,16,0)="",VLOOKUP($A61,Surfaces!$B$1:$AK$61,29,0),VLOOKUP($A61,Surfaces!$B$1:$AK$61,16,0)))</f>
        <v/>
      </c>
      <c r="U61" s="66" t="str">
        <f>IF(U60="","",IF(VLOOKUP($A61,Surfaces!$B$1:$AK$61,16,0)="",VLOOKUP($A61,Surfaces!$B$1:$AK$61,29,0),VLOOKUP($A61,Surfaces!$B$1:$AK$61,16,0)))</f>
        <v/>
      </c>
      <c r="V61" s="66" t="str">
        <f>IF(V60="","",IF(VLOOKUP($A61,Surfaces!$B$1:$AK$61,16,0)="",VLOOKUP($A61,Surfaces!$B$1:$AK$61,29,0),VLOOKUP($A61,Surfaces!$B$1:$AK$61,16,0)))</f>
        <v/>
      </c>
      <c r="W61" s="66" t="str">
        <f>IF(W60="","",IF(VLOOKUP($A61,Surfaces!$B$1:$AK$61,16,0)="",VLOOKUP($A61,Surfaces!$B$1:$AK$61,29,0),VLOOKUP($A61,Surfaces!$B$1:$AK$61,16,0)))</f>
        <v/>
      </c>
      <c r="X61" s="66" t="str">
        <f>IF(X60="","",IF(VLOOKUP($A61,Surfaces!$B$1:$AK$61,16,0)="",VLOOKUP($A61,Surfaces!$B$1:$AK$61,29,0),VLOOKUP($A61,Surfaces!$B$1:$AK$61,16,0)))</f>
        <v/>
      </c>
      <c r="Y61" s="66" t="str">
        <f>IF(Y60="","",IF(VLOOKUP($A61,Surfaces!$B$1:$AK$61,16,0)="",VLOOKUP($A61,Surfaces!$B$1:$AK$61,29,0),VLOOKUP($A61,Surfaces!$B$1:$AK$61,16,0)))</f>
        <v/>
      </c>
      <c r="Z61" s="66" t="str">
        <f>IF(Z60="","",IF(VLOOKUP($A61,Surfaces!$B$1:$AK$61,16,0)="",VLOOKUP($A61,Surfaces!$B$1:$AK$61,29,0),VLOOKUP($A61,Surfaces!$B$1:$AK$61,16,0)))</f>
        <v/>
      </c>
      <c r="AA61" s="66" t="str">
        <f>IF(AA60="","",IF(VLOOKUP($A61,Surfaces!$B$1:$AK$61,16,0)="",VLOOKUP($A61,Surfaces!$B$1:$AK$61,29,0),VLOOKUP($A61,Surfaces!$B$1:$AK$61,16,0)))</f>
        <v/>
      </c>
      <c r="AB61" s="66" t="str">
        <f>IF(AB60="","",IF(VLOOKUP($A61,Surfaces!$B$1:$AK$61,16,0)="",VLOOKUP($A61,Surfaces!$B$1:$AK$61,29,0),VLOOKUP($A61,Surfaces!$B$1:$AK$61,16,0)))</f>
        <v/>
      </c>
      <c r="AC61" s="66" t="str">
        <f>IF(AC60="","",IF(VLOOKUP($A61,Surfaces!$B$1:$AK$61,16,0)="",VLOOKUP($A61,Surfaces!$B$1:$AK$61,29,0),VLOOKUP($A61,Surfaces!$B$1:$AK$61,16,0)))</f>
        <v/>
      </c>
      <c r="AD61" s="66">
        <f ca="1">IF(AD60="","",IF(VLOOKUP($A61,Surfaces!$B$1:$AK$61,16,0)="",VLOOKUP($A61,Surfaces!$B$1:$AK$61,29,0),VLOOKUP($A61,Surfaces!$B$1:$AK$61,16,0)))</f>
        <v>15</v>
      </c>
      <c r="AE61" s="66">
        <f ca="1">IF(AE60="","",IF(VLOOKUP($A61,Surfaces!$B$1:$AK$61,16,0)="",VLOOKUP($A61,Surfaces!$B$1:$AK$61,29,0),VLOOKUP($A61,Surfaces!$B$1:$AK$61,16,0)))</f>
        <v>15</v>
      </c>
      <c r="AF61" s="66">
        <f ca="1">IF(AF60="","",IF(VLOOKUP($A61,Surfaces!$B$1:$AK$61,16,0)="",VLOOKUP($A61,Surfaces!$B$1:$AK$61,29,0),VLOOKUP($A61,Surfaces!$B$1:$AK$61,16,0)))</f>
        <v>15</v>
      </c>
      <c r="AG61" s="66">
        <f ca="1">IF(AG60="","",IF(VLOOKUP($A61,Surfaces!$B$1:$AK$61,16,0)="",VLOOKUP($A61,Surfaces!$B$1:$AK$61,29,0),VLOOKUP($A61,Surfaces!$B$1:$AK$61,16,0)))</f>
        <v>15</v>
      </c>
      <c r="AH61" s="66">
        <f ca="1">IF(AH60="","",IF(VLOOKUP($A61,Surfaces!$B$1:$AK$61,16,0)="",VLOOKUP($A61,Surfaces!$B$1:$AK$61,29,0),VLOOKUP($A61,Surfaces!$B$1:$AK$61,16,0)))</f>
        <v>15</v>
      </c>
      <c r="AI61" s="66">
        <f ca="1">IF(AI60="","",IF(VLOOKUP($A61,Surfaces!$B$1:$AK$61,16,0)="",VLOOKUP($A61,Surfaces!$B$1:$AK$61,29,0),VLOOKUP($A61,Surfaces!$B$1:$AK$61,16,0)))</f>
        <v>15</v>
      </c>
      <c r="AJ61" s="66">
        <f ca="1">IF(AJ60="","",IF(VLOOKUP($A61,Surfaces!$B$1:$AK$61,16,0)="",VLOOKUP($A61,Surfaces!$B$1:$AK$61,29,0),VLOOKUP($A61,Surfaces!$B$1:$AK$61,16,0)))</f>
        <v>15</v>
      </c>
      <c r="AK61" s="66">
        <f ca="1">IF(AK60="","",IF(VLOOKUP($A61,Surfaces!$B$1:$AK$61,16,0)="",VLOOKUP($A61,Surfaces!$B$1:$AK$61,29,0),VLOOKUP($A61,Surfaces!$B$1:$AK$61,16,0)))</f>
        <v>15</v>
      </c>
      <c r="AL61" s="66" t="str">
        <f>IF(AL60="","",IF(VLOOKUP($A61,Surfaces!$B$1:$AK$61,16,0)="",VLOOKUP($A61,Surfaces!$B$1:$AK$61,29,0),VLOOKUP($A61,Surfaces!$B$1:$AK$61,16,0)))</f>
        <v/>
      </c>
      <c r="AM61" s="66" t="str">
        <f>IF(AM60="","",IF(VLOOKUP($A61,Surfaces!$B$1:$AK$61,16,0)="",VLOOKUP($A61,Surfaces!$B$1:$AK$61,29,0),VLOOKUP($A61,Surfaces!$B$1:$AK$61,16,0)))</f>
        <v/>
      </c>
      <c r="AN61" s="66" t="str">
        <f>IF(AN60="","",IF(VLOOKUP($A61,Surfaces!$B$1:$AK$61,16,0)="",VLOOKUP($A61,Surfaces!$B$1:$AK$61,29,0),VLOOKUP($A61,Surfaces!$B$1:$AK$61,16,0)))</f>
        <v/>
      </c>
      <c r="AO61" s="66" t="str">
        <f>IF(AO60="","",IF(VLOOKUP($A61,Surfaces!$B$1:$AK$61,16,0)="",VLOOKUP($A61,Surfaces!$B$1:$AK$61,29,0),VLOOKUP($A61,Surfaces!$B$1:$AK$61,16,0)))</f>
        <v/>
      </c>
      <c r="AP61" s="66" t="str">
        <f>IF(AP60="","",IF(VLOOKUP($A61,Surfaces!$B$1:$AK$61,16,0)="",VLOOKUP($A61,Surfaces!$B$1:$AK$61,29,0),VLOOKUP($A61,Surfaces!$B$1:$AK$61,16,0)))</f>
        <v/>
      </c>
      <c r="AQ61" s="66" t="str">
        <f>IF(AQ60="","",IF(VLOOKUP($A61,Surfaces!$B$1:$AK$61,16,0)="",VLOOKUP($A61,Surfaces!$B$1:$AK$61,29,0),VLOOKUP($A61,Surfaces!$B$1:$AK$61,16,0)))</f>
        <v/>
      </c>
      <c r="AR61" s="66" t="str">
        <f>IF(AR60="","",IF(VLOOKUP($A61,Surfaces!$B$1:$AK$61,16,0)="",VLOOKUP($A61,Surfaces!$B$1:$AK$61,29,0),VLOOKUP($A61,Surfaces!$B$1:$AK$61,16,0)))</f>
        <v/>
      </c>
      <c r="AS61" s="66">
        <f ca="1">IF(AS60="","",IF(VLOOKUP($A61,Surfaces!$B$1:$AK$61,16,0)="",VLOOKUP($A61,Surfaces!$B$1:$AK$61,29,0),VLOOKUP($A61,Surfaces!$B$1:$AK$61,16,0)))</f>
        <v>15</v>
      </c>
      <c r="AT61" s="66">
        <f ca="1">IF(AT60="","",IF(VLOOKUP($A61,Surfaces!$B$1:$AK$61,16,0)="",VLOOKUP($A61,Surfaces!$B$1:$AK$61,29,0),VLOOKUP($A61,Surfaces!$B$1:$AK$61,16,0)))</f>
        <v>15</v>
      </c>
      <c r="AU61" s="66" t="str">
        <f>IF(AU60="","",IF(VLOOKUP($A61,Surfaces!$B$1:$AK$61,16,0)="",VLOOKUP($A61,Surfaces!$B$1:$AK$61,29,0),VLOOKUP($A61,Surfaces!$B$1:$AK$61,16,0)))</f>
        <v/>
      </c>
      <c r="AV61" s="66" t="str">
        <f>IF(AV60="","",IF(VLOOKUP($A61,Surfaces!$B$1:$AK$61,16,0)="",VLOOKUP($A61,Surfaces!$B$1:$AK$61,29,0),VLOOKUP($A61,Surfaces!$B$1:$AK$61,16,0)))</f>
        <v/>
      </c>
      <c r="AW61" s="66" t="str">
        <f>IF(AW60="","",IF(VLOOKUP($A61,Surfaces!$B$1:$AK$61,16,0)="",VLOOKUP($A61,Surfaces!$B$1:$AK$61,29,0),VLOOKUP($A61,Surfaces!$B$1:$AK$61,16,0)))</f>
        <v/>
      </c>
      <c r="AX61" s="66" t="str">
        <f>IF(AX60="","",IF(VLOOKUP($A61,Surfaces!$B$1:$AK$61,16,0)="",VLOOKUP($A61,Surfaces!$B$1:$AK$61,29,0),VLOOKUP($A61,Surfaces!$B$1:$AK$61,16,0)))</f>
        <v/>
      </c>
      <c r="AY61" s="66" t="str">
        <f>IF(AY60="","",IF(VLOOKUP($A61,Surfaces!$B$1:$AK$61,16,0)="",VLOOKUP($A61,Surfaces!$B$1:$AK$61,29,0),VLOOKUP($A61,Surfaces!$B$1:$AK$61,16,0)))</f>
        <v/>
      </c>
      <c r="AZ61" s="66" t="str">
        <f>IF(AZ60="","",IF(VLOOKUP($A61,Surfaces!$B$1:$AK$61,16,0)="",VLOOKUP($A61,Surfaces!$B$1:$AK$61,29,0),VLOOKUP($A61,Surfaces!$B$1:$AK$61,16,0)))</f>
        <v/>
      </c>
      <c r="BA61" s="66" t="str">
        <f>IF(BA60="","",IF(VLOOKUP($A61,Surfaces!$B$1:$AK$61,16,0)="",VLOOKUP($A61,Surfaces!$B$1:$AK$61,29,0),VLOOKUP($A61,Surfaces!$B$1:$AK$61,16,0)))</f>
        <v/>
      </c>
      <c r="BB61" s="66" t="str">
        <f>IF(BB60="","",IF(VLOOKUP($A61,Surfaces!$B$1:$AK$61,16,0)="",VLOOKUP($A61,Surfaces!$B$1:$AK$61,29,0),VLOOKUP($A61,Surfaces!$B$1:$AK$61,16,0)))</f>
        <v/>
      </c>
      <c r="BC61" s="67"/>
      <c r="BD61" s="68"/>
      <c r="BE61" s="68"/>
      <c r="BF61" s="69"/>
      <c r="BG61" s="69"/>
      <c r="BH61" s="69"/>
      <c r="BI61" s="69"/>
      <c r="BJ61" s="69"/>
      <c r="BK61" s="70"/>
      <c r="BL61" s="69"/>
      <c r="BM61" s="69"/>
      <c r="BN61" s="69"/>
      <c r="BO61" s="71"/>
      <c r="BP61" s="72"/>
      <c r="BQ61" s="71"/>
      <c r="BR61" s="73"/>
    </row>
    <row r="62" spans="1:70" s="51" customFormat="1" x14ac:dyDescent="0.2">
      <c r="A62" s="41" t="s">
        <v>166</v>
      </c>
      <c r="B62" s="42" t="s">
        <v>115</v>
      </c>
      <c r="C62" s="43" t="str">
        <f>IF((C$182+$BN62)&gt;=52,IF(ISBLANK(INDEX($C63:$BB63,1,(C$182+$BN62+1-52))),"",IF($BL62="P",VLOOKUP($A62,Surfaces!$B$2:$AL$62,15,0),(VLOOKUP($A62,Surfaces!$B$2:$AL$62,28,0))/$BC62)),IF(ISBLANK(INDEX(C63:$BB63,1,$BN62+1)),"",IF($BL62="P",VLOOKUP($A62,Surfaces!$B$2:$AL$62,15,0),(VLOOKUP($A62,Surfaces!$B$2:$AL$62,28,0))/$BC62)))</f>
        <v/>
      </c>
      <c r="D62" s="43" t="str">
        <f>IF((D$182+$BN62)&gt;=52,IF(ISBLANK(INDEX($C63:$BB63,1,(D$182+$BN62+1-52))),"",IF($BL62="P",VLOOKUP($A62,Surfaces!$B$2:$AL$62,15,0),(VLOOKUP($A62,Surfaces!$B$2:$AL$62,28,0))/$BC62)),IF(ISBLANK(INDEX(D63:$BB63,1,$BN62+1)),"",IF($BL62="P",VLOOKUP($A62,Surfaces!$B$2:$AL$62,15,0),(VLOOKUP($A62,Surfaces!$B$2:$AL$62,28,0))/$BC62)))</f>
        <v/>
      </c>
      <c r="E62" s="43" t="str">
        <f>IF((E$182+$BN62)&gt;=52,IF(ISBLANK(INDEX($C63:$BB63,1,(E$182+$BN62+1-52))),"",IF($BL62="P",VLOOKUP($A62,Surfaces!$B$2:$AL$62,15,0),(VLOOKUP($A62,Surfaces!$B$2:$AL$62,28,0))/$BC62)),IF(ISBLANK(INDEX(E63:$BB63,1,$BN62+1)),"",IF($BL62="P",VLOOKUP($A62,Surfaces!$B$2:$AL$62,15,0),(VLOOKUP($A62,Surfaces!$B$2:$AL$62,28,0))/$BC62)))</f>
        <v/>
      </c>
      <c r="F62" s="43" t="str">
        <f>IF((F$182+$BN62)&gt;=52,IF(ISBLANK(INDEX($C63:$BB63,1,(F$182+$BN62+1-52))),"",IF($BL62="P",VLOOKUP($A62,Surfaces!$B$2:$AL$62,15,0),(VLOOKUP($A62,Surfaces!$B$2:$AL$62,28,0))/$BC62)),IF(ISBLANK(INDEX(F63:$BB63,1,$BN62+1)),"",IF($BL62="P",VLOOKUP($A62,Surfaces!$B$2:$AL$62,15,0),(VLOOKUP($A62,Surfaces!$B$2:$AL$62,28,0))/$BC62)))</f>
        <v/>
      </c>
      <c r="G62" s="43" t="str">
        <f>IF((G$182+$BN62)&gt;=52,IF(ISBLANK(INDEX($C63:$BB63,1,(G$182+$BN62+1-52))),"",IF($BL62="P",VLOOKUP($A62,Surfaces!$B$2:$AL$62,15,0),(VLOOKUP($A62,Surfaces!$B$2:$AL$62,28,0))/$BC62)),IF(ISBLANK(INDEX(G63:$BB63,1,$BN62+1)),"",IF($BL62="P",VLOOKUP($A62,Surfaces!$B$2:$AL$62,15,0),(VLOOKUP($A62,Surfaces!$B$2:$AL$62,28,0))/$BC62)))</f>
        <v/>
      </c>
      <c r="H62" s="43" t="str">
        <f>IF((H$182+$BN62)&gt;=52,IF(ISBLANK(INDEX($C63:$BB63,1,(H$182+$BN62+1-52))),"",IF($BL62="P",VLOOKUP($A62,Surfaces!$B$2:$AL$62,15,0),(VLOOKUP($A62,Surfaces!$B$2:$AL$62,28,0))/$BC62)),IF(ISBLANK(INDEX(H63:$BB63,1,$BN62+1)),"",IF($BL62="P",VLOOKUP($A62,Surfaces!$B$2:$AL$62,15,0),(VLOOKUP($A62,Surfaces!$B$2:$AL$62,28,0))/$BC62)))</f>
        <v/>
      </c>
      <c r="I62" s="43" t="str">
        <f>IF((I$182+$BN62)&gt;=52,IF(ISBLANK(INDEX($C63:$BB63,1,(I$182+$BN62+1-52))),"",IF($BL62="P",VLOOKUP($A62,Surfaces!$B$2:$AL$62,15,0),(VLOOKUP($A62,Surfaces!$B$2:$AL$62,28,0))/$BC62)),IF(ISBLANK(INDEX(I63:$BB63,1,$BN62+1)),"",IF($BL62="P",VLOOKUP($A62,Surfaces!$B$2:$AL$62,15,0),(VLOOKUP($A62,Surfaces!$B$2:$AL$62,28,0))/$BC62)))</f>
        <v/>
      </c>
      <c r="J62" s="43" t="str">
        <f>IF((J$182+$BN62)&gt;=52,IF(ISBLANK(INDEX($C63:$BB63,1,(J$182+$BN62+1-52))),"",IF($BL62="P",VLOOKUP($A62,Surfaces!$B$2:$AL$62,15,0),(VLOOKUP($A62,Surfaces!$B$2:$AL$62,28,0))/$BC62)),IF(ISBLANK(INDEX(J63:$BB63,1,$BN62+1)),"",IF($BL62="P",VLOOKUP($A62,Surfaces!$B$2:$AL$62,15,0),(VLOOKUP($A62,Surfaces!$B$2:$AL$62,28,0))/$BC62)))</f>
        <v/>
      </c>
      <c r="K62" s="43" t="str">
        <f>IF((K$182+$BN62)&gt;=52,IF(ISBLANK(INDEX($C63:$BB63,1,(K$182+$BN62+1-52))),"",IF($BL62="P",VLOOKUP($A62,Surfaces!$B$2:$AL$62,15,0),(VLOOKUP($A62,Surfaces!$B$2:$AL$62,28,0))/$BC62)),IF(ISBLANK(INDEX(K63:$BB63,1,$BN62+1)),"",IF($BL62="P",VLOOKUP($A62,Surfaces!$B$2:$AL$62,15,0),(VLOOKUP($A62,Surfaces!$B$2:$AL$62,28,0))/$BC62)))</f>
        <v/>
      </c>
      <c r="L62" s="43" t="str">
        <f>IF((L$182+$BN62)&gt;=52,IF(ISBLANK(INDEX($C63:$BB63,1,(L$182+$BN62+1-52))),"",IF($BL62="P",VLOOKUP($A62,Surfaces!$B$2:$AL$62,15,0),(VLOOKUP($A62,Surfaces!$B$2:$AL$62,28,0))/$BC62)),IF(ISBLANK(INDEX(L63:$BB63,1,$BN62+1)),"",IF($BL62="P",VLOOKUP($A62,Surfaces!$B$2:$AL$62,15,0),(VLOOKUP($A62,Surfaces!$B$2:$AL$62,28,0))/$BC62)))</f>
        <v/>
      </c>
      <c r="M62" s="43" t="str">
        <f>IF((M$182+$BN62)&gt;=52,IF(ISBLANK(INDEX($C63:$BB63,1,(M$182+$BN62+1-52))),"",IF($BL62="P",VLOOKUP($A62,Surfaces!$B$2:$AL$62,15,0),(VLOOKUP($A62,Surfaces!$B$2:$AL$62,28,0))/$BC62)),IF(ISBLANK(INDEX(M63:$BB63,1,$BN62+1)),"",IF($BL62="P",VLOOKUP($A62,Surfaces!$B$2:$AL$62,15,0),(VLOOKUP($A62,Surfaces!$B$2:$AL$62,28,0))/$BC62)))</f>
        <v/>
      </c>
      <c r="N62" s="43" t="str">
        <f>IF((N$182+$BN62)&gt;=52,IF(ISBLANK(INDEX($C63:$BB63,1,(N$182+$BN62+1-52))),"",IF($BL62="P",VLOOKUP($A62,Surfaces!$B$2:$AL$62,15,0),(VLOOKUP($A62,Surfaces!$B$2:$AL$62,28,0))/$BC62)),IF(ISBLANK(INDEX(N63:$BB63,1,$BN62+1)),"",IF($BL62="P",VLOOKUP($A62,Surfaces!$B$2:$AL$62,15,0),(VLOOKUP($A62,Surfaces!$B$2:$AL$62,28,0))/$BC62)))</f>
        <v/>
      </c>
      <c r="O62" s="43" t="str">
        <f>IF((O$182+$BN62)&gt;=52,IF(ISBLANK(INDEX($C63:$BB63,1,(O$182+$BN62+1-52))),"",IF($BL62="P",VLOOKUP($A62,Surfaces!$B$2:$AL$62,15,0),(VLOOKUP($A62,Surfaces!$B$2:$AL$62,28,0))/$BC62)),IF(ISBLANK(INDEX(O63:$BB63,1,$BN62+1)),"",IF($BL62="P",VLOOKUP($A62,Surfaces!$B$2:$AL$62,15,0),(VLOOKUP($A62,Surfaces!$B$2:$AL$62,28,0))/$BC62)))</f>
        <v/>
      </c>
      <c r="P62" s="43" t="str">
        <f>IF((P$182+$BN62)&gt;=52,IF(ISBLANK(INDEX($C63:$BB63,1,(P$182+$BN62+1-52))),"",IF($BL62="P",VLOOKUP($A62,Surfaces!$B$2:$AL$62,15,0),(VLOOKUP($A62,Surfaces!$B$2:$AL$62,28,0))/$BC62)),IF(ISBLANK(INDEX(P63:$BB63,1,$BN62+1)),"",IF($BL62="P",VLOOKUP($A62,Surfaces!$B$2:$AL$62,15,0),(VLOOKUP($A62,Surfaces!$B$2:$AL$62,28,0))/$BC62)))</f>
        <v/>
      </c>
      <c r="Q62" s="43" t="str">
        <f>IF((Q$182+$BN62)&gt;=52,IF(ISBLANK(INDEX($C63:$BB63,1,(Q$182+$BN62+1-52))),"",IF($BL62="P",VLOOKUP($A62,Surfaces!$B$2:$AL$62,15,0),(VLOOKUP($A62,Surfaces!$B$2:$AL$62,28,0))/$BC62)),IF(ISBLANK(INDEX(Q63:$BB63,1,$BN62+1)),"",IF($BL62="P",VLOOKUP($A62,Surfaces!$B$2:$AL$62,15,0),(VLOOKUP($A62,Surfaces!$B$2:$AL$62,28,0))/$BC62)))</f>
        <v/>
      </c>
      <c r="R62" s="43" t="str">
        <f>IF((R$182+$BN62)&gt;=52,IF(ISBLANK(INDEX($C63:$BB63,1,(R$182+$BN62+1-52))),"",IF($BL62="P",VLOOKUP($A62,Surfaces!$B$2:$AL$62,15,0),(VLOOKUP($A62,Surfaces!$B$2:$AL$62,28,0))/$BC62)),IF(ISBLANK(INDEX(R63:$BB63,1,$BN62+1)),"",IF($BL62="P",VLOOKUP($A62,Surfaces!$B$2:$AL$62,15,0),(VLOOKUP($A62,Surfaces!$B$2:$AL$62,28,0))/$BC62)))</f>
        <v/>
      </c>
      <c r="S62" s="43">
        <f ca="1">IF((S$182+$BN62)&gt;=52,IF(ISBLANK(INDEX($C63:$BB63,1,(S$182+$BN62+1-52))),"",IF($BL62="P",VLOOKUP($A62,Surfaces!$B$2:$AL$62,15,0),(VLOOKUP($A62,Surfaces!$B$2:$AL$62,28,0))/$BC62)),IF(ISBLANK(INDEX(S63:$BB63,1,$BN62+1)),"",IF($BL62="P",VLOOKUP($A62,Surfaces!$B$2:$AL$62,15,0),(VLOOKUP($A62,Surfaces!$B$2:$AL$62,28,0))/$BC62)))</f>
        <v>84.5</v>
      </c>
      <c r="T62" s="43" t="str">
        <f>IF((T$182+$BN62)&gt;=52,IF(ISBLANK(INDEX($C63:$BB63,1,(T$182+$BN62+1-52))),"",IF($BL62="P",VLOOKUP($A62,Surfaces!$B$2:$AL$62,15,0),(VLOOKUP($A62,Surfaces!$B$2:$AL$62,28,0))/$BC62)),IF(ISBLANK(INDEX(T63:$BB63,1,$BN62+1)),"",IF($BL62="P",VLOOKUP($A62,Surfaces!$B$2:$AL$62,15,0),(VLOOKUP($A62,Surfaces!$B$2:$AL$62,28,0))/$BC62)))</f>
        <v/>
      </c>
      <c r="U62" s="43" t="str">
        <f>IF((U$182+$BN62)&gt;=52,IF(ISBLANK(INDEX($C63:$BB63,1,(U$182+$BN62+1-52))),"",IF($BL62="P",VLOOKUP($A62,Surfaces!$B$2:$AL$62,15,0),(VLOOKUP($A62,Surfaces!$B$2:$AL$62,28,0))/$BC62)),IF(ISBLANK(INDEX(U63:$BB63,1,$BN62+1)),"",IF($BL62="P",VLOOKUP($A62,Surfaces!$B$2:$AL$62,15,0),(VLOOKUP($A62,Surfaces!$B$2:$AL$62,28,0))/$BC62)))</f>
        <v/>
      </c>
      <c r="V62" s="43" t="str">
        <f>IF((V$182+$BN62)&gt;=52,IF(ISBLANK(INDEX($C63:$BB63,1,(V$182+$BN62+1-52))),"",IF($BL62="P",VLOOKUP($A62,Surfaces!$B$2:$AL$62,15,0),(VLOOKUP($A62,Surfaces!$B$2:$AL$62,28,0))/$BC62)),IF(ISBLANK(INDEX(V63:$BB63,1,$BN62+1)),"",IF($BL62="P",VLOOKUP($A62,Surfaces!$B$2:$AL$62,15,0),(VLOOKUP($A62,Surfaces!$B$2:$AL$62,28,0))/$BC62)))</f>
        <v/>
      </c>
      <c r="W62" s="43" t="str">
        <f>IF((W$182+$BN62)&gt;=52,IF(ISBLANK(INDEX($C63:$BB63,1,(W$182+$BN62+1-52))),"",IF($BL62="P",VLOOKUP($A62,Surfaces!$B$2:$AL$62,15,0),(VLOOKUP($A62,Surfaces!$B$2:$AL$62,28,0))/$BC62)),IF(ISBLANK(INDEX(W63:$BB63,1,$BN62+1)),"",IF($BL62="P",VLOOKUP($A62,Surfaces!$B$2:$AL$62,15,0),(VLOOKUP($A62,Surfaces!$B$2:$AL$62,28,0))/$BC62)))</f>
        <v/>
      </c>
      <c r="X62" s="43" t="str">
        <f>IF((X$182+$BN62)&gt;=52,IF(ISBLANK(INDEX($C63:$BB63,1,(X$182+$BN62+1-52))),"",IF($BL62="P",VLOOKUP($A62,Surfaces!$B$2:$AL$62,15,0),(VLOOKUP($A62,Surfaces!$B$2:$AL$62,28,0))/$BC62)),IF(ISBLANK(INDEX(X63:$BB63,1,$BN62+1)),"",IF($BL62="P",VLOOKUP($A62,Surfaces!$B$2:$AL$62,15,0),(VLOOKUP($A62,Surfaces!$B$2:$AL$62,28,0))/$BC62)))</f>
        <v/>
      </c>
      <c r="Y62" s="43" t="str">
        <f>IF((Y$182+$BN62)&gt;=52,IF(ISBLANK(INDEX($C63:$BB63,1,(Y$182+$BN62+1-52))),"",IF($BL62="P",VLOOKUP($A62,Surfaces!$B$2:$AL$62,15,0),(VLOOKUP($A62,Surfaces!$B$2:$AL$62,28,0))/$BC62)),IF(ISBLANK(INDEX(Y63:$BB63,1,$BN62+1)),"",IF($BL62="P",VLOOKUP($A62,Surfaces!$B$2:$AL$62,15,0),(VLOOKUP($A62,Surfaces!$B$2:$AL$62,28,0))/$BC62)))</f>
        <v/>
      </c>
      <c r="Z62" s="43" t="str">
        <f>IF((Z$182+$BN62)&gt;=52,IF(ISBLANK(INDEX($C63:$BB63,1,(Z$182+$BN62+1-52))),"",IF($BL62="P",VLOOKUP($A62,Surfaces!$B$2:$AL$62,15,0),(VLOOKUP($A62,Surfaces!$B$2:$AL$62,28,0))/$BC62)),IF(ISBLANK(INDEX(Z63:$BB63,1,$BN62+1)),"",IF($BL62="P",VLOOKUP($A62,Surfaces!$B$2:$AL$62,15,0),(VLOOKUP($A62,Surfaces!$B$2:$AL$62,28,0))/$BC62)))</f>
        <v/>
      </c>
      <c r="AA62" s="43">
        <f ca="1">IF((AA$182+$BN62)&gt;=52,IF(ISBLANK(INDEX($C63:$BB63,1,(AA$182+$BN62+1-52))),"",IF($BL62="P",VLOOKUP($A62,Surfaces!$B$2:$AL$62,15,0),(VLOOKUP($A62,Surfaces!$B$2:$AL$62,28,0))/$BC62)),IF(ISBLANK(INDEX(AA63:$BB63,1,$BN62+1)),"",IF($BL62="P",VLOOKUP($A62,Surfaces!$B$2:$AL$62,15,0),(VLOOKUP($A62,Surfaces!$B$2:$AL$62,28,0))/$BC62)))</f>
        <v>84.5</v>
      </c>
      <c r="AB62" s="43" t="str">
        <f>IF((AB$182+$BN62)&gt;=52,IF(ISBLANK(INDEX($C63:$BB63,1,(AB$182+$BN62+1-52))),"",IF($BL62="P",VLOOKUP($A62,Surfaces!$B$2:$AL$62,15,0),(VLOOKUP($A62,Surfaces!$B$2:$AL$62,28,0))/$BC62)),IF(ISBLANK(INDEX(AB63:$BB63,1,$BN62+1)),"",IF($BL62="P",VLOOKUP($A62,Surfaces!$B$2:$AL$62,15,0),(VLOOKUP($A62,Surfaces!$B$2:$AL$62,28,0))/$BC62)))</f>
        <v/>
      </c>
      <c r="AC62" s="43" t="str">
        <f>IF((AC$182+$BN62)&gt;=52,IF(ISBLANK(INDEX($C63:$BB63,1,(AC$182+$BN62+1-52))),"",IF($BL62="P",VLOOKUP($A62,Surfaces!$B$2:$AL$62,15,0),(VLOOKUP($A62,Surfaces!$B$2:$AL$62,28,0))/$BC62)),IF(ISBLANK(INDEX(AC63:$BB63,1,$BN62+1)),"",IF($BL62="P",VLOOKUP($A62,Surfaces!$B$2:$AL$62,15,0),(VLOOKUP($A62,Surfaces!$B$2:$AL$62,28,0))/$BC62)))</f>
        <v/>
      </c>
      <c r="AD62" s="43" t="str">
        <f>IF((AD$182+$BN62)&gt;=52,IF(ISBLANK(INDEX($C63:$BB63,1,(AD$182+$BN62+1-52))),"",IF($BL62="P",VLOOKUP($A62,Surfaces!$B$2:$AL$62,15,0),(VLOOKUP($A62,Surfaces!$B$2:$AL$62,28,0))/$BC62)),IF(ISBLANK(INDEX(AD63:$BB63,1,$BN62+1)),"",IF($BL62="P",VLOOKUP($A62,Surfaces!$B$2:$AL$62,15,0),(VLOOKUP($A62,Surfaces!$B$2:$AL$62,28,0))/$BC62)))</f>
        <v/>
      </c>
      <c r="AE62" s="43" t="str">
        <f>IF((AE$182+$BN62)&gt;=52,IF(ISBLANK(INDEX($C63:$BB63,1,(AE$182+$BN62+1-52))),"",IF($BL62="P",VLOOKUP($A62,Surfaces!$B$2:$AL$62,15,0),(VLOOKUP($A62,Surfaces!$B$2:$AL$62,28,0))/$BC62)),IF(ISBLANK(INDEX(AE63:$BB63,1,$BN62+1)),"",IF($BL62="P",VLOOKUP($A62,Surfaces!$B$2:$AL$62,15,0),(VLOOKUP($A62,Surfaces!$B$2:$AL$62,28,0))/$BC62)))</f>
        <v/>
      </c>
      <c r="AF62" s="43" t="str">
        <f>IF((AF$182+$BN62)&gt;=52,IF(ISBLANK(INDEX($C63:$BB63,1,(AF$182+$BN62+1-52))),"",IF($BL62="P",VLOOKUP($A62,Surfaces!$B$2:$AL$62,15,0),(VLOOKUP($A62,Surfaces!$B$2:$AL$62,28,0))/$BC62)),IF(ISBLANK(INDEX(AF63:$BB63,1,$BN62+1)),"",IF($BL62="P",VLOOKUP($A62,Surfaces!$B$2:$AL$62,15,0),(VLOOKUP($A62,Surfaces!$B$2:$AL$62,28,0))/$BC62)))</f>
        <v/>
      </c>
      <c r="AG62" s="43">
        <f ca="1">IF((AG$182+$BN62)&gt;=52,IF(ISBLANK(INDEX($C63:$BB63,1,(AG$182+$BN62+1-52))),"",IF($BL62="P",VLOOKUP($A62,Surfaces!$B$2:$AL$62,15,0),(VLOOKUP($A62,Surfaces!$B$2:$AL$62,28,0))/$BC62)),IF(ISBLANK(INDEX(AG63:$BB63,1,$BN62+1)),"",IF($BL62="P",VLOOKUP($A62,Surfaces!$B$2:$AL$62,15,0),(VLOOKUP($A62,Surfaces!$B$2:$AL$62,28,0))/$BC62)))</f>
        <v>84.5</v>
      </c>
      <c r="AH62" s="43">
        <f ca="1">IF((AH$182+$BN62)&gt;=52,IF(ISBLANK(INDEX($C63:$BB63,1,(AH$182+$BN62+1-52))),"",IF($BL62="P",VLOOKUP($A62,Surfaces!$B$2:$AL$62,15,0),(VLOOKUP($A62,Surfaces!$B$2:$AL$62,28,0))/$BC62)),IF(ISBLANK(INDEX(AH63:$BB63,1,$BN62+1)),"",IF($BL62="P",VLOOKUP($A62,Surfaces!$B$2:$AL$62,15,0),(VLOOKUP($A62,Surfaces!$B$2:$AL$62,28,0))/$BC62)))</f>
        <v>84.5</v>
      </c>
      <c r="AI62" s="43" t="str">
        <f>IF((AI$182+$BN62)&gt;=52,IF(ISBLANK(INDEX($C63:$BB63,1,(AI$182+$BN62+1-52))),"",IF($BL62="P",VLOOKUP($A62,Surfaces!$B$2:$AL$62,15,0),(VLOOKUP($A62,Surfaces!$B$2:$AL$62,28,0))/$BC62)),IF(ISBLANK(INDEX(AI63:$BB63,1,$BN62+1)),"",IF($BL62="P",VLOOKUP($A62,Surfaces!$B$2:$AL$62,15,0),(VLOOKUP($A62,Surfaces!$B$2:$AL$62,28,0))/$BC62)))</f>
        <v/>
      </c>
      <c r="AJ62" s="43" t="str">
        <f>IF((AJ$182+$BN62)&gt;=52,IF(ISBLANK(INDEX($C63:$BB63,1,(AJ$182+$BN62+1-52))),"",IF($BL62="P",VLOOKUP($A62,Surfaces!$B$2:$AL$62,15,0),(VLOOKUP($A62,Surfaces!$B$2:$AL$62,28,0))/$BC62)),IF(ISBLANK(INDEX(AJ63:$BB63,1,$BN62+1)),"",IF($BL62="P",VLOOKUP($A62,Surfaces!$B$2:$AL$62,15,0),(VLOOKUP($A62,Surfaces!$B$2:$AL$62,28,0))/$BC62)))</f>
        <v/>
      </c>
      <c r="AK62" s="43" t="str">
        <f>IF((AK$182+$BN62)&gt;=52,IF(ISBLANK(INDEX($C63:$BB63,1,(AK$182+$BN62+1-52))),"",IF($BL62="P",VLOOKUP($A62,Surfaces!$B$2:$AL$62,15,0),(VLOOKUP($A62,Surfaces!$B$2:$AL$62,28,0))/$BC62)),IF(ISBLANK(INDEX(AK63:$BB63,1,$BN62+1)),"",IF($BL62="P",VLOOKUP($A62,Surfaces!$B$2:$AL$62,15,0),(VLOOKUP($A62,Surfaces!$B$2:$AL$62,28,0))/$BC62)))</f>
        <v/>
      </c>
      <c r="AL62" s="43" t="str">
        <f>IF((AL$182+$BN62)&gt;=52,IF(ISBLANK(INDEX($C63:$BB63,1,(AL$182+$BN62+1-52))),"",IF($BL62="P",VLOOKUP($A62,Surfaces!$B$2:$AL$62,15,0),(VLOOKUP($A62,Surfaces!$B$2:$AL$62,28,0))/$BC62)),IF(ISBLANK(INDEX(AL63:$BB63,1,$BN62+1)),"",IF($BL62="P",VLOOKUP($A62,Surfaces!$B$2:$AL$62,15,0),(VLOOKUP($A62,Surfaces!$B$2:$AL$62,28,0))/$BC62)))</f>
        <v/>
      </c>
      <c r="AM62" s="43" t="str">
        <f>IF((AM$182+$BN62)&gt;=52,IF(ISBLANK(INDEX($C63:$BB63,1,(AM$182+$BN62+1-52))),"",IF($BL62="P",VLOOKUP($A62,Surfaces!$B$2:$AL$62,15,0),(VLOOKUP($A62,Surfaces!$B$2:$AL$62,28,0))/$BC62)),IF(ISBLANK(INDEX(AM63:$BB63,1,$BN62+1)),"",IF($BL62="P",VLOOKUP($A62,Surfaces!$B$2:$AL$62,15,0),(VLOOKUP($A62,Surfaces!$B$2:$AL$62,28,0))/$BC62)))</f>
        <v/>
      </c>
      <c r="AN62" s="43" t="str">
        <f>IF((AN$182+$BN62)&gt;=52,IF(ISBLANK(INDEX($C63:$BB63,1,(AN$182+$BN62+1-52))),"",IF($BL62="P",VLOOKUP($A62,Surfaces!$B$2:$AL$62,15,0),(VLOOKUP($A62,Surfaces!$B$2:$AL$62,28,0))/$BC62)),IF(ISBLANK(INDEX(AN63:$BB63,1,$BN62+1)),"",IF($BL62="P",VLOOKUP($A62,Surfaces!$B$2:$AL$62,15,0),(VLOOKUP($A62,Surfaces!$B$2:$AL$62,28,0))/$BC62)))</f>
        <v/>
      </c>
      <c r="AO62" s="43" t="str">
        <f>IF((AO$182+$BN62)&gt;=52,IF(ISBLANK(INDEX($C63:$BB63,1,(AO$182+$BN62+1-52))),"",IF($BL62="P",VLOOKUP($A62,Surfaces!$B$2:$AL$62,15,0),(VLOOKUP($A62,Surfaces!$B$2:$AL$62,28,0))/$BC62)),IF(ISBLANK(INDEX(AO63:$BB63,1,$BN62+1)),"",IF($BL62="P",VLOOKUP($A62,Surfaces!$B$2:$AL$62,15,0),(VLOOKUP($A62,Surfaces!$B$2:$AL$62,28,0))/$BC62)))</f>
        <v/>
      </c>
      <c r="AP62" s="43" t="str">
        <f>IF((AP$182+$BN62)&gt;=52,IF(ISBLANK(INDEX($C63:$BB63,1,(AP$182+$BN62+1-52))),"",IF($BL62="P",VLOOKUP($A62,Surfaces!$B$2:$AL$62,15,0),(VLOOKUP($A62,Surfaces!$B$2:$AL$62,28,0))/$BC62)),IF(ISBLANK(INDEX(AP63:$BB63,1,$BN62+1)),"",IF($BL62="P",VLOOKUP($A62,Surfaces!$B$2:$AL$62,15,0),(VLOOKUP($A62,Surfaces!$B$2:$AL$62,28,0))/$BC62)))</f>
        <v/>
      </c>
      <c r="AQ62" s="43" t="str">
        <f>IF((AQ$182+$BN62)&gt;=52,IF(ISBLANK(INDEX($C63:$BB63,1,(AQ$182+$BN62+1-52))),"",IF($BL62="P",VLOOKUP($A62,Surfaces!$B$2:$AL$62,15,0),(VLOOKUP($A62,Surfaces!$B$2:$AL$62,28,0))/$BC62)),IF(ISBLANK(INDEX(AQ63:$BB63,1,$BN62+1)),"",IF($BL62="P",VLOOKUP($A62,Surfaces!$B$2:$AL$62,15,0),(VLOOKUP($A62,Surfaces!$B$2:$AL$62,28,0))/$BC62)))</f>
        <v/>
      </c>
      <c r="AR62" s="43" t="str">
        <f>IF((AR$182+$BN62)&gt;=52,IF(ISBLANK(INDEX($C63:$BB63,1,(AR$182+$BN62+1-52))),"",IF($BL62="P",VLOOKUP($A62,Surfaces!$B$2:$AL$62,15,0),(VLOOKUP($A62,Surfaces!$B$2:$AL$62,28,0))/$BC62)),IF(ISBLANK(INDEX(AR63:$BB63,1,$BN62+1)),"",IF($BL62="P",VLOOKUP($A62,Surfaces!$B$2:$AL$62,15,0),(VLOOKUP($A62,Surfaces!$B$2:$AL$62,28,0))/$BC62)))</f>
        <v/>
      </c>
      <c r="AS62" s="43" t="str">
        <f>IF((AS$182+$BN62)&gt;=52,IF(ISBLANK(INDEX($C63:$BB63,1,(AS$182+$BN62+1-52))),"",IF($BL62="P",VLOOKUP($A62,Surfaces!$B$2:$AL$62,15,0),(VLOOKUP($A62,Surfaces!$B$2:$AL$62,28,0))/$BC62)),IF(ISBLANK(INDEX(AS63:$BB63,1,$BN62+1)),"",IF($BL62="P",VLOOKUP($A62,Surfaces!$B$2:$AL$62,15,0),(VLOOKUP($A62,Surfaces!$B$2:$AL$62,28,0))/$BC62)))</f>
        <v/>
      </c>
      <c r="AT62" s="43" t="str">
        <f>IF((AT$182+$BN62)&gt;=52,IF(ISBLANK(INDEX($C63:$BB63,1,(AT$182+$BN62+1-52))),"",IF($BL62="P",VLOOKUP($A62,Surfaces!$B$2:$AL$62,15,0),(VLOOKUP($A62,Surfaces!$B$2:$AL$62,28,0))/$BC62)),IF(ISBLANK(INDEX(AT63:$BB63,1,$BN62+1)),"",IF($BL62="P",VLOOKUP($A62,Surfaces!$B$2:$AL$62,15,0),(VLOOKUP($A62,Surfaces!$B$2:$AL$62,28,0))/$BC62)))</f>
        <v/>
      </c>
      <c r="AU62" s="43" t="str">
        <f>IF((AU$182+$BN62)&gt;=52,IF(ISBLANK(INDEX($C63:$BB63,1,(AU$182+$BN62+1-52))),"",IF($BL62="P",VLOOKUP($A62,Surfaces!$B$2:$AL$62,15,0),(VLOOKUP($A62,Surfaces!$B$2:$AL$62,28,0))/$BC62)),IF(ISBLANK(INDEX(AU63:$BB63,1,$BN62+1)),"",IF($BL62="P",VLOOKUP($A62,Surfaces!$B$2:$AL$62,15,0),(VLOOKUP($A62,Surfaces!$B$2:$AL$62,28,0))/$BC62)))</f>
        <v/>
      </c>
      <c r="AV62" s="43" t="str">
        <f>IF((AV$182+$BN62)&gt;=52,IF(ISBLANK(INDEX($C63:$BB63,1,(AV$182+$BN62+1-52))),"",IF($BL62="P",VLOOKUP($A62,Surfaces!$B$2:$AL$62,15,0),(VLOOKUP($A62,Surfaces!$B$2:$AL$62,28,0))/$BC62)),IF(ISBLANK(INDEX(AV63:$BB63,1,$BN62+1)),"",IF($BL62="P",VLOOKUP($A62,Surfaces!$B$2:$AL$62,15,0),(VLOOKUP($A62,Surfaces!$B$2:$AL$62,28,0))/$BC62)))</f>
        <v/>
      </c>
      <c r="AW62" s="43" t="str">
        <f>IF((AW$182+$BN62)&gt;=52,IF(ISBLANK(INDEX($C63:$BB63,1,(AW$182+$BN62+1-52))),"",IF($BL62="P",VLOOKUP($A62,Surfaces!$B$2:$AL$62,15,0),(VLOOKUP($A62,Surfaces!$B$2:$AL$62,28,0))/$BC62)),IF(ISBLANK(INDEX(AW63:$BB63,1,$BN62+1)),"",IF($BL62="P",VLOOKUP($A62,Surfaces!$B$2:$AL$62,15,0),(VLOOKUP($A62,Surfaces!$B$2:$AL$62,28,0))/$BC62)))</f>
        <v/>
      </c>
      <c r="AX62" s="43" t="str">
        <f>IF((AX$182+$BN62)&gt;=52,IF(ISBLANK(INDEX($C63:$BB63,1,(AX$182+$BN62+1-52))),"",IF($BL62="P",VLOOKUP($A62,Surfaces!$B$2:$AL$62,15,0),(VLOOKUP($A62,Surfaces!$B$2:$AL$62,28,0))/$BC62)),IF(ISBLANK(INDEX(AX63:$BB63,1,$BN62+1)),"",IF($BL62="P",VLOOKUP($A62,Surfaces!$B$2:$AL$62,15,0),(VLOOKUP($A62,Surfaces!$B$2:$AL$62,28,0))/$BC62)))</f>
        <v/>
      </c>
      <c r="AY62" s="43" t="str">
        <f>IF((AY$182+$BN62)&gt;=52,IF(ISBLANK(INDEX($C63:$BB63,1,(AY$182+$BN62+1-52))),"",IF($BL62="P",VLOOKUP($A62,Surfaces!$B$2:$AL$62,15,0),(VLOOKUP($A62,Surfaces!$B$2:$AL$62,28,0))/$BC62)),IF(ISBLANK(INDEX(AY63:$BB63,1,$BN62+1)),"",IF($BL62="P",VLOOKUP($A62,Surfaces!$B$2:$AL$62,15,0),(VLOOKUP($A62,Surfaces!$B$2:$AL$62,28,0))/$BC62)))</f>
        <v/>
      </c>
      <c r="AZ62" s="43" t="str">
        <f>IF((AZ$182+$BN62)&gt;=52,IF(ISBLANK(INDEX($C63:$BB63,1,(AZ$182+$BN62+1-52))),"",IF($BL62="P",VLOOKUP($A62,Surfaces!$B$2:$AL$62,15,0),(VLOOKUP($A62,Surfaces!$B$2:$AL$62,28,0))/$BC62)),IF(ISBLANK(INDEX(AZ63:$BB63,1,$BN62+1)),"",IF($BL62="P",VLOOKUP($A62,Surfaces!$B$2:$AL$62,15,0),(VLOOKUP($A62,Surfaces!$B$2:$AL$62,28,0))/$BC62)))</f>
        <v/>
      </c>
      <c r="BA62" s="43" t="str">
        <f>IF((BA$182+$BN62)&gt;=52,IF(ISBLANK(INDEX($C63:$BB63,1,(BA$182+$BN62+1-52))),"",IF($BL62="P",VLOOKUP($A62,Surfaces!$B$2:$AL$62,15,0),(VLOOKUP($A62,Surfaces!$B$2:$AL$62,28,0))/$BC62)),IF(ISBLANK(INDEX(BA63:$BB63,1,$BN62+1)),"",IF($BL62="P",VLOOKUP($A62,Surfaces!$B$2:$AL$62,15,0),(VLOOKUP($A62,Surfaces!$B$2:$AL$62,28,0))/$BC62)))</f>
        <v/>
      </c>
      <c r="BB62" s="43" t="str">
        <f>IF((BB$182+$BN62)&gt;=52,IF(ISBLANK(INDEX($C63:$BB63,1,(BB$182+$BN62+1-52))),"",IF($BL62="P",VLOOKUP($A62,Surfaces!$B$2:$AL$62,15,0),(VLOOKUP($A62,Surfaces!$B$2:$AL$62,28,0))/$BC62)),IF(ISBLANK(INDEX(BB63:$BB63,1,$BN62+1)),"",IF($BL62="P",VLOOKUP($A62,Surfaces!$B$2:$AL$62,15,0),(VLOOKUP($A62,Surfaces!$B$2:$AL$62,28,0))/$BC62)))</f>
        <v/>
      </c>
      <c r="BC62" s="44">
        <f>IF(COUNTA(C63:BB63)=0,"",COUNTA(C63:BB63))</f>
        <v>5</v>
      </c>
      <c r="BD62" s="45" t="s">
        <v>164</v>
      </c>
      <c r="BE62" s="45" t="s">
        <v>127</v>
      </c>
      <c r="BF62" s="46">
        <v>70</v>
      </c>
      <c r="BG62" s="46">
        <v>20</v>
      </c>
      <c r="BH62" s="46">
        <v>0.3</v>
      </c>
      <c r="BI62" s="46" t="s">
        <v>118</v>
      </c>
      <c r="BJ62" s="46">
        <v>0.3</v>
      </c>
      <c r="BK62" s="47"/>
      <c r="BL62" s="46" t="s">
        <v>119</v>
      </c>
      <c r="BM62" s="46">
        <v>30</v>
      </c>
      <c r="BN62" s="46">
        <v>27</v>
      </c>
      <c r="BO62" s="48">
        <v>5</v>
      </c>
      <c r="BP62" s="49" t="s">
        <v>120</v>
      </c>
      <c r="BQ62" s="48">
        <v>15</v>
      </c>
      <c r="BR62" s="50" t="str">
        <f>IF(ISBLANK(BP62),"",BP62)</f>
        <v>€/kg</v>
      </c>
    </row>
    <row r="63" spans="1:70" x14ac:dyDescent="0.2">
      <c r="A63" s="52" t="str">
        <f>A62</f>
        <v>crosnes</v>
      </c>
      <c r="B63" s="53" t="s">
        <v>121</v>
      </c>
      <c r="C63" s="56" t="s">
        <v>329</v>
      </c>
      <c r="D63" s="56"/>
      <c r="E63" s="56"/>
      <c r="F63" s="56"/>
      <c r="G63" s="56"/>
      <c r="H63" s="56"/>
      <c r="I63" s="56" t="s">
        <v>329</v>
      </c>
      <c r="J63" s="56" t="s">
        <v>329</v>
      </c>
      <c r="K63" s="56"/>
      <c r="L63" s="56"/>
      <c r="M63" s="56"/>
      <c r="N63" s="56"/>
      <c r="O63" s="56"/>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6" t="s">
        <v>329</v>
      </c>
      <c r="AU63" s="56"/>
      <c r="AV63" s="56"/>
      <c r="AW63" s="56"/>
      <c r="AX63" s="56"/>
      <c r="AY63" s="56"/>
      <c r="AZ63" s="56"/>
      <c r="BA63" s="56"/>
      <c r="BB63" s="56" t="s">
        <v>329</v>
      </c>
      <c r="BC63" s="57"/>
      <c r="BD63" s="58"/>
      <c r="BE63" s="58"/>
      <c r="BF63" s="59"/>
      <c r="BG63" s="59"/>
      <c r="BH63" s="59"/>
      <c r="BI63" s="59"/>
      <c r="BJ63" s="59"/>
      <c r="BK63" s="60"/>
      <c r="BL63" s="59"/>
      <c r="BM63" s="59"/>
      <c r="BN63" s="59"/>
      <c r="BO63" s="61"/>
      <c r="BP63" s="62"/>
      <c r="BQ63" s="61"/>
      <c r="BR63" s="63"/>
    </row>
    <row r="64" spans="1:70" x14ac:dyDescent="0.2">
      <c r="A64" s="64" t="str">
        <f>A63</f>
        <v>crosnes</v>
      </c>
      <c r="B64" s="65" t="s">
        <v>123</v>
      </c>
      <c r="C64" s="66">
        <f ca="1">IF(C63="","",IF(VLOOKUP($A64,Surfaces!$B$1:$AK$61,16,0)="",VLOOKUP($A64,Surfaces!$B$1:$AK$61,29,0),VLOOKUP($A64,Surfaces!$B$1:$AK$61,16,0)))</f>
        <v>15</v>
      </c>
      <c r="D64" s="66" t="str">
        <f>IF(D63="","",IF(VLOOKUP($A64,Surfaces!$B$1:$AK$61,16,0)="",VLOOKUP($A64,Surfaces!$B$1:$AK$61,29,0),VLOOKUP($A64,Surfaces!$B$1:$AK$61,16,0)))</f>
        <v/>
      </c>
      <c r="E64" s="66" t="str">
        <f>IF(E63="","",IF(VLOOKUP($A64,Surfaces!$B$1:$AK$61,16,0)="",VLOOKUP($A64,Surfaces!$B$1:$AK$61,29,0),VLOOKUP($A64,Surfaces!$B$1:$AK$61,16,0)))</f>
        <v/>
      </c>
      <c r="F64" s="66" t="str">
        <f>IF(F63="","",IF(VLOOKUP($A64,Surfaces!$B$1:$AK$61,16,0)="",VLOOKUP($A64,Surfaces!$B$1:$AK$61,29,0),VLOOKUP($A64,Surfaces!$B$1:$AK$61,16,0)))</f>
        <v/>
      </c>
      <c r="G64" s="66" t="str">
        <f>IF(G63="","",IF(VLOOKUP($A64,Surfaces!$B$1:$AK$61,16,0)="",VLOOKUP($A64,Surfaces!$B$1:$AK$61,29,0),VLOOKUP($A64,Surfaces!$B$1:$AK$61,16,0)))</f>
        <v/>
      </c>
      <c r="H64" s="66" t="str">
        <f>IF(H63="","",IF(VLOOKUP($A64,Surfaces!$B$1:$AK$61,16,0)="",VLOOKUP($A64,Surfaces!$B$1:$AK$61,29,0),VLOOKUP($A64,Surfaces!$B$1:$AK$61,16,0)))</f>
        <v/>
      </c>
      <c r="I64" s="66">
        <f ca="1">IF(I63="","",IF(VLOOKUP($A64,Surfaces!$B$1:$AK$61,16,0)="",VLOOKUP($A64,Surfaces!$B$1:$AK$61,29,0),VLOOKUP($A64,Surfaces!$B$1:$AK$61,16,0)))</f>
        <v>15</v>
      </c>
      <c r="J64" s="66">
        <f ca="1">IF(J63="","",IF(VLOOKUP($A64,Surfaces!$B$1:$AK$61,16,0)="",VLOOKUP($A64,Surfaces!$B$1:$AK$61,29,0),VLOOKUP($A64,Surfaces!$B$1:$AK$61,16,0)))</f>
        <v>15</v>
      </c>
      <c r="K64" s="66" t="str">
        <f>IF(K63="","",IF(VLOOKUP($A64,Surfaces!$B$1:$AK$61,16,0)="",VLOOKUP($A64,Surfaces!$B$1:$AK$61,29,0),VLOOKUP($A64,Surfaces!$B$1:$AK$61,16,0)))</f>
        <v/>
      </c>
      <c r="L64" s="66" t="str">
        <f>IF(L63="","",IF(VLOOKUP($A64,Surfaces!$B$1:$AK$61,16,0)="",VLOOKUP($A64,Surfaces!$B$1:$AK$61,29,0),VLOOKUP($A64,Surfaces!$B$1:$AK$61,16,0)))</f>
        <v/>
      </c>
      <c r="M64" s="66" t="str">
        <f>IF(M63="","",IF(VLOOKUP($A64,Surfaces!$B$1:$AK$61,16,0)="",VLOOKUP($A64,Surfaces!$B$1:$AK$61,29,0),VLOOKUP($A64,Surfaces!$B$1:$AK$61,16,0)))</f>
        <v/>
      </c>
      <c r="N64" s="66" t="str">
        <f>IF(N63="","",IF(VLOOKUP($A64,Surfaces!$B$1:$AK$61,16,0)="",VLOOKUP($A64,Surfaces!$B$1:$AK$61,29,0),VLOOKUP($A64,Surfaces!$B$1:$AK$61,16,0)))</f>
        <v/>
      </c>
      <c r="O64" s="66" t="str">
        <f>IF(O63="","",IF(VLOOKUP($A64,Surfaces!$B$1:$AK$61,16,0)="",VLOOKUP($A64,Surfaces!$B$1:$AK$61,29,0),VLOOKUP($A64,Surfaces!$B$1:$AK$61,16,0)))</f>
        <v/>
      </c>
      <c r="P64" s="66" t="str">
        <f>IF(P63="","",IF(VLOOKUP($A64,Surfaces!$B$1:$AK$61,16,0)="",VLOOKUP($A64,Surfaces!$B$1:$AK$61,29,0),VLOOKUP($A64,Surfaces!$B$1:$AK$61,16,0)))</f>
        <v/>
      </c>
      <c r="Q64" s="66" t="str">
        <f>IF(Q63="","",IF(VLOOKUP($A64,Surfaces!$B$1:$AK$61,16,0)="",VLOOKUP($A64,Surfaces!$B$1:$AK$61,29,0),VLOOKUP($A64,Surfaces!$B$1:$AK$61,16,0)))</f>
        <v/>
      </c>
      <c r="R64" s="66" t="str">
        <f>IF(R63="","",IF(VLOOKUP($A64,Surfaces!$B$1:$AK$61,16,0)="",VLOOKUP($A64,Surfaces!$B$1:$AK$61,29,0),VLOOKUP($A64,Surfaces!$B$1:$AK$61,16,0)))</f>
        <v/>
      </c>
      <c r="S64" s="66" t="str">
        <f>IF(S63="","",IF(VLOOKUP($A64,Surfaces!$B$1:$AK$61,16,0)="",VLOOKUP($A64,Surfaces!$B$1:$AK$61,29,0),VLOOKUP($A64,Surfaces!$B$1:$AK$61,16,0)))</f>
        <v/>
      </c>
      <c r="T64" s="66" t="str">
        <f>IF(T63="","",IF(VLOOKUP($A64,Surfaces!$B$1:$AK$61,16,0)="",VLOOKUP($A64,Surfaces!$B$1:$AK$61,29,0),VLOOKUP($A64,Surfaces!$B$1:$AK$61,16,0)))</f>
        <v/>
      </c>
      <c r="U64" s="66" t="str">
        <f>IF(U63="","",IF(VLOOKUP($A64,Surfaces!$B$1:$AK$61,16,0)="",VLOOKUP($A64,Surfaces!$B$1:$AK$61,29,0),VLOOKUP($A64,Surfaces!$B$1:$AK$61,16,0)))</f>
        <v/>
      </c>
      <c r="V64" s="66" t="str">
        <f>IF(V63="","",IF(VLOOKUP($A64,Surfaces!$B$1:$AK$61,16,0)="",VLOOKUP($A64,Surfaces!$B$1:$AK$61,29,0),VLOOKUP($A64,Surfaces!$B$1:$AK$61,16,0)))</f>
        <v/>
      </c>
      <c r="W64" s="66" t="str">
        <f>IF(W63="","",IF(VLOOKUP($A64,Surfaces!$B$1:$AK$61,16,0)="",VLOOKUP($A64,Surfaces!$B$1:$AK$61,29,0),VLOOKUP($A64,Surfaces!$B$1:$AK$61,16,0)))</f>
        <v/>
      </c>
      <c r="X64" s="66" t="str">
        <f>IF(X63="","",IF(VLOOKUP($A64,Surfaces!$B$1:$AK$61,16,0)="",VLOOKUP($A64,Surfaces!$B$1:$AK$61,29,0),VLOOKUP($A64,Surfaces!$B$1:$AK$61,16,0)))</f>
        <v/>
      </c>
      <c r="Y64" s="66" t="str">
        <f>IF(Y63="","",IF(VLOOKUP($A64,Surfaces!$B$1:$AK$61,16,0)="",VLOOKUP($A64,Surfaces!$B$1:$AK$61,29,0),VLOOKUP($A64,Surfaces!$B$1:$AK$61,16,0)))</f>
        <v/>
      </c>
      <c r="Z64" s="66" t="str">
        <f>IF(Z63="","",IF(VLOOKUP($A64,Surfaces!$B$1:$AK$61,16,0)="",VLOOKUP($A64,Surfaces!$B$1:$AK$61,29,0),VLOOKUP($A64,Surfaces!$B$1:$AK$61,16,0)))</f>
        <v/>
      </c>
      <c r="AA64" s="66" t="str">
        <f>IF(AA63="","",IF(VLOOKUP($A64,Surfaces!$B$1:$AK$61,16,0)="",VLOOKUP($A64,Surfaces!$B$1:$AK$61,29,0),VLOOKUP($A64,Surfaces!$B$1:$AK$61,16,0)))</f>
        <v/>
      </c>
      <c r="AB64" s="66" t="str">
        <f>IF(AB63="","",IF(VLOOKUP($A64,Surfaces!$B$1:$AK$61,16,0)="",VLOOKUP($A64,Surfaces!$B$1:$AK$61,29,0),VLOOKUP($A64,Surfaces!$B$1:$AK$61,16,0)))</f>
        <v/>
      </c>
      <c r="AC64" s="66" t="str">
        <f>IF(AC63="","",IF(VLOOKUP($A64,Surfaces!$B$1:$AK$61,16,0)="",VLOOKUP($A64,Surfaces!$B$1:$AK$61,29,0),VLOOKUP($A64,Surfaces!$B$1:$AK$61,16,0)))</f>
        <v/>
      </c>
      <c r="AD64" s="66" t="str">
        <f>IF(AD63="","",IF(VLOOKUP($A64,Surfaces!$B$1:$AK$61,16,0)="",VLOOKUP($A64,Surfaces!$B$1:$AK$61,29,0),VLOOKUP($A64,Surfaces!$B$1:$AK$61,16,0)))</f>
        <v/>
      </c>
      <c r="AE64" s="66" t="str">
        <f>IF(AE63="","",IF(VLOOKUP($A64,Surfaces!$B$1:$AK$61,16,0)="",VLOOKUP($A64,Surfaces!$B$1:$AK$61,29,0),VLOOKUP($A64,Surfaces!$B$1:$AK$61,16,0)))</f>
        <v/>
      </c>
      <c r="AF64" s="66" t="str">
        <f>IF(AF63="","",IF(VLOOKUP($A64,Surfaces!$B$1:$AK$61,16,0)="",VLOOKUP($A64,Surfaces!$B$1:$AK$61,29,0),VLOOKUP($A64,Surfaces!$B$1:$AK$61,16,0)))</f>
        <v/>
      </c>
      <c r="AG64" s="66" t="str">
        <f>IF(AG63="","",IF(VLOOKUP($A64,Surfaces!$B$1:$AK$61,16,0)="",VLOOKUP($A64,Surfaces!$B$1:$AK$61,29,0),VLOOKUP($A64,Surfaces!$B$1:$AK$61,16,0)))</f>
        <v/>
      </c>
      <c r="AH64" s="66" t="str">
        <f>IF(AH63="","",IF(VLOOKUP($A64,Surfaces!$B$1:$AK$61,16,0)="",VLOOKUP($A64,Surfaces!$B$1:$AK$61,29,0),VLOOKUP($A64,Surfaces!$B$1:$AK$61,16,0)))</f>
        <v/>
      </c>
      <c r="AI64" s="66" t="str">
        <f>IF(AI63="","",IF(VLOOKUP($A64,Surfaces!$B$1:$AK$61,16,0)="",VLOOKUP($A64,Surfaces!$B$1:$AK$61,29,0),VLOOKUP($A64,Surfaces!$B$1:$AK$61,16,0)))</f>
        <v/>
      </c>
      <c r="AJ64" s="66" t="str">
        <f>IF(AJ63="","",IF(VLOOKUP($A64,Surfaces!$B$1:$AK$61,16,0)="",VLOOKUP($A64,Surfaces!$B$1:$AK$61,29,0),VLOOKUP($A64,Surfaces!$B$1:$AK$61,16,0)))</f>
        <v/>
      </c>
      <c r="AK64" s="66" t="str">
        <f>IF(AK63="","",IF(VLOOKUP($A64,Surfaces!$B$1:$AK$61,16,0)="",VLOOKUP($A64,Surfaces!$B$1:$AK$61,29,0),VLOOKUP($A64,Surfaces!$B$1:$AK$61,16,0)))</f>
        <v/>
      </c>
      <c r="AL64" s="66" t="str">
        <f>IF(AL63="","",IF(VLOOKUP($A64,Surfaces!$B$1:$AK$61,16,0)="",VLOOKUP($A64,Surfaces!$B$1:$AK$61,29,0),VLOOKUP($A64,Surfaces!$B$1:$AK$61,16,0)))</f>
        <v/>
      </c>
      <c r="AM64" s="66" t="str">
        <f>IF(AM63="","",IF(VLOOKUP($A64,Surfaces!$B$1:$AK$61,16,0)="",VLOOKUP($A64,Surfaces!$B$1:$AK$61,29,0),VLOOKUP($A64,Surfaces!$B$1:$AK$61,16,0)))</f>
        <v/>
      </c>
      <c r="AN64" s="66" t="str">
        <f>IF(AN63="","",IF(VLOOKUP($A64,Surfaces!$B$1:$AK$61,16,0)="",VLOOKUP($A64,Surfaces!$B$1:$AK$61,29,0),VLOOKUP($A64,Surfaces!$B$1:$AK$61,16,0)))</f>
        <v/>
      </c>
      <c r="AO64" s="66" t="str">
        <f>IF(AO63="","",IF(VLOOKUP($A64,Surfaces!$B$1:$AK$61,16,0)="",VLOOKUP($A64,Surfaces!$B$1:$AK$61,29,0),VLOOKUP($A64,Surfaces!$B$1:$AK$61,16,0)))</f>
        <v/>
      </c>
      <c r="AP64" s="66" t="str">
        <f>IF(AP63="","",IF(VLOOKUP($A64,Surfaces!$B$1:$AK$61,16,0)="",VLOOKUP($A64,Surfaces!$B$1:$AK$61,29,0),VLOOKUP($A64,Surfaces!$B$1:$AK$61,16,0)))</f>
        <v/>
      </c>
      <c r="AQ64" s="66" t="str">
        <f>IF(AQ63="","",IF(VLOOKUP($A64,Surfaces!$B$1:$AK$61,16,0)="",VLOOKUP($A64,Surfaces!$B$1:$AK$61,29,0),VLOOKUP($A64,Surfaces!$B$1:$AK$61,16,0)))</f>
        <v/>
      </c>
      <c r="AR64" s="66" t="str">
        <f>IF(AR63="","",IF(VLOOKUP($A64,Surfaces!$B$1:$AK$61,16,0)="",VLOOKUP($A64,Surfaces!$B$1:$AK$61,29,0),VLOOKUP($A64,Surfaces!$B$1:$AK$61,16,0)))</f>
        <v/>
      </c>
      <c r="AS64" s="66" t="str">
        <f>IF(AS63="","",IF(VLOOKUP($A64,Surfaces!$B$1:$AK$61,16,0)="",VLOOKUP($A64,Surfaces!$B$1:$AK$61,29,0),VLOOKUP($A64,Surfaces!$B$1:$AK$61,16,0)))</f>
        <v/>
      </c>
      <c r="AT64" s="66">
        <f ca="1">IF(AT63="","",IF(VLOOKUP($A64,Surfaces!$B$1:$AK$61,16,0)="",VLOOKUP($A64,Surfaces!$B$1:$AK$61,29,0),VLOOKUP($A64,Surfaces!$B$1:$AK$61,16,0)))</f>
        <v>15</v>
      </c>
      <c r="AU64" s="66" t="str">
        <f>IF(AU63="","",IF(VLOOKUP($A64,Surfaces!$B$1:$AK$61,16,0)="",VLOOKUP($A64,Surfaces!$B$1:$AK$61,29,0),VLOOKUP($A64,Surfaces!$B$1:$AK$61,16,0)))</f>
        <v/>
      </c>
      <c r="AV64" s="66" t="str">
        <f>IF(AV63="","",IF(VLOOKUP($A64,Surfaces!$B$1:$AK$61,16,0)="",VLOOKUP($A64,Surfaces!$B$1:$AK$61,29,0),VLOOKUP($A64,Surfaces!$B$1:$AK$61,16,0)))</f>
        <v/>
      </c>
      <c r="AW64" s="66" t="str">
        <f>IF(AW63="","",IF(VLOOKUP($A64,Surfaces!$B$1:$AK$61,16,0)="",VLOOKUP($A64,Surfaces!$B$1:$AK$61,29,0),VLOOKUP($A64,Surfaces!$B$1:$AK$61,16,0)))</f>
        <v/>
      </c>
      <c r="AX64" s="66" t="str">
        <f>IF(AX63="","",IF(VLOOKUP($A64,Surfaces!$B$1:$AK$61,16,0)="",VLOOKUP($A64,Surfaces!$B$1:$AK$61,29,0),VLOOKUP($A64,Surfaces!$B$1:$AK$61,16,0)))</f>
        <v/>
      </c>
      <c r="AY64" s="66" t="str">
        <f>IF(AY63="","",IF(VLOOKUP($A64,Surfaces!$B$1:$AK$61,16,0)="",VLOOKUP($A64,Surfaces!$B$1:$AK$61,29,0),VLOOKUP($A64,Surfaces!$B$1:$AK$61,16,0)))</f>
        <v/>
      </c>
      <c r="AZ64" s="66" t="str">
        <f>IF(AZ63="","",IF(VLOOKUP($A64,Surfaces!$B$1:$AK$61,16,0)="",VLOOKUP($A64,Surfaces!$B$1:$AK$61,29,0),VLOOKUP($A64,Surfaces!$B$1:$AK$61,16,0)))</f>
        <v/>
      </c>
      <c r="BA64" s="66" t="str">
        <f>IF(BA63="","",IF(VLOOKUP($A64,Surfaces!$B$1:$AK$61,16,0)="",VLOOKUP($A64,Surfaces!$B$1:$AK$61,29,0),VLOOKUP($A64,Surfaces!$B$1:$AK$61,16,0)))</f>
        <v/>
      </c>
      <c r="BB64" s="66">
        <f ca="1">IF(BB63="","",IF(VLOOKUP($A64,Surfaces!$B$1:$AK$61,16,0)="",VLOOKUP($A64,Surfaces!$B$1:$AK$61,29,0),VLOOKUP($A64,Surfaces!$B$1:$AK$61,16,0)))</f>
        <v>15</v>
      </c>
      <c r="BC64" s="67"/>
      <c r="BD64" s="68"/>
      <c r="BE64" s="68"/>
      <c r="BF64" s="69"/>
      <c r="BG64" s="69"/>
      <c r="BH64" s="69"/>
      <c r="BI64" s="69"/>
      <c r="BJ64" s="69"/>
      <c r="BK64" s="70"/>
      <c r="BL64" s="69"/>
      <c r="BM64" s="69"/>
      <c r="BN64" s="69"/>
      <c r="BO64" s="71"/>
      <c r="BP64" s="72"/>
      <c r="BQ64" s="71"/>
      <c r="BR64" s="73"/>
    </row>
    <row r="65" spans="1:70" s="51" customFormat="1" x14ac:dyDescent="0.2">
      <c r="A65" s="41" t="s">
        <v>167</v>
      </c>
      <c r="B65" s="42" t="s">
        <v>115</v>
      </c>
      <c r="C65" s="43" t="str">
        <f>IF((C$182+$BN65)&gt;=52,IF(ISBLANK(INDEX($C66:$BB66,1,(C$182+$BN65+1-52))),"",IF($BL65="P",VLOOKUP($A65,Surfaces!$B$2:$AL$62,15,0),(VLOOKUP($A65,Surfaces!$B$2:$AL$62,28,0))/$BC65)),IF(ISBLANK(INDEX(C66:$BB66,1,$BN65+1)),"",IF($BL65="P",VLOOKUP($A65,Surfaces!$B$2:$AL$62,15,0),(VLOOKUP($A65,Surfaces!$B$2:$AL$62,28,0))/$BC65)))</f>
        <v/>
      </c>
      <c r="D65" s="43" t="str">
        <f>IF((D$182+$BN65)&gt;=52,IF(ISBLANK(INDEX($C66:$BB66,1,(D$182+$BN65+1-52))),"",IF($BL65="P",VLOOKUP($A65,Surfaces!$B$2:$AL$62,15,0),(VLOOKUP($A65,Surfaces!$B$2:$AL$62,28,0))/$BC65)),IF(ISBLANK(INDEX(D66:$BB66,1,$BN65+1)),"",IF($BL65="P",VLOOKUP($A65,Surfaces!$B$2:$AL$62,15,0),(VLOOKUP($A65,Surfaces!$B$2:$AL$62,28,0))/$BC65)))</f>
        <v/>
      </c>
      <c r="E65" s="43" t="str">
        <f>IF((E$182+$BN65)&gt;=52,IF(ISBLANK(INDEX($C66:$BB66,1,(E$182+$BN65+1-52))),"",IF($BL65="P",VLOOKUP($A65,Surfaces!$B$2:$AL$62,15,0),(VLOOKUP($A65,Surfaces!$B$2:$AL$62,28,0))/$BC65)),IF(ISBLANK(INDEX(E66:$BB66,1,$BN65+1)),"",IF($BL65="P",VLOOKUP($A65,Surfaces!$B$2:$AL$62,15,0),(VLOOKUP($A65,Surfaces!$B$2:$AL$62,28,0))/$BC65)))</f>
        <v/>
      </c>
      <c r="F65" s="43" t="str">
        <f>IF((F$182+$BN65)&gt;=52,IF(ISBLANK(INDEX($C66:$BB66,1,(F$182+$BN65+1-52))),"",IF($BL65="P",VLOOKUP($A65,Surfaces!$B$2:$AL$62,15,0),(VLOOKUP($A65,Surfaces!$B$2:$AL$62,28,0))/$BC65)),IF(ISBLANK(INDEX(F66:$BB66,1,$BN65+1)),"",IF($BL65="P",VLOOKUP($A65,Surfaces!$B$2:$AL$62,15,0),(VLOOKUP($A65,Surfaces!$B$2:$AL$62,28,0))/$BC65)))</f>
        <v/>
      </c>
      <c r="G65" s="43" t="str">
        <f>IF((G$182+$BN65)&gt;=52,IF(ISBLANK(INDEX($C66:$BB66,1,(G$182+$BN65+1-52))),"",IF($BL65="P",VLOOKUP($A65,Surfaces!$B$2:$AL$62,15,0),(VLOOKUP($A65,Surfaces!$B$2:$AL$62,28,0))/$BC65)),IF(ISBLANK(INDEX(G66:$BB66,1,$BN65+1)),"",IF($BL65="P",VLOOKUP($A65,Surfaces!$B$2:$AL$62,15,0),(VLOOKUP($A65,Surfaces!$B$2:$AL$62,28,0))/$BC65)))</f>
        <v/>
      </c>
      <c r="H65" s="43" t="str">
        <f>IF((H$182+$BN65)&gt;=52,IF(ISBLANK(INDEX($C66:$BB66,1,(H$182+$BN65+1-52))),"",IF($BL65="P",VLOOKUP($A65,Surfaces!$B$2:$AL$62,15,0),(VLOOKUP($A65,Surfaces!$B$2:$AL$62,28,0))/$BC65)),IF(ISBLANK(INDEX(H66:$BB66,1,$BN65+1)),"",IF($BL65="P",VLOOKUP($A65,Surfaces!$B$2:$AL$62,15,0),(VLOOKUP($A65,Surfaces!$B$2:$AL$62,28,0))/$BC65)))</f>
        <v/>
      </c>
      <c r="I65" s="43" t="str">
        <f>IF((I$182+$BN65)&gt;=52,IF(ISBLANK(INDEX($C66:$BB66,1,(I$182+$BN65+1-52))),"",IF($BL65="P",VLOOKUP($A65,Surfaces!$B$2:$AL$62,15,0),(VLOOKUP($A65,Surfaces!$B$2:$AL$62,28,0))/$BC65)),IF(ISBLANK(INDEX(I66:$BB66,1,$BN65+1)),"",IF($BL65="P",VLOOKUP($A65,Surfaces!$B$2:$AL$62,15,0),(VLOOKUP($A65,Surfaces!$B$2:$AL$62,28,0))/$BC65)))</f>
        <v/>
      </c>
      <c r="J65" s="43" t="str">
        <f>IF((J$182+$BN65)&gt;=52,IF(ISBLANK(INDEX($C66:$BB66,1,(J$182+$BN65+1-52))),"",IF($BL65="P",VLOOKUP($A65,Surfaces!$B$2:$AL$62,15,0),(VLOOKUP($A65,Surfaces!$B$2:$AL$62,28,0))/$BC65)),IF(ISBLANK(INDEX(J66:$BB66,1,$BN65+1)),"",IF($BL65="P",VLOOKUP($A65,Surfaces!$B$2:$AL$62,15,0),(VLOOKUP($A65,Surfaces!$B$2:$AL$62,28,0))/$BC65)))</f>
        <v/>
      </c>
      <c r="K65" s="43" t="str">
        <f>IF((K$182+$BN65)&gt;=52,IF(ISBLANK(INDEX($C66:$BB66,1,(K$182+$BN65+1-52))),"",IF($BL65="P",VLOOKUP($A65,Surfaces!$B$2:$AL$62,15,0),(VLOOKUP($A65,Surfaces!$B$2:$AL$62,28,0))/$BC65)),IF(ISBLANK(INDEX(K66:$BB66,1,$BN65+1)),"",IF($BL65="P",VLOOKUP($A65,Surfaces!$B$2:$AL$62,15,0),(VLOOKUP($A65,Surfaces!$B$2:$AL$62,28,0))/$BC65)))</f>
        <v/>
      </c>
      <c r="L65" s="43" t="str">
        <f>IF((L$182+$BN65)&gt;=52,IF(ISBLANK(INDEX($C66:$BB66,1,(L$182+$BN65+1-52))),"",IF($BL65="P",VLOOKUP($A65,Surfaces!$B$2:$AL$62,15,0),(VLOOKUP($A65,Surfaces!$B$2:$AL$62,28,0))/$BC65)),IF(ISBLANK(INDEX(L66:$BB66,1,$BN65+1)),"",IF($BL65="P",VLOOKUP($A65,Surfaces!$B$2:$AL$62,15,0),(VLOOKUP($A65,Surfaces!$B$2:$AL$62,28,0))/$BC65)))</f>
        <v/>
      </c>
      <c r="M65" s="43" t="str">
        <f>IF((M$182+$BN65)&gt;=52,IF(ISBLANK(INDEX($C66:$BB66,1,(M$182+$BN65+1-52))),"",IF($BL65="P",VLOOKUP($A65,Surfaces!$B$2:$AL$62,15,0),(VLOOKUP($A65,Surfaces!$B$2:$AL$62,28,0))/$BC65)),IF(ISBLANK(INDEX(M66:$BB66,1,$BN65+1)),"",IF($BL65="P",VLOOKUP($A65,Surfaces!$B$2:$AL$62,15,0),(VLOOKUP($A65,Surfaces!$B$2:$AL$62,28,0))/$BC65)))</f>
        <v/>
      </c>
      <c r="N65" s="43" t="str">
        <f>IF((N$182+$BN65)&gt;=52,IF(ISBLANK(INDEX($C66:$BB66,1,(N$182+$BN65+1-52))),"",IF($BL65="P",VLOOKUP($A65,Surfaces!$B$2:$AL$62,15,0),(VLOOKUP($A65,Surfaces!$B$2:$AL$62,28,0))/$BC65)),IF(ISBLANK(INDEX(N66:$BB66,1,$BN65+1)),"",IF($BL65="P",VLOOKUP($A65,Surfaces!$B$2:$AL$62,15,0),(VLOOKUP($A65,Surfaces!$B$2:$AL$62,28,0))/$BC65)))</f>
        <v/>
      </c>
      <c r="O65" s="43" t="str">
        <f>IF((O$182+$BN65)&gt;=52,IF(ISBLANK(INDEX($C66:$BB66,1,(O$182+$BN65+1-52))),"",IF($BL65="P",VLOOKUP($A65,Surfaces!$B$2:$AL$62,15,0),(VLOOKUP($A65,Surfaces!$B$2:$AL$62,28,0))/$BC65)),IF(ISBLANK(INDEX(O66:$BB66,1,$BN65+1)),"",IF($BL65="P",VLOOKUP($A65,Surfaces!$B$2:$AL$62,15,0),(VLOOKUP($A65,Surfaces!$B$2:$AL$62,28,0))/$BC65)))</f>
        <v/>
      </c>
      <c r="P65" s="43" t="str">
        <f>IF((P$182+$BN65)&gt;=52,IF(ISBLANK(INDEX($C66:$BB66,1,(P$182+$BN65+1-52))),"",IF($BL65="P",VLOOKUP($A65,Surfaces!$B$2:$AL$62,15,0),(VLOOKUP($A65,Surfaces!$B$2:$AL$62,28,0))/$BC65)),IF(ISBLANK(INDEX(P66:$BB66,1,$BN65+1)),"",IF($BL65="P",VLOOKUP($A65,Surfaces!$B$2:$AL$62,15,0),(VLOOKUP($A65,Surfaces!$B$2:$AL$62,28,0))/$BC65)))</f>
        <v/>
      </c>
      <c r="Q65" s="43" t="str">
        <f>IF((Q$182+$BN65)&gt;=52,IF(ISBLANK(INDEX($C66:$BB66,1,(Q$182+$BN65+1-52))),"",IF($BL65="P",VLOOKUP($A65,Surfaces!$B$2:$AL$62,15,0),(VLOOKUP($A65,Surfaces!$B$2:$AL$62,28,0))/$BC65)),IF(ISBLANK(INDEX(Q66:$BB66,1,$BN65+1)),"",IF($BL65="P",VLOOKUP($A65,Surfaces!$B$2:$AL$62,15,0),(VLOOKUP($A65,Surfaces!$B$2:$AL$62,28,0))/$BC65)))</f>
        <v/>
      </c>
      <c r="R65" s="43" t="str">
        <f>IF((R$182+$BN65)&gt;=52,IF(ISBLANK(INDEX($C66:$BB66,1,(R$182+$BN65+1-52))),"",IF($BL65="P",VLOOKUP($A65,Surfaces!$B$2:$AL$62,15,0),(VLOOKUP($A65,Surfaces!$B$2:$AL$62,28,0))/$BC65)),IF(ISBLANK(INDEX(R66:$BB66,1,$BN65+1)),"",IF($BL65="P",VLOOKUP($A65,Surfaces!$B$2:$AL$62,15,0),(VLOOKUP($A65,Surfaces!$B$2:$AL$62,28,0))/$BC65)))</f>
        <v/>
      </c>
      <c r="S65" s="43" t="str">
        <f>IF((S$182+$BN65)&gt;=52,IF(ISBLANK(INDEX($C66:$BB66,1,(S$182+$BN65+1-52))),"",IF($BL65="P",VLOOKUP($A65,Surfaces!$B$2:$AL$62,15,0),(VLOOKUP($A65,Surfaces!$B$2:$AL$62,28,0))/$BC65)),IF(ISBLANK(INDEX(S66:$BB66,1,$BN65+1)),"",IF($BL65="P",VLOOKUP($A65,Surfaces!$B$2:$AL$62,15,0),(VLOOKUP($A65,Surfaces!$B$2:$AL$62,28,0))/$BC65)))</f>
        <v/>
      </c>
      <c r="T65" s="43" t="str">
        <f>IF((T$182+$BN65)&gt;=52,IF(ISBLANK(INDEX($C66:$BB66,1,(T$182+$BN65+1-52))),"",IF($BL65="P",VLOOKUP($A65,Surfaces!$B$2:$AL$62,15,0),(VLOOKUP($A65,Surfaces!$B$2:$AL$62,28,0))/$BC65)),IF(ISBLANK(INDEX(T66:$BB66,1,$BN65+1)),"",IF($BL65="P",VLOOKUP($A65,Surfaces!$B$2:$AL$62,15,0),(VLOOKUP($A65,Surfaces!$B$2:$AL$62,28,0))/$BC65)))</f>
        <v/>
      </c>
      <c r="U65" s="43" t="str">
        <f>IF((U$182+$BN65)&gt;=52,IF(ISBLANK(INDEX($C66:$BB66,1,(U$182+$BN65+1-52))),"",IF($BL65="P",VLOOKUP($A65,Surfaces!$B$2:$AL$62,15,0),(VLOOKUP($A65,Surfaces!$B$2:$AL$62,28,0))/$BC65)),IF(ISBLANK(INDEX(U66:$BB66,1,$BN65+1)),"",IF($BL65="P",VLOOKUP($A65,Surfaces!$B$2:$AL$62,15,0),(VLOOKUP($A65,Surfaces!$B$2:$AL$62,28,0))/$BC65)))</f>
        <v/>
      </c>
      <c r="V65" s="43" t="str">
        <f>IF((V$182+$BN65)&gt;=52,IF(ISBLANK(INDEX($C66:$BB66,1,(V$182+$BN65+1-52))),"",IF($BL65="P",VLOOKUP($A65,Surfaces!$B$2:$AL$62,15,0),(VLOOKUP($A65,Surfaces!$B$2:$AL$62,28,0))/$BC65)),IF(ISBLANK(INDEX(V66:$BB66,1,$BN65+1)),"",IF($BL65="P",VLOOKUP($A65,Surfaces!$B$2:$AL$62,15,0),(VLOOKUP($A65,Surfaces!$B$2:$AL$62,28,0))/$BC65)))</f>
        <v/>
      </c>
      <c r="W65" s="43" t="str">
        <f>IF((W$182+$BN65)&gt;=52,IF(ISBLANK(INDEX($C66:$BB66,1,(W$182+$BN65+1-52))),"",IF($BL65="P",VLOOKUP($A65,Surfaces!$B$2:$AL$62,15,0),(VLOOKUP($A65,Surfaces!$B$2:$AL$62,28,0))/$BC65)),IF(ISBLANK(INDEX(W66:$BB66,1,$BN65+1)),"",IF($BL65="P",VLOOKUP($A65,Surfaces!$B$2:$AL$62,15,0),(VLOOKUP($A65,Surfaces!$B$2:$AL$62,28,0))/$BC65)))</f>
        <v/>
      </c>
      <c r="X65" s="43" t="str">
        <f>IF((X$182+$BN65)&gt;=52,IF(ISBLANK(INDEX($C66:$BB66,1,(X$182+$BN65+1-52))),"",IF($BL65="P",VLOOKUP($A65,Surfaces!$B$2:$AL$62,15,0),(VLOOKUP($A65,Surfaces!$B$2:$AL$62,28,0))/$BC65)),IF(ISBLANK(INDEX(X66:$BB66,1,$BN65+1)),"",IF($BL65="P",VLOOKUP($A65,Surfaces!$B$2:$AL$62,15,0),(VLOOKUP($A65,Surfaces!$B$2:$AL$62,28,0))/$BC65)))</f>
        <v/>
      </c>
      <c r="Y65" s="43" t="str">
        <f>IF((Y$182+$BN65)&gt;=52,IF(ISBLANK(INDEX($C66:$BB66,1,(Y$182+$BN65+1-52))),"",IF($BL65="P",VLOOKUP($A65,Surfaces!$B$2:$AL$62,15,0),(VLOOKUP($A65,Surfaces!$B$2:$AL$62,28,0))/$BC65)),IF(ISBLANK(INDEX(Y66:$BB66,1,$BN65+1)),"",IF($BL65="P",VLOOKUP($A65,Surfaces!$B$2:$AL$62,15,0),(VLOOKUP($A65,Surfaces!$B$2:$AL$62,28,0))/$BC65)))</f>
        <v/>
      </c>
      <c r="Z65" s="43" t="str">
        <f>IF((Z$182+$BN65)&gt;=52,IF(ISBLANK(INDEX($C66:$BB66,1,(Z$182+$BN65+1-52))),"",IF($BL65="P",VLOOKUP($A65,Surfaces!$B$2:$AL$62,15,0),(VLOOKUP($A65,Surfaces!$B$2:$AL$62,28,0))/$BC65)),IF(ISBLANK(INDEX(Z66:$BB66,1,$BN65+1)),"",IF($BL65="P",VLOOKUP($A65,Surfaces!$B$2:$AL$62,15,0),(VLOOKUP($A65,Surfaces!$B$2:$AL$62,28,0))/$BC65)))</f>
        <v/>
      </c>
      <c r="AA65" s="43">
        <f ca="1">IF((AA$182+$BN65)&gt;=52,IF(ISBLANK(INDEX($C66:$BB66,1,(AA$182+$BN65+1-52))),"",IF($BL65="P",VLOOKUP($A65,Surfaces!$B$2:$AL$62,15,0),(VLOOKUP($A65,Surfaces!$B$2:$AL$62,28,0))/$BC65)),IF(ISBLANK(INDEX(AA66:$BB66,1,$BN65+1)),"",IF($BL65="P",VLOOKUP($A65,Surfaces!$B$2:$AL$62,15,0),(VLOOKUP($A65,Surfaces!$B$2:$AL$62,28,0))/$BC65)))</f>
        <v>25.999999999999996</v>
      </c>
      <c r="AB65" s="43">
        <f ca="1">IF((AB$182+$BN65)&gt;=52,IF(ISBLANK(INDEX($C66:$BB66,1,(AB$182+$BN65+1-52))),"",IF($BL65="P",VLOOKUP($A65,Surfaces!$B$2:$AL$62,15,0),(VLOOKUP($A65,Surfaces!$B$2:$AL$62,28,0))/$BC65)),IF(ISBLANK(INDEX(AB66:$BB66,1,$BN65+1)),"",IF($BL65="P",VLOOKUP($A65,Surfaces!$B$2:$AL$62,15,0),(VLOOKUP($A65,Surfaces!$B$2:$AL$62,28,0))/$BC65)))</f>
        <v>25.999999999999996</v>
      </c>
      <c r="AC65" s="43" t="str">
        <f>IF((AC$182+$BN65)&gt;=52,IF(ISBLANK(INDEX($C66:$BB66,1,(AC$182+$BN65+1-52))),"",IF($BL65="P",VLOOKUP($A65,Surfaces!$B$2:$AL$62,15,0),(VLOOKUP($A65,Surfaces!$B$2:$AL$62,28,0))/$BC65)),IF(ISBLANK(INDEX(AC66:$BB66,1,$BN65+1)),"",IF($BL65="P",VLOOKUP($A65,Surfaces!$B$2:$AL$62,15,0),(VLOOKUP($A65,Surfaces!$B$2:$AL$62,28,0))/$BC65)))</f>
        <v/>
      </c>
      <c r="AD65" s="43" t="str">
        <f>IF((AD$182+$BN65)&gt;=52,IF(ISBLANK(INDEX($C66:$BB66,1,(AD$182+$BN65+1-52))),"",IF($BL65="P",VLOOKUP($A65,Surfaces!$B$2:$AL$62,15,0),(VLOOKUP($A65,Surfaces!$B$2:$AL$62,28,0))/$BC65)),IF(ISBLANK(INDEX(AD66:$BB66,1,$BN65+1)),"",IF($BL65="P",VLOOKUP($A65,Surfaces!$B$2:$AL$62,15,0),(VLOOKUP($A65,Surfaces!$B$2:$AL$62,28,0))/$BC65)))</f>
        <v/>
      </c>
      <c r="AE65" s="43" t="str">
        <f>IF((AE$182+$BN65)&gt;=52,IF(ISBLANK(INDEX($C66:$BB66,1,(AE$182+$BN65+1-52))),"",IF($BL65="P",VLOOKUP($A65,Surfaces!$B$2:$AL$62,15,0),(VLOOKUP($A65,Surfaces!$B$2:$AL$62,28,0))/$BC65)),IF(ISBLANK(INDEX(AE66:$BB66,1,$BN65+1)),"",IF($BL65="P",VLOOKUP($A65,Surfaces!$B$2:$AL$62,15,0),(VLOOKUP($A65,Surfaces!$B$2:$AL$62,28,0))/$BC65)))</f>
        <v/>
      </c>
      <c r="AF65" s="43" t="str">
        <f>IF((AF$182+$BN65)&gt;=52,IF(ISBLANK(INDEX($C66:$BB66,1,(AF$182+$BN65+1-52))),"",IF($BL65="P",VLOOKUP($A65,Surfaces!$B$2:$AL$62,15,0),(VLOOKUP($A65,Surfaces!$B$2:$AL$62,28,0))/$BC65)),IF(ISBLANK(INDEX(AF66:$BB66,1,$BN65+1)),"",IF($BL65="P",VLOOKUP($A65,Surfaces!$B$2:$AL$62,15,0),(VLOOKUP($A65,Surfaces!$B$2:$AL$62,28,0))/$BC65)))</f>
        <v/>
      </c>
      <c r="AG65" s="43" t="str">
        <f>IF((AG$182+$BN65)&gt;=52,IF(ISBLANK(INDEX($C66:$BB66,1,(AG$182+$BN65+1-52))),"",IF($BL65="P",VLOOKUP($A65,Surfaces!$B$2:$AL$62,15,0),(VLOOKUP($A65,Surfaces!$B$2:$AL$62,28,0))/$BC65)),IF(ISBLANK(INDEX(AG66:$BB66,1,$BN65+1)),"",IF($BL65="P",VLOOKUP($A65,Surfaces!$B$2:$AL$62,15,0),(VLOOKUP($A65,Surfaces!$B$2:$AL$62,28,0))/$BC65)))</f>
        <v/>
      </c>
      <c r="AH65" s="43" t="str">
        <f>IF((AH$182+$BN65)&gt;=52,IF(ISBLANK(INDEX($C66:$BB66,1,(AH$182+$BN65+1-52))),"",IF($BL65="P",VLOOKUP($A65,Surfaces!$B$2:$AL$62,15,0),(VLOOKUP($A65,Surfaces!$B$2:$AL$62,28,0))/$BC65)),IF(ISBLANK(INDEX(AH66:$BB66,1,$BN65+1)),"",IF($BL65="P",VLOOKUP($A65,Surfaces!$B$2:$AL$62,15,0),(VLOOKUP($A65,Surfaces!$B$2:$AL$62,28,0))/$BC65)))</f>
        <v/>
      </c>
      <c r="AI65" s="43" t="str">
        <f>IF((AI$182+$BN65)&gt;=52,IF(ISBLANK(INDEX($C66:$BB66,1,(AI$182+$BN65+1-52))),"",IF($BL65="P",VLOOKUP($A65,Surfaces!$B$2:$AL$62,15,0),(VLOOKUP($A65,Surfaces!$B$2:$AL$62,28,0))/$BC65)),IF(ISBLANK(INDEX(AI66:$BB66,1,$BN65+1)),"",IF($BL65="P",VLOOKUP($A65,Surfaces!$B$2:$AL$62,15,0),(VLOOKUP($A65,Surfaces!$B$2:$AL$62,28,0))/$BC65)))</f>
        <v/>
      </c>
      <c r="AJ65" s="43">
        <f ca="1">IF((AJ$182+$BN65)&gt;=52,IF(ISBLANK(INDEX($C66:$BB66,1,(AJ$182+$BN65+1-52))),"",IF($BL65="P",VLOOKUP($A65,Surfaces!$B$2:$AL$62,15,0),(VLOOKUP($A65,Surfaces!$B$2:$AL$62,28,0))/$BC65)),IF(ISBLANK(INDEX(AJ66:$BB66,1,$BN65+1)),"",IF($BL65="P",VLOOKUP($A65,Surfaces!$B$2:$AL$62,15,0),(VLOOKUP($A65,Surfaces!$B$2:$AL$62,28,0))/$BC65)))</f>
        <v>25.999999999999996</v>
      </c>
      <c r="AK65" s="43" t="str">
        <f>IF((AK$182+$BN65)&gt;=52,IF(ISBLANK(INDEX($C66:$BB66,1,(AK$182+$BN65+1-52))),"",IF($BL65="P",VLOOKUP($A65,Surfaces!$B$2:$AL$62,15,0),(VLOOKUP($A65,Surfaces!$B$2:$AL$62,28,0))/$BC65)),IF(ISBLANK(INDEX(AK66:$BB66,1,$BN65+1)),"",IF($BL65="P",VLOOKUP($A65,Surfaces!$B$2:$AL$62,15,0),(VLOOKUP($A65,Surfaces!$B$2:$AL$62,28,0))/$BC65)))</f>
        <v/>
      </c>
      <c r="AL65" s="43" t="str">
        <f>IF((AL$182+$BN65)&gt;=52,IF(ISBLANK(INDEX($C66:$BB66,1,(AL$182+$BN65+1-52))),"",IF($BL65="P",VLOOKUP($A65,Surfaces!$B$2:$AL$62,15,0),(VLOOKUP($A65,Surfaces!$B$2:$AL$62,28,0))/$BC65)),IF(ISBLANK(INDEX(AL66:$BB66,1,$BN65+1)),"",IF($BL65="P",VLOOKUP($A65,Surfaces!$B$2:$AL$62,15,0),(VLOOKUP($A65,Surfaces!$B$2:$AL$62,28,0))/$BC65)))</f>
        <v/>
      </c>
      <c r="AM65" s="43" t="str">
        <f>IF((AM$182+$BN65)&gt;=52,IF(ISBLANK(INDEX($C66:$BB66,1,(AM$182+$BN65+1-52))),"",IF($BL65="P",VLOOKUP($A65,Surfaces!$B$2:$AL$62,15,0),(VLOOKUP($A65,Surfaces!$B$2:$AL$62,28,0))/$BC65)),IF(ISBLANK(INDEX(AM66:$BB66,1,$BN65+1)),"",IF($BL65="P",VLOOKUP($A65,Surfaces!$B$2:$AL$62,15,0),(VLOOKUP($A65,Surfaces!$B$2:$AL$62,28,0))/$BC65)))</f>
        <v/>
      </c>
      <c r="AN65" s="43" t="str">
        <f>IF((AN$182+$BN65)&gt;=52,IF(ISBLANK(INDEX($C66:$BB66,1,(AN$182+$BN65+1-52))),"",IF($BL65="P",VLOOKUP($A65,Surfaces!$B$2:$AL$62,15,0),(VLOOKUP($A65,Surfaces!$B$2:$AL$62,28,0))/$BC65)),IF(ISBLANK(INDEX(AN66:$BB66,1,$BN65+1)),"",IF($BL65="P",VLOOKUP($A65,Surfaces!$B$2:$AL$62,15,0),(VLOOKUP($A65,Surfaces!$B$2:$AL$62,28,0))/$BC65)))</f>
        <v/>
      </c>
      <c r="AO65" s="43" t="str">
        <f>IF((AO$182+$BN65)&gt;=52,IF(ISBLANK(INDEX($C66:$BB66,1,(AO$182+$BN65+1-52))),"",IF($BL65="P",VLOOKUP($A65,Surfaces!$B$2:$AL$62,15,0),(VLOOKUP($A65,Surfaces!$B$2:$AL$62,28,0))/$BC65)),IF(ISBLANK(INDEX(AO66:$BB66,1,$BN65+1)),"",IF($BL65="P",VLOOKUP($A65,Surfaces!$B$2:$AL$62,15,0),(VLOOKUP($A65,Surfaces!$B$2:$AL$62,28,0))/$BC65)))</f>
        <v/>
      </c>
      <c r="AP65" s="43">
        <f ca="1">IF((AP$182+$BN65)&gt;=52,IF(ISBLANK(INDEX($C66:$BB66,1,(AP$182+$BN65+1-52))),"",IF($BL65="P",VLOOKUP($A65,Surfaces!$B$2:$AL$62,15,0),(VLOOKUP($A65,Surfaces!$B$2:$AL$62,28,0))/$BC65)),IF(ISBLANK(INDEX(AP66:$BB66,1,$BN65+1)),"",IF($BL65="P",VLOOKUP($A65,Surfaces!$B$2:$AL$62,15,0),(VLOOKUP($A65,Surfaces!$B$2:$AL$62,28,0))/$BC65)))</f>
        <v>25.999999999999996</v>
      </c>
      <c r="AQ65" s="43">
        <f ca="1">IF((AQ$182+$BN65)&gt;=52,IF(ISBLANK(INDEX($C66:$BB66,1,(AQ$182+$BN65+1-52))),"",IF($BL65="P",VLOOKUP($A65,Surfaces!$B$2:$AL$62,15,0),(VLOOKUP($A65,Surfaces!$B$2:$AL$62,28,0))/$BC65)),IF(ISBLANK(INDEX(AQ66:$BB66,1,$BN65+1)),"",IF($BL65="P",VLOOKUP($A65,Surfaces!$B$2:$AL$62,15,0),(VLOOKUP($A65,Surfaces!$B$2:$AL$62,28,0))/$BC65)))</f>
        <v>25.999999999999996</v>
      </c>
      <c r="AR65" s="43" t="str">
        <f>IF((AR$182+$BN65)&gt;=52,IF(ISBLANK(INDEX($C66:$BB66,1,(AR$182+$BN65+1-52))),"",IF($BL65="P",VLOOKUP($A65,Surfaces!$B$2:$AL$62,15,0),(VLOOKUP($A65,Surfaces!$B$2:$AL$62,28,0))/$BC65)),IF(ISBLANK(INDEX(AR66:$BB66,1,$BN65+1)),"",IF($BL65="P",VLOOKUP($A65,Surfaces!$B$2:$AL$62,15,0),(VLOOKUP($A65,Surfaces!$B$2:$AL$62,28,0))/$BC65)))</f>
        <v/>
      </c>
      <c r="AS65" s="43" t="str">
        <f>IF((AS$182+$BN65)&gt;=52,IF(ISBLANK(INDEX($C66:$BB66,1,(AS$182+$BN65+1-52))),"",IF($BL65="P",VLOOKUP($A65,Surfaces!$B$2:$AL$62,15,0),(VLOOKUP($A65,Surfaces!$B$2:$AL$62,28,0))/$BC65)),IF(ISBLANK(INDEX(AS66:$BB66,1,$BN65+1)),"",IF($BL65="P",VLOOKUP($A65,Surfaces!$B$2:$AL$62,15,0),(VLOOKUP($A65,Surfaces!$B$2:$AL$62,28,0))/$BC65)))</f>
        <v/>
      </c>
      <c r="AT65" s="43" t="str">
        <f>IF((AT$182+$BN65)&gt;=52,IF(ISBLANK(INDEX($C66:$BB66,1,(AT$182+$BN65+1-52))),"",IF($BL65="P",VLOOKUP($A65,Surfaces!$B$2:$AL$62,15,0),(VLOOKUP($A65,Surfaces!$B$2:$AL$62,28,0))/$BC65)),IF(ISBLANK(INDEX(AT66:$BB66,1,$BN65+1)),"",IF($BL65="P",VLOOKUP($A65,Surfaces!$B$2:$AL$62,15,0),(VLOOKUP($A65,Surfaces!$B$2:$AL$62,28,0))/$BC65)))</f>
        <v/>
      </c>
      <c r="AU65" s="43" t="str">
        <f>IF((AU$182+$BN65)&gt;=52,IF(ISBLANK(INDEX($C66:$BB66,1,(AU$182+$BN65+1-52))),"",IF($BL65="P",VLOOKUP($A65,Surfaces!$B$2:$AL$62,15,0),(VLOOKUP($A65,Surfaces!$B$2:$AL$62,28,0))/$BC65)),IF(ISBLANK(INDEX(AU66:$BB66,1,$BN65+1)),"",IF($BL65="P",VLOOKUP($A65,Surfaces!$B$2:$AL$62,15,0),(VLOOKUP($A65,Surfaces!$B$2:$AL$62,28,0))/$BC65)))</f>
        <v/>
      </c>
      <c r="AV65" s="43" t="str">
        <f>IF((AV$182+$BN65)&gt;=52,IF(ISBLANK(INDEX($C66:$BB66,1,(AV$182+$BN65+1-52))),"",IF($BL65="P",VLOOKUP($A65,Surfaces!$B$2:$AL$62,15,0),(VLOOKUP($A65,Surfaces!$B$2:$AL$62,28,0))/$BC65)),IF(ISBLANK(INDEX(AV66:$BB66,1,$BN65+1)),"",IF($BL65="P",VLOOKUP($A65,Surfaces!$B$2:$AL$62,15,0),(VLOOKUP($A65,Surfaces!$B$2:$AL$62,28,0))/$BC65)))</f>
        <v/>
      </c>
      <c r="AW65" s="43" t="str">
        <f>IF((AW$182+$BN65)&gt;=52,IF(ISBLANK(INDEX($C66:$BB66,1,(AW$182+$BN65+1-52))),"",IF($BL65="P",VLOOKUP($A65,Surfaces!$B$2:$AL$62,15,0),(VLOOKUP($A65,Surfaces!$B$2:$AL$62,28,0))/$BC65)),IF(ISBLANK(INDEX(AW66:$BB66,1,$BN65+1)),"",IF($BL65="P",VLOOKUP($A65,Surfaces!$B$2:$AL$62,15,0),(VLOOKUP($A65,Surfaces!$B$2:$AL$62,28,0))/$BC65)))</f>
        <v/>
      </c>
      <c r="AX65" s="43" t="str">
        <f>IF((AX$182+$BN65)&gt;=52,IF(ISBLANK(INDEX($C66:$BB66,1,(AX$182+$BN65+1-52))),"",IF($BL65="P",VLOOKUP($A65,Surfaces!$B$2:$AL$62,15,0),(VLOOKUP($A65,Surfaces!$B$2:$AL$62,28,0))/$BC65)),IF(ISBLANK(INDEX(AX66:$BB66,1,$BN65+1)),"",IF($BL65="P",VLOOKUP($A65,Surfaces!$B$2:$AL$62,15,0),(VLOOKUP($A65,Surfaces!$B$2:$AL$62,28,0))/$BC65)))</f>
        <v/>
      </c>
      <c r="AY65" s="43" t="str">
        <f>IF((AY$182+$BN65)&gt;=52,IF(ISBLANK(INDEX($C66:$BB66,1,(AY$182+$BN65+1-52))),"",IF($BL65="P",VLOOKUP($A65,Surfaces!$B$2:$AL$62,15,0),(VLOOKUP($A65,Surfaces!$B$2:$AL$62,28,0))/$BC65)),IF(ISBLANK(INDEX(AY66:$BB66,1,$BN65+1)),"",IF($BL65="P",VLOOKUP($A65,Surfaces!$B$2:$AL$62,15,0),(VLOOKUP($A65,Surfaces!$B$2:$AL$62,28,0))/$BC65)))</f>
        <v/>
      </c>
      <c r="AZ65" s="43" t="str">
        <f>IF((AZ$182+$BN65)&gt;=52,IF(ISBLANK(INDEX($C66:$BB66,1,(AZ$182+$BN65+1-52))),"",IF($BL65="P",VLOOKUP($A65,Surfaces!$B$2:$AL$62,15,0),(VLOOKUP($A65,Surfaces!$B$2:$AL$62,28,0))/$BC65)),IF(ISBLANK(INDEX(AZ66:$BB66,1,$BN65+1)),"",IF($BL65="P",VLOOKUP($A65,Surfaces!$B$2:$AL$62,15,0),(VLOOKUP($A65,Surfaces!$B$2:$AL$62,28,0))/$BC65)))</f>
        <v/>
      </c>
      <c r="BA65" s="43" t="str">
        <f>IF((BA$182+$BN65)&gt;=52,IF(ISBLANK(INDEX($C66:$BB66,1,(BA$182+$BN65+1-52))),"",IF($BL65="P",VLOOKUP($A65,Surfaces!$B$2:$AL$62,15,0),(VLOOKUP($A65,Surfaces!$B$2:$AL$62,28,0))/$BC65)),IF(ISBLANK(INDEX(BA66:$BB66,1,$BN65+1)),"",IF($BL65="P",VLOOKUP($A65,Surfaces!$B$2:$AL$62,15,0),(VLOOKUP($A65,Surfaces!$B$2:$AL$62,28,0))/$BC65)))</f>
        <v/>
      </c>
      <c r="BB65" s="43" t="str">
        <f>IF((BB$182+$BN65)&gt;=52,IF(ISBLANK(INDEX($C66:$BB66,1,(BB$182+$BN65+1-52))),"",IF($BL65="P",VLOOKUP($A65,Surfaces!$B$2:$AL$62,15,0),(VLOOKUP($A65,Surfaces!$B$2:$AL$62,28,0))/$BC65)),IF(ISBLANK(INDEX(BB66:$BB66,1,$BN65+1)),"",IF($BL65="P",VLOOKUP($A65,Surfaces!$B$2:$AL$62,15,0),(VLOOKUP($A65,Surfaces!$B$2:$AL$62,28,0))/$BC65)))</f>
        <v/>
      </c>
      <c r="BC65" s="44">
        <f>IF(COUNTA(C66:BB66)=0,"",COUNTA(C66:BB66))</f>
        <v>6</v>
      </c>
      <c r="BD65" s="45" t="s">
        <v>156</v>
      </c>
      <c r="BE65" s="45" t="s">
        <v>127</v>
      </c>
      <c r="BF65" s="46">
        <v>75</v>
      </c>
      <c r="BG65" s="46">
        <v>20</v>
      </c>
      <c r="BH65" s="46">
        <v>0.3</v>
      </c>
      <c r="BI65" s="46" t="s">
        <v>118</v>
      </c>
      <c r="BJ65" s="46">
        <v>1</v>
      </c>
      <c r="BK65" s="47"/>
      <c r="BL65" s="46" t="s">
        <v>125</v>
      </c>
      <c r="BM65" s="46">
        <v>30</v>
      </c>
      <c r="BN65" s="46">
        <v>18</v>
      </c>
      <c r="BO65" s="48">
        <v>1.2</v>
      </c>
      <c r="BP65" s="49" t="s">
        <v>120</v>
      </c>
      <c r="BQ65" s="48">
        <v>2.02</v>
      </c>
      <c r="BR65" s="50" t="str">
        <f>IF(ISBLANK(BP65),"",BP65)</f>
        <v>€/kg</v>
      </c>
    </row>
    <row r="66" spans="1:70" x14ac:dyDescent="0.2">
      <c r="A66" s="52" t="str">
        <f>A65</f>
        <v>rutabaga</v>
      </c>
      <c r="B66" s="53" t="s">
        <v>121</v>
      </c>
      <c r="C66" s="56" t="s">
        <v>329</v>
      </c>
      <c r="D66" s="56"/>
      <c r="E66" s="56"/>
      <c r="F66" s="56"/>
      <c r="G66" s="56"/>
      <c r="H66" s="56"/>
      <c r="I66" s="56" t="s">
        <v>329</v>
      </c>
      <c r="J66" s="56" t="s">
        <v>329</v>
      </c>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6"/>
      <c r="AL66" s="56"/>
      <c r="AM66" s="56"/>
      <c r="AN66" s="56"/>
      <c r="AO66" s="56"/>
      <c r="AP66" s="56"/>
      <c r="AQ66" s="56"/>
      <c r="AR66" s="56"/>
      <c r="AS66" s="56" t="s">
        <v>329</v>
      </c>
      <c r="AT66" s="56" t="s">
        <v>329</v>
      </c>
      <c r="AU66" s="56"/>
      <c r="AV66" s="56"/>
      <c r="AW66" s="56"/>
      <c r="AX66" s="56"/>
      <c r="AY66" s="56"/>
      <c r="AZ66" s="56"/>
      <c r="BA66" s="56"/>
      <c r="BB66" s="56" t="s">
        <v>329</v>
      </c>
      <c r="BC66" s="57"/>
      <c r="BD66" s="58"/>
      <c r="BE66" s="58"/>
      <c r="BF66" s="59"/>
      <c r="BG66" s="59"/>
      <c r="BH66" s="59"/>
      <c r="BI66" s="59"/>
      <c r="BJ66" s="59"/>
      <c r="BK66" s="60"/>
      <c r="BL66" s="59"/>
      <c r="BM66" s="59"/>
      <c r="BN66" s="59"/>
      <c r="BO66" s="61"/>
      <c r="BP66" s="62"/>
      <c r="BQ66" s="61"/>
      <c r="BR66" s="63"/>
    </row>
    <row r="67" spans="1:70" x14ac:dyDescent="0.2">
      <c r="A67" s="64" t="str">
        <f>A66</f>
        <v>rutabaga</v>
      </c>
      <c r="B67" s="65" t="s">
        <v>123</v>
      </c>
      <c r="C67" s="66">
        <f ca="1">IF(C66="","",IF(VLOOKUP($A67,Surfaces!$B$1:$AK$61,16,0)="",VLOOKUP($A67,Surfaces!$B$1:$AK$61,29,0),VLOOKUP($A67,Surfaces!$B$1:$AK$61,16,0)))</f>
        <v>14.999999999999998</v>
      </c>
      <c r="D67" s="66" t="str">
        <f>IF(D66="","",IF(VLOOKUP($A67,Surfaces!$B$1:$AK$61,16,0)="",VLOOKUP($A67,Surfaces!$B$1:$AK$61,29,0),VLOOKUP($A67,Surfaces!$B$1:$AK$61,16,0)))</f>
        <v/>
      </c>
      <c r="E67" s="66" t="str">
        <f>IF(E66="","",IF(VLOOKUP($A67,Surfaces!$B$1:$AK$61,16,0)="",VLOOKUP($A67,Surfaces!$B$1:$AK$61,29,0),VLOOKUP($A67,Surfaces!$B$1:$AK$61,16,0)))</f>
        <v/>
      </c>
      <c r="F67" s="66" t="str">
        <f>IF(F66="","",IF(VLOOKUP($A67,Surfaces!$B$1:$AK$61,16,0)="",VLOOKUP($A67,Surfaces!$B$1:$AK$61,29,0),VLOOKUP($A67,Surfaces!$B$1:$AK$61,16,0)))</f>
        <v/>
      </c>
      <c r="G67" s="66" t="str">
        <f>IF(G66="","",IF(VLOOKUP($A67,Surfaces!$B$1:$AK$61,16,0)="",VLOOKUP($A67,Surfaces!$B$1:$AK$61,29,0),VLOOKUP($A67,Surfaces!$B$1:$AK$61,16,0)))</f>
        <v/>
      </c>
      <c r="H67" s="66" t="str">
        <f>IF(H66="","",IF(VLOOKUP($A67,Surfaces!$B$1:$AK$61,16,0)="",VLOOKUP($A67,Surfaces!$B$1:$AK$61,29,0),VLOOKUP($A67,Surfaces!$B$1:$AK$61,16,0)))</f>
        <v/>
      </c>
      <c r="I67" s="66">
        <f ca="1">IF(I66="","",IF(VLOOKUP($A67,Surfaces!$B$1:$AK$61,16,0)="",VLOOKUP($A67,Surfaces!$B$1:$AK$61,29,0),VLOOKUP($A67,Surfaces!$B$1:$AK$61,16,0)))</f>
        <v>14.999999999999998</v>
      </c>
      <c r="J67" s="66">
        <f ca="1">IF(J66="","",IF(VLOOKUP($A67,Surfaces!$B$1:$AK$61,16,0)="",VLOOKUP($A67,Surfaces!$B$1:$AK$61,29,0),VLOOKUP($A67,Surfaces!$B$1:$AK$61,16,0)))</f>
        <v>14.999999999999998</v>
      </c>
      <c r="K67" s="66" t="str">
        <f>IF(K66="","",IF(VLOOKUP($A67,Surfaces!$B$1:$AK$61,16,0)="",VLOOKUP($A67,Surfaces!$B$1:$AK$61,29,0),VLOOKUP($A67,Surfaces!$B$1:$AK$61,16,0)))</f>
        <v/>
      </c>
      <c r="L67" s="66" t="str">
        <f>IF(L66="","",IF(VLOOKUP($A67,Surfaces!$B$1:$AK$61,16,0)="",VLOOKUP($A67,Surfaces!$B$1:$AK$61,29,0),VLOOKUP($A67,Surfaces!$B$1:$AK$61,16,0)))</f>
        <v/>
      </c>
      <c r="M67" s="66" t="str">
        <f>IF(M66="","",IF(VLOOKUP($A67,Surfaces!$B$1:$AK$61,16,0)="",VLOOKUP($A67,Surfaces!$B$1:$AK$61,29,0),VLOOKUP($A67,Surfaces!$B$1:$AK$61,16,0)))</f>
        <v/>
      </c>
      <c r="N67" s="66" t="str">
        <f>IF(N66="","",IF(VLOOKUP($A67,Surfaces!$B$1:$AK$61,16,0)="",VLOOKUP($A67,Surfaces!$B$1:$AK$61,29,0),VLOOKUP($A67,Surfaces!$B$1:$AK$61,16,0)))</f>
        <v/>
      </c>
      <c r="O67" s="66" t="str">
        <f>IF(O66="","",IF(VLOOKUP($A67,Surfaces!$B$1:$AK$61,16,0)="",VLOOKUP($A67,Surfaces!$B$1:$AK$61,29,0),VLOOKUP($A67,Surfaces!$B$1:$AK$61,16,0)))</f>
        <v/>
      </c>
      <c r="P67" s="66" t="str">
        <f>IF(P66="","",IF(VLOOKUP($A67,Surfaces!$B$1:$AK$61,16,0)="",VLOOKUP($A67,Surfaces!$B$1:$AK$61,29,0),VLOOKUP($A67,Surfaces!$B$1:$AK$61,16,0)))</f>
        <v/>
      </c>
      <c r="Q67" s="66" t="str">
        <f>IF(Q66="","",IF(VLOOKUP($A67,Surfaces!$B$1:$AK$61,16,0)="",VLOOKUP($A67,Surfaces!$B$1:$AK$61,29,0),VLOOKUP($A67,Surfaces!$B$1:$AK$61,16,0)))</f>
        <v/>
      </c>
      <c r="R67" s="66" t="str">
        <f>IF(R66="","",IF(VLOOKUP($A67,Surfaces!$B$1:$AK$61,16,0)="",VLOOKUP($A67,Surfaces!$B$1:$AK$61,29,0),VLOOKUP($A67,Surfaces!$B$1:$AK$61,16,0)))</f>
        <v/>
      </c>
      <c r="S67" s="66" t="str">
        <f>IF(S66="","",IF(VLOOKUP($A67,Surfaces!$B$1:$AK$61,16,0)="",VLOOKUP($A67,Surfaces!$B$1:$AK$61,29,0),VLOOKUP($A67,Surfaces!$B$1:$AK$61,16,0)))</f>
        <v/>
      </c>
      <c r="T67" s="66" t="str">
        <f>IF(T66="","",IF(VLOOKUP($A67,Surfaces!$B$1:$AK$61,16,0)="",VLOOKUP($A67,Surfaces!$B$1:$AK$61,29,0),VLOOKUP($A67,Surfaces!$B$1:$AK$61,16,0)))</f>
        <v/>
      </c>
      <c r="U67" s="66" t="str">
        <f>IF(U66="","",IF(VLOOKUP($A67,Surfaces!$B$1:$AK$61,16,0)="",VLOOKUP($A67,Surfaces!$B$1:$AK$61,29,0),VLOOKUP($A67,Surfaces!$B$1:$AK$61,16,0)))</f>
        <v/>
      </c>
      <c r="V67" s="66" t="str">
        <f>IF(V66="","",IF(VLOOKUP($A67,Surfaces!$B$1:$AK$61,16,0)="",VLOOKUP($A67,Surfaces!$B$1:$AK$61,29,0),VLOOKUP($A67,Surfaces!$B$1:$AK$61,16,0)))</f>
        <v/>
      </c>
      <c r="W67" s="66" t="str">
        <f>IF(W66="","",IF(VLOOKUP($A67,Surfaces!$B$1:$AK$61,16,0)="",VLOOKUP($A67,Surfaces!$B$1:$AK$61,29,0),VLOOKUP($A67,Surfaces!$B$1:$AK$61,16,0)))</f>
        <v/>
      </c>
      <c r="X67" s="66" t="str">
        <f>IF(X66="","",IF(VLOOKUP($A67,Surfaces!$B$1:$AK$61,16,0)="",VLOOKUP($A67,Surfaces!$B$1:$AK$61,29,0),VLOOKUP($A67,Surfaces!$B$1:$AK$61,16,0)))</f>
        <v/>
      </c>
      <c r="Y67" s="66" t="str">
        <f>IF(Y66="","",IF(VLOOKUP($A67,Surfaces!$B$1:$AK$61,16,0)="",VLOOKUP($A67,Surfaces!$B$1:$AK$61,29,0),VLOOKUP($A67,Surfaces!$B$1:$AK$61,16,0)))</f>
        <v/>
      </c>
      <c r="Z67" s="66" t="str">
        <f>IF(Z66="","",IF(VLOOKUP($A67,Surfaces!$B$1:$AK$61,16,0)="",VLOOKUP($A67,Surfaces!$B$1:$AK$61,29,0),VLOOKUP($A67,Surfaces!$B$1:$AK$61,16,0)))</f>
        <v/>
      </c>
      <c r="AA67" s="66" t="str">
        <f>IF(AA66="","",IF(VLOOKUP($A67,Surfaces!$B$1:$AK$61,16,0)="",VLOOKUP($A67,Surfaces!$B$1:$AK$61,29,0),VLOOKUP($A67,Surfaces!$B$1:$AK$61,16,0)))</f>
        <v/>
      </c>
      <c r="AB67" s="66" t="str">
        <f>IF(AB66="","",IF(VLOOKUP($A67,Surfaces!$B$1:$AK$61,16,0)="",VLOOKUP($A67,Surfaces!$B$1:$AK$61,29,0),VLOOKUP($A67,Surfaces!$B$1:$AK$61,16,0)))</f>
        <v/>
      </c>
      <c r="AC67" s="66" t="str">
        <f>IF(AC66="","",IF(VLOOKUP($A67,Surfaces!$B$1:$AK$61,16,0)="",VLOOKUP($A67,Surfaces!$B$1:$AK$61,29,0),VLOOKUP($A67,Surfaces!$B$1:$AK$61,16,0)))</f>
        <v/>
      </c>
      <c r="AD67" s="66" t="str">
        <f>IF(AD66="","",IF(VLOOKUP($A67,Surfaces!$B$1:$AK$61,16,0)="",VLOOKUP($A67,Surfaces!$B$1:$AK$61,29,0),VLOOKUP($A67,Surfaces!$B$1:$AK$61,16,0)))</f>
        <v/>
      </c>
      <c r="AE67" s="66" t="str">
        <f>IF(AE66="","",IF(VLOOKUP($A67,Surfaces!$B$1:$AK$61,16,0)="",VLOOKUP($A67,Surfaces!$B$1:$AK$61,29,0),VLOOKUP($A67,Surfaces!$B$1:$AK$61,16,0)))</f>
        <v/>
      </c>
      <c r="AF67" s="66" t="str">
        <f>IF(AF66="","",IF(VLOOKUP($A67,Surfaces!$B$1:$AK$61,16,0)="",VLOOKUP($A67,Surfaces!$B$1:$AK$61,29,0),VLOOKUP($A67,Surfaces!$B$1:$AK$61,16,0)))</f>
        <v/>
      </c>
      <c r="AG67" s="66" t="str">
        <f>IF(AG66="","",IF(VLOOKUP($A67,Surfaces!$B$1:$AK$61,16,0)="",VLOOKUP($A67,Surfaces!$B$1:$AK$61,29,0),VLOOKUP($A67,Surfaces!$B$1:$AK$61,16,0)))</f>
        <v/>
      </c>
      <c r="AH67" s="66" t="str">
        <f>IF(AH66="","",IF(VLOOKUP($A67,Surfaces!$B$1:$AK$61,16,0)="",VLOOKUP($A67,Surfaces!$B$1:$AK$61,29,0),VLOOKUP($A67,Surfaces!$B$1:$AK$61,16,0)))</f>
        <v/>
      </c>
      <c r="AI67" s="66" t="str">
        <f>IF(AI66="","",IF(VLOOKUP($A67,Surfaces!$B$1:$AK$61,16,0)="",VLOOKUP($A67,Surfaces!$B$1:$AK$61,29,0),VLOOKUP($A67,Surfaces!$B$1:$AK$61,16,0)))</f>
        <v/>
      </c>
      <c r="AJ67" s="66" t="str">
        <f>IF(AJ66="","",IF(VLOOKUP($A67,Surfaces!$B$1:$AK$61,16,0)="",VLOOKUP($A67,Surfaces!$B$1:$AK$61,29,0),VLOOKUP($A67,Surfaces!$B$1:$AK$61,16,0)))</f>
        <v/>
      </c>
      <c r="AK67" s="66" t="str">
        <f>IF(AK66="","",IF(VLOOKUP($A67,Surfaces!$B$1:$AK$61,16,0)="",VLOOKUP($A67,Surfaces!$B$1:$AK$61,29,0),VLOOKUP($A67,Surfaces!$B$1:$AK$61,16,0)))</f>
        <v/>
      </c>
      <c r="AL67" s="66" t="str">
        <f>IF(AL66="","",IF(VLOOKUP($A67,Surfaces!$B$1:$AK$61,16,0)="",VLOOKUP($A67,Surfaces!$B$1:$AK$61,29,0),VLOOKUP($A67,Surfaces!$B$1:$AK$61,16,0)))</f>
        <v/>
      </c>
      <c r="AM67" s="66" t="str">
        <f>IF(AM66="","",IF(VLOOKUP($A67,Surfaces!$B$1:$AK$61,16,0)="",VLOOKUP($A67,Surfaces!$B$1:$AK$61,29,0),VLOOKUP($A67,Surfaces!$B$1:$AK$61,16,0)))</f>
        <v/>
      </c>
      <c r="AN67" s="66" t="str">
        <f>IF(AN66="","",IF(VLOOKUP($A67,Surfaces!$B$1:$AK$61,16,0)="",VLOOKUP($A67,Surfaces!$B$1:$AK$61,29,0),VLOOKUP($A67,Surfaces!$B$1:$AK$61,16,0)))</f>
        <v/>
      </c>
      <c r="AO67" s="66" t="str">
        <f>IF(AO66="","",IF(VLOOKUP($A67,Surfaces!$B$1:$AK$61,16,0)="",VLOOKUP($A67,Surfaces!$B$1:$AK$61,29,0),VLOOKUP($A67,Surfaces!$B$1:$AK$61,16,0)))</f>
        <v/>
      </c>
      <c r="AP67" s="66" t="str">
        <f>IF(AP66="","",IF(VLOOKUP($A67,Surfaces!$B$1:$AK$61,16,0)="",VLOOKUP($A67,Surfaces!$B$1:$AK$61,29,0),VLOOKUP($A67,Surfaces!$B$1:$AK$61,16,0)))</f>
        <v/>
      </c>
      <c r="AQ67" s="66" t="str">
        <f>IF(AQ66="","",IF(VLOOKUP($A67,Surfaces!$B$1:$AK$61,16,0)="",VLOOKUP($A67,Surfaces!$B$1:$AK$61,29,0),VLOOKUP($A67,Surfaces!$B$1:$AK$61,16,0)))</f>
        <v/>
      </c>
      <c r="AR67" s="66" t="str">
        <f>IF(AR66="","",IF(VLOOKUP($A67,Surfaces!$B$1:$AK$61,16,0)="",VLOOKUP($A67,Surfaces!$B$1:$AK$61,29,0),VLOOKUP($A67,Surfaces!$B$1:$AK$61,16,0)))</f>
        <v/>
      </c>
      <c r="AS67" s="66">
        <f ca="1">IF(AS66="","",IF(VLOOKUP($A67,Surfaces!$B$1:$AK$61,16,0)="",VLOOKUP($A67,Surfaces!$B$1:$AK$61,29,0),VLOOKUP($A67,Surfaces!$B$1:$AK$61,16,0)))</f>
        <v>14.999999999999998</v>
      </c>
      <c r="AT67" s="66">
        <f ca="1">IF(AT66="","",IF(VLOOKUP($A67,Surfaces!$B$1:$AK$61,16,0)="",VLOOKUP($A67,Surfaces!$B$1:$AK$61,29,0),VLOOKUP($A67,Surfaces!$B$1:$AK$61,16,0)))</f>
        <v>14.999999999999998</v>
      </c>
      <c r="AU67" s="66" t="str">
        <f>IF(AU66="","",IF(VLOOKUP($A67,Surfaces!$B$1:$AK$61,16,0)="",VLOOKUP($A67,Surfaces!$B$1:$AK$61,29,0),VLOOKUP($A67,Surfaces!$B$1:$AK$61,16,0)))</f>
        <v/>
      </c>
      <c r="AV67" s="66" t="str">
        <f>IF(AV66="","",IF(VLOOKUP($A67,Surfaces!$B$1:$AK$61,16,0)="",VLOOKUP($A67,Surfaces!$B$1:$AK$61,29,0),VLOOKUP($A67,Surfaces!$B$1:$AK$61,16,0)))</f>
        <v/>
      </c>
      <c r="AW67" s="66" t="str">
        <f>IF(AW66="","",IF(VLOOKUP($A67,Surfaces!$B$1:$AK$61,16,0)="",VLOOKUP($A67,Surfaces!$B$1:$AK$61,29,0),VLOOKUP($A67,Surfaces!$B$1:$AK$61,16,0)))</f>
        <v/>
      </c>
      <c r="AX67" s="66" t="str">
        <f>IF(AX66="","",IF(VLOOKUP($A67,Surfaces!$B$1:$AK$61,16,0)="",VLOOKUP($A67,Surfaces!$B$1:$AK$61,29,0),VLOOKUP($A67,Surfaces!$B$1:$AK$61,16,0)))</f>
        <v/>
      </c>
      <c r="AY67" s="66" t="str">
        <f>IF(AY66="","",IF(VLOOKUP($A67,Surfaces!$B$1:$AK$61,16,0)="",VLOOKUP($A67,Surfaces!$B$1:$AK$61,29,0),VLOOKUP($A67,Surfaces!$B$1:$AK$61,16,0)))</f>
        <v/>
      </c>
      <c r="AZ67" s="66" t="str">
        <f>IF(AZ66="","",IF(VLOOKUP($A67,Surfaces!$B$1:$AK$61,16,0)="",VLOOKUP($A67,Surfaces!$B$1:$AK$61,29,0),VLOOKUP($A67,Surfaces!$B$1:$AK$61,16,0)))</f>
        <v/>
      </c>
      <c r="BA67" s="66" t="str">
        <f>IF(BA66="","",IF(VLOOKUP($A67,Surfaces!$B$1:$AK$61,16,0)="",VLOOKUP($A67,Surfaces!$B$1:$AK$61,29,0),VLOOKUP($A67,Surfaces!$B$1:$AK$61,16,0)))</f>
        <v/>
      </c>
      <c r="BB67" s="66">
        <f ca="1">IF(BB66="","",IF(VLOOKUP($A67,Surfaces!$B$1:$AK$61,16,0)="",VLOOKUP($A67,Surfaces!$B$1:$AK$61,29,0),VLOOKUP($A67,Surfaces!$B$1:$AK$61,16,0)))</f>
        <v>14.999999999999998</v>
      </c>
      <c r="BC67" s="67"/>
      <c r="BD67" s="68"/>
      <c r="BE67" s="68"/>
      <c r="BF67" s="69"/>
      <c r="BG67" s="69"/>
      <c r="BH67" s="69"/>
      <c r="BI67" s="69"/>
      <c r="BJ67" s="69"/>
      <c r="BK67" s="70"/>
      <c r="BL67" s="69"/>
      <c r="BM67" s="69"/>
      <c r="BN67" s="69"/>
      <c r="BO67" s="71"/>
      <c r="BP67" s="72"/>
      <c r="BQ67" s="71"/>
      <c r="BR67" s="73"/>
    </row>
    <row r="68" spans="1:70" s="51" customFormat="1" x14ac:dyDescent="0.2">
      <c r="A68" s="41" t="s">
        <v>168</v>
      </c>
      <c r="B68" s="42" t="s">
        <v>115</v>
      </c>
      <c r="C68" s="43" t="str">
        <f>IF((C$182+$BN68)&gt;=52,IF(ISBLANK(INDEX($C69:$BB69,1,(C$182+$BN68+1-52))),"",IF($BL68="P",VLOOKUP($A68,Surfaces!$B$2:$AL$62,15,0),(VLOOKUP($A68,Surfaces!$B$2:$AL$62,28,0))/$BC68)),IF(ISBLANK(INDEX(C69:$BB69,1,$BN68+1)),"",IF($BL68="P",VLOOKUP($A68,Surfaces!$B$2:$AL$62,15,0),(VLOOKUP($A68,Surfaces!$B$2:$AL$62,28,0))/$BC68)))</f>
        <v/>
      </c>
      <c r="D68" s="43" t="str">
        <f>IF((D$182+$BN68)&gt;=52,IF(ISBLANK(INDEX($C69:$BB69,1,(D$182+$BN68+1-52))),"",IF($BL68="P",VLOOKUP($A68,Surfaces!$B$2:$AL$62,15,0),(VLOOKUP($A68,Surfaces!$B$2:$AL$62,28,0))/$BC68)),IF(ISBLANK(INDEX(D69:$BB69,1,$BN68+1)),"",IF($BL68="P",VLOOKUP($A68,Surfaces!$B$2:$AL$62,15,0),(VLOOKUP($A68,Surfaces!$B$2:$AL$62,28,0))/$BC68)))</f>
        <v/>
      </c>
      <c r="E68" s="43" t="str">
        <f>IF((E$182+$BN68)&gt;=52,IF(ISBLANK(INDEX($C69:$BB69,1,(E$182+$BN68+1-52))),"",IF($BL68="P",VLOOKUP($A68,Surfaces!$B$2:$AL$62,15,0),(VLOOKUP($A68,Surfaces!$B$2:$AL$62,28,0))/$BC68)),IF(ISBLANK(INDEX(E69:$BB69,1,$BN68+1)),"",IF($BL68="P",VLOOKUP($A68,Surfaces!$B$2:$AL$62,15,0),(VLOOKUP($A68,Surfaces!$B$2:$AL$62,28,0))/$BC68)))</f>
        <v/>
      </c>
      <c r="F68" s="43" t="str">
        <f>IF((F$182+$BN68)&gt;=52,IF(ISBLANK(INDEX($C69:$BB69,1,(F$182+$BN68+1-52))),"",IF($BL68="P",VLOOKUP($A68,Surfaces!$B$2:$AL$62,15,0),(VLOOKUP($A68,Surfaces!$B$2:$AL$62,28,0))/$BC68)),IF(ISBLANK(INDEX(F69:$BB69,1,$BN68+1)),"",IF($BL68="P",VLOOKUP($A68,Surfaces!$B$2:$AL$62,15,0),(VLOOKUP($A68,Surfaces!$B$2:$AL$62,28,0))/$BC68)))</f>
        <v/>
      </c>
      <c r="G68" s="43" t="str">
        <f>IF((G$182+$BN68)&gt;=52,IF(ISBLANK(INDEX($C69:$BB69,1,(G$182+$BN68+1-52))),"",IF($BL68="P",VLOOKUP($A68,Surfaces!$B$2:$AL$62,15,0),(VLOOKUP($A68,Surfaces!$B$2:$AL$62,28,0))/$BC68)),IF(ISBLANK(INDEX(G69:$BB69,1,$BN68+1)),"",IF($BL68="P",VLOOKUP($A68,Surfaces!$B$2:$AL$62,15,0),(VLOOKUP($A68,Surfaces!$B$2:$AL$62,28,0))/$BC68)))</f>
        <v/>
      </c>
      <c r="H68" s="43" t="str">
        <f>IF((H$182+$BN68)&gt;=52,IF(ISBLANK(INDEX($C69:$BB69,1,(H$182+$BN68+1-52))),"",IF($BL68="P",VLOOKUP($A68,Surfaces!$B$2:$AL$62,15,0),(VLOOKUP($A68,Surfaces!$B$2:$AL$62,28,0))/$BC68)),IF(ISBLANK(INDEX(H69:$BB69,1,$BN68+1)),"",IF($BL68="P",VLOOKUP($A68,Surfaces!$B$2:$AL$62,15,0),(VLOOKUP($A68,Surfaces!$B$2:$AL$62,28,0))/$BC68)))</f>
        <v/>
      </c>
      <c r="I68" s="43" t="str">
        <f>IF((I$182+$BN68)&gt;=52,IF(ISBLANK(INDEX($C69:$BB69,1,(I$182+$BN68+1-52))),"",IF($BL68="P",VLOOKUP($A68,Surfaces!$B$2:$AL$62,15,0),(VLOOKUP($A68,Surfaces!$B$2:$AL$62,28,0))/$BC68)),IF(ISBLANK(INDEX(I69:$BB69,1,$BN68+1)),"",IF($BL68="P",VLOOKUP($A68,Surfaces!$B$2:$AL$62,15,0),(VLOOKUP($A68,Surfaces!$B$2:$AL$62,28,0))/$BC68)))</f>
        <v/>
      </c>
      <c r="J68" s="43" t="str">
        <f>IF((J$182+$BN68)&gt;=52,IF(ISBLANK(INDEX($C69:$BB69,1,(J$182+$BN68+1-52))),"",IF($BL68="P",VLOOKUP($A68,Surfaces!$B$2:$AL$62,15,0),(VLOOKUP($A68,Surfaces!$B$2:$AL$62,28,0))/$BC68)),IF(ISBLANK(INDEX(J69:$BB69,1,$BN68+1)),"",IF($BL68="P",VLOOKUP($A68,Surfaces!$B$2:$AL$62,15,0),(VLOOKUP($A68,Surfaces!$B$2:$AL$62,28,0))/$BC68)))</f>
        <v/>
      </c>
      <c r="K68" s="43" t="str">
        <f>IF((K$182+$BN68)&gt;=52,IF(ISBLANK(INDEX($C69:$BB69,1,(K$182+$BN68+1-52))),"",IF($BL68="P",VLOOKUP($A68,Surfaces!$B$2:$AL$62,15,0),(VLOOKUP($A68,Surfaces!$B$2:$AL$62,28,0))/$BC68)),IF(ISBLANK(INDEX(K69:$BB69,1,$BN68+1)),"",IF($BL68="P",VLOOKUP($A68,Surfaces!$B$2:$AL$62,15,0),(VLOOKUP($A68,Surfaces!$B$2:$AL$62,28,0))/$BC68)))</f>
        <v/>
      </c>
      <c r="L68" s="43" t="str">
        <f>IF((L$182+$BN68)&gt;=52,IF(ISBLANK(INDEX($C69:$BB69,1,(L$182+$BN68+1-52))),"",IF($BL68="P",VLOOKUP($A68,Surfaces!$B$2:$AL$62,15,0),(VLOOKUP($A68,Surfaces!$B$2:$AL$62,28,0))/$BC68)),IF(ISBLANK(INDEX(L69:$BB69,1,$BN68+1)),"",IF($BL68="P",VLOOKUP($A68,Surfaces!$B$2:$AL$62,15,0),(VLOOKUP($A68,Surfaces!$B$2:$AL$62,28,0))/$BC68)))</f>
        <v/>
      </c>
      <c r="M68" s="43" t="str">
        <f>IF((M$182+$BN68)&gt;=52,IF(ISBLANK(INDEX($C69:$BB69,1,(M$182+$BN68+1-52))),"",IF($BL68="P",VLOOKUP($A68,Surfaces!$B$2:$AL$62,15,0),(VLOOKUP($A68,Surfaces!$B$2:$AL$62,28,0))/$BC68)),IF(ISBLANK(INDEX(M69:$BB69,1,$BN68+1)),"",IF($BL68="P",VLOOKUP($A68,Surfaces!$B$2:$AL$62,15,0),(VLOOKUP($A68,Surfaces!$B$2:$AL$62,28,0))/$BC68)))</f>
        <v/>
      </c>
      <c r="N68" s="43" t="str">
        <f>IF((N$182+$BN68)&gt;=52,IF(ISBLANK(INDEX($C69:$BB69,1,(N$182+$BN68+1-52))),"",IF($BL68="P",VLOOKUP($A68,Surfaces!$B$2:$AL$62,15,0),(VLOOKUP($A68,Surfaces!$B$2:$AL$62,28,0))/$BC68)),IF(ISBLANK(INDEX(N69:$BB69,1,$BN68+1)),"",IF($BL68="P",VLOOKUP($A68,Surfaces!$B$2:$AL$62,15,0),(VLOOKUP($A68,Surfaces!$B$2:$AL$62,28,0))/$BC68)))</f>
        <v/>
      </c>
      <c r="O68" s="43" t="str">
        <f>IF((O$182+$BN68)&gt;=52,IF(ISBLANK(INDEX($C69:$BB69,1,(O$182+$BN68+1-52))),"",IF($BL68="P",VLOOKUP($A68,Surfaces!$B$2:$AL$62,15,0),(VLOOKUP($A68,Surfaces!$B$2:$AL$62,28,0))/$BC68)),IF(ISBLANK(INDEX(O69:$BB69,1,$BN68+1)),"",IF($BL68="P",VLOOKUP($A68,Surfaces!$B$2:$AL$62,15,0),(VLOOKUP($A68,Surfaces!$B$2:$AL$62,28,0))/$BC68)))</f>
        <v/>
      </c>
      <c r="P68" s="43" t="str">
        <f>IF((P$182+$BN68)&gt;=52,IF(ISBLANK(INDEX($C69:$BB69,1,(P$182+$BN68+1-52))),"",IF($BL68="P",VLOOKUP($A68,Surfaces!$B$2:$AL$62,15,0),(VLOOKUP($A68,Surfaces!$B$2:$AL$62,28,0))/$BC68)),IF(ISBLANK(INDEX(P69:$BB69,1,$BN68+1)),"",IF($BL68="P",VLOOKUP($A68,Surfaces!$B$2:$AL$62,15,0),(VLOOKUP($A68,Surfaces!$B$2:$AL$62,28,0))/$BC68)))</f>
        <v/>
      </c>
      <c r="Q68" s="43" t="str">
        <f>IF((Q$182+$BN68)&gt;=52,IF(ISBLANK(INDEX($C69:$BB69,1,(Q$182+$BN68+1-52))),"",IF($BL68="P",VLOOKUP($A68,Surfaces!$B$2:$AL$62,15,0),(VLOOKUP($A68,Surfaces!$B$2:$AL$62,28,0))/$BC68)),IF(ISBLANK(INDEX(Q69:$BB69,1,$BN68+1)),"",IF($BL68="P",VLOOKUP($A68,Surfaces!$B$2:$AL$62,15,0),(VLOOKUP($A68,Surfaces!$B$2:$AL$62,28,0))/$BC68)))</f>
        <v/>
      </c>
      <c r="R68" s="43" t="str">
        <f>IF((R$182+$BN68)&gt;=52,IF(ISBLANK(INDEX($C69:$BB69,1,(R$182+$BN68+1-52))),"",IF($BL68="P",VLOOKUP($A68,Surfaces!$B$2:$AL$62,15,0),(VLOOKUP($A68,Surfaces!$B$2:$AL$62,28,0))/$BC68)),IF(ISBLANK(INDEX(R69:$BB69,1,$BN68+1)),"",IF($BL68="P",VLOOKUP($A68,Surfaces!$B$2:$AL$62,15,0),(VLOOKUP($A68,Surfaces!$B$2:$AL$62,28,0))/$BC68)))</f>
        <v/>
      </c>
      <c r="S68" s="43" t="str">
        <f>IF((S$182+$BN68)&gt;=52,IF(ISBLANK(INDEX($C69:$BB69,1,(S$182+$BN68+1-52))),"",IF($BL68="P",VLOOKUP($A68,Surfaces!$B$2:$AL$62,15,0),(VLOOKUP($A68,Surfaces!$B$2:$AL$62,28,0))/$BC68)),IF(ISBLANK(INDEX(S69:$BB69,1,$BN68+1)),"",IF($BL68="P",VLOOKUP($A68,Surfaces!$B$2:$AL$62,15,0),(VLOOKUP($A68,Surfaces!$B$2:$AL$62,28,0))/$BC68)))</f>
        <v/>
      </c>
      <c r="T68" s="43" t="str">
        <f>IF((T$182+$BN68)&gt;=52,IF(ISBLANK(INDEX($C69:$BB69,1,(T$182+$BN68+1-52))),"",IF($BL68="P",VLOOKUP($A68,Surfaces!$B$2:$AL$62,15,0),(VLOOKUP($A68,Surfaces!$B$2:$AL$62,28,0))/$BC68)),IF(ISBLANK(INDEX(T69:$BB69,1,$BN68+1)),"",IF($BL68="P",VLOOKUP($A68,Surfaces!$B$2:$AL$62,15,0),(VLOOKUP($A68,Surfaces!$B$2:$AL$62,28,0))/$BC68)))</f>
        <v/>
      </c>
      <c r="U68" s="43" t="str">
        <f>IF((U$182+$BN68)&gt;=52,IF(ISBLANK(INDEX($C69:$BB69,1,(U$182+$BN68+1-52))),"",IF($BL68="P",VLOOKUP($A68,Surfaces!$B$2:$AL$62,15,0),(VLOOKUP($A68,Surfaces!$B$2:$AL$62,28,0))/$BC68)),IF(ISBLANK(INDEX(U69:$BB69,1,$BN68+1)),"",IF($BL68="P",VLOOKUP($A68,Surfaces!$B$2:$AL$62,15,0),(VLOOKUP($A68,Surfaces!$B$2:$AL$62,28,0))/$BC68)))</f>
        <v/>
      </c>
      <c r="V68" s="43" t="str">
        <f>IF((V$182+$BN68)&gt;=52,IF(ISBLANK(INDEX($C69:$BB69,1,(V$182+$BN68+1-52))),"",IF($BL68="P",VLOOKUP($A68,Surfaces!$B$2:$AL$62,15,0),(VLOOKUP($A68,Surfaces!$B$2:$AL$62,28,0))/$BC68)),IF(ISBLANK(INDEX(V69:$BB69,1,$BN68+1)),"",IF($BL68="P",VLOOKUP($A68,Surfaces!$B$2:$AL$62,15,0),(VLOOKUP($A68,Surfaces!$B$2:$AL$62,28,0))/$BC68)))</f>
        <v/>
      </c>
      <c r="W68" s="43" t="str">
        <f>IF((W$182+$BN68)&gt;=52,IF(ISBLANK(INDEX($C69:$BB69,1,(W$182+$BN68+1-52))),"",IF($BL68="P",VLOOKUP($A68,Surfaces!$B$2:$AL$62,15,0),(VLOOKUP($A68,Surfaces!$B$2:$AL$62,28,0))/$BC68)),IF(ISBLANK(INDEX(W69:$BB69,1,$BN68+1)),"",IF($BL68="P",VLOOKUP($A68,Surfaces!$B$2:$AL$62,15,0),(VLOOKUP($A68,Surfaces!$B$2:$AL$62,28,0))/$BC68)))</f>
        <v/>
      </c>
      <c r="X68" s="43" t="str">
        <f>IF((X$182+$BN68)&gt;=52,IF(ISBLANK(INDEX($C69:$BB69,1,(X$182+$BN68+1-52))),"",IF($BL68="P",VLOOKUP($A68,Surfaces!$B$2:$AL$62,15,0),(VLOOKUP($A68,Surfaces!$B$2:$AL$62,28,0))/$BC68)),IF(ISBLANK(INDEX(X69:$BB69,1,$BN68+1)),"",IF($BL68="P",VLOOKUP($A68,Surfaces!$B$2:$AL$62,15,0),(VLOOKUP($A68,Surfaces!$B$2:$AL$62,28,0))/$BC68)))</f>
        <v/>
      </c>
      <c r="Y68" s="43" t="str">
        <f>IF((Y$182+$BN68)&gt;=52,IF(ISBLANK(INDEX($C69:$BB69,1,(Y$182+$BN68+1-52))),"",IF($BL68="P",VLOOKUP($A68,Surfaces!$B$2:$AL$62,15,0),(VLOOKUP($A68,Surfaces!$B$2:$AL$62,28,0))/$BC68)),IF(ISBLANK(INDEX(Y69:$BB69,1,$BN68+1)),"",IF($BL68="P",VLOOKUP($A68,Surfaces!$B$2:$AL$62,15,0),(VLOOKUP($A68,Surfaces!$B$2:$AL$62,28,0))/$BC68)))</f>
        <v/>
      </c>
      <c r="Z68" s="43" t="str">
        <f>IF((Z$182+$BN68)&gt;=52,IF(ISBLANK(INDEX($C69:$BB69,1,(Z$182+$BN68+1-52))),"",IF($BL68="P",VLOOKUP($A68,Surfaces!$B$2:$AL$62,15,0),(VLOOKUP($A68,Surfaces!$B$2:$AL$62,28,0))/$BC68)),IF(ISBLANK(INDEX(Z69:$BB69,1,$BN68+1)),"",IF($BL68="P",VLOOKUP($A68,Surfaces!$B$2:$AL$62,15,0),(VLOOKUP($A68,Surfaces!$B$2:$AL$62,28,0))/$BC68)))</f>
        <v/>
      </c>
      <c r="AA68" s="43" t="str">
        <f>IF((AA$182+$BN68)&gt;=52,IF(ISBLANK(INDEX($C69:$BB69,1,(AA$182+$BN68+1-52))),"",IF($BL68="P",VLOOKUP($A68,Surfaces!$B$2:$AL$62,15,0),(VLOOKUP($A68,Surfaces!$B$2:$AL$62,28,0))/$BC68)),IF(ISBLANK(INDEX(AA69:$BB69,1,$BN68+1)),"",IF($BL68="P",VLOOKUP($A68,Surfaces!$B$2:$AL$62,15,0),(VLOOKUP($A68,Surfaces!$B$2:$AL$62,28,0))/$BC68)))</f>
        <v/>
      </c>
      <c r="AB68" s="43" t="str">
        <f>IF((AB$182+$BN68)&gt;=52,IF(ISBLANK(INDEX($C69:$BB69,1,(AB$182+$BN68+1-52))),"",IF($BL68="P",VLOOKUP($A68,Surfaces!$B$2:$AL$62,15,0),(VLOOKUP($A68,Surfaces!$B$2:$AL$62,28,0))/$BC68)),IF(ISBLANK(INDEX(AB69:$BB69,1,$BN68+1)),"",IF($BL68="P",VLOOKUP($A68,Surfaces!$B$2:$AL$62,15,0),(VLOOKUP($A68,Surfaces!$B$2:$AL$62,28,0))/$BC68)))</f>
        <v/>
      </c>
      <c r="AC68" s="43" t="str">
        <f>IF((AC$182+$BN68)&gt;=52,IF(ISBLANK(INDEX($C69:$BB69,1,(AC$182+$BN68+1-52))),"",IF($BL68="P",VLOOKUP($A68,Surfaces!$B$2:$AL$62,15,0),(VLOOKUP($A68,Surfaces!$B$2:$AL$62,28,0))/$BC68)),IF(ISBLANK(INDEX(AC69:$BB69,1,$BN68+1)),"",IF($BL68="P",VLOOKUP($A68,Surfaces!$B$2:$AL$62,15,0),(VLOOKUP($A68,Surfaces!$B$2:$AL$62,28,0))/$BC68)))</f>
        <v/>
      </c>
      <c r="AD68" s="43" t="str">
        <f>IF((AD$182+$BN68)&gt;=52,IF(ISBLANK(INDEX($C69:$BB69,1,(AD$182+$BN68+1-52))),"",IF($BL68="P",VLOOKUP($A68,Surfaces!$B$2:$AL$62,15,0),(VLOOKUP($A68,Surfaces!$B$2:$AL$62,28,0))/$BC68)),IF(ISBLANK(INDEX(AD69:$BB69,1,$BN68+1)),"",IF($BL68="P",VLOOKUP($A68,Surfaces!$B$2:$AL$62,15,0),(VLOOKUP($A68,Surfaces!$B$2:$AL$62,28,0))/$BC68)))</f>
        <v/>
      </c>
      <c r="AE68" s="43" t="str">
        <f>IF((AE$182+$BN68)&gt;=52,IF(ISBLANK(INDEX($C69:$BB69,1,(AE$182+$BN68+1-52))),"",IF($BL68="P",VLOOKUP($A68,Surfaces!$B$2:$AL$62,15,0),(VLOOKUP($A68,Surfaces!$B$2:$AL$62,28,0))/$BC68)),IF(ISBLANK(INDEX(AE69:$BB69,1,$BN68+1)),"",IF($BL68="P",VLOOKUP($A68,Surfaces!$B$2:$AL$62,15,0),(VLOOKUP($A68,Surfaces!$B$2:$AL$62,28,0))/$BC68)))</f>
        <v/>
      </c>
      <c r="AF68" s="43" t="str">
        <f>IF((AF$182+$BN68)&gt;=52,IF(ISBLANK(INDEX($C69:$BB69,1,(AF$182+$BN68+1-52))),"",IF($BL68="P",VLOOKUP($A68,Surfaces!$B$2:$AL$62,15,0),(VLOOKUP($A68,Surfaces!$B$2:$AL$62,28,0))/$BC68)),IF(ISBLANK(INDEX(AF69:$BB69,1,$BN68+1)),"",IF($BL68="P",VLOOKUP($A68,Surfaces!$B$2:$AL$62,15,0),(VLOOKUP($A68,Surfaces!$B$2:$AL$62,28,0))/$BC68)))</f>
        <v/>
      </c>
      <c r="AG68" s="43" t="str">
        <f>IF((AG$182+$BN68)&gt;=52,IF(ISBLANK(INDEX($C69:$BB69,1,(AG$182+$BN68+1-52))),"",IF($BL68="P",VLOOKUP($A68,Surfaces!$B$2:$AL$62,15,0),(VLOOKUP($A68,Surfaces!$B$2:$AL$62,28,0))/$BC68)),IF(ISBLANK(INDEX(AG69:$BB69,1,$BN68+1)),"",IF($BL68="P",VLOOKUP($A68,Surfaces!$B$2:$AL$62,15,0),(VLOOKUP($A68,Surfaces!$B$2:$AL$62,28,0))/$BC68)))</f>
        <v/>
      </c>
      <c r="AH68" s="43" t="str">
        <f>IF((AH$182+$BN68)&gt;=52,IF(ISBLANK(INDEX($C69:$BB69,1,(AH$182+$BN68+1-52))),"",IF($BL68="P",VLOOKUP($A68,Surfaces!$B$2:$AL$62,15,0),(VLOOKUP($A68,Surfaces!$B$2:$AL$62,28,0))/$BC68)),IF(ISBLANK(INDEX(AH69:$BB69,1,$BN68+1)),"",IF($BL68="P",VLOOKUP($A68,Surfaces!$B$2:$AL$62,15,0),(VLOOKUP($A68,Surfaces!$B$2:$AL$62,28,0))/$BC68)))</f>
        <v/>
      </c>
      <c r="AI68" s="43" t="str">
        <f>IF((AI$182+$BN68)&gt;=52,IF(ISBLANK(INDEX($C69:$BB69,1,(AI$182+$BN68+1-52))),"",IF($BL68="P",VLOOKUP($A68,Surfaces!$B$2:$AL$62,15,0),(VLOOKUP($A68,Surfaces!$B$2:$AL$62,28,0))/$BC68)),IF(ISBLANK(INDEX(AI69:$BB69,1,$BN68+1)),"",IF($BL68="P",VLOOKUP($A68,Surfaces!$B$2:$AL$62,15,0),(VLOOKUP($A68,Surfaces!$B$2:$AL$62,28,0))/$BC68)))</f>
        <v/>
      </c>
      <c r="AJ68" s="43">
        <f ca="1">IF((AJ$182+$BN68)&gt;=52,IF(ISBLANK(INDEX($C69:$BB69,1,(AJ$182+$BN68+1-52))),"",IF($BL68="P",VLOOKUP($A68,Surfaces!$B$2:$AL$62,15,0),(VLOOKUP($A68,Surfaces!$B$2:$AL$62,28,0))/$BC68)),IF(ISBLANK(INDEX(AJ69:$BB69,1,$BN68+1)),"",IF($BL68="P",VLOOKUP($A68,Surfaces!$B$2:$AL$62,15,0),(VLOOKUP($A68,Surfaces!$B$2:$AL$62,28,0))/$BC68)))</f>
        <v>5.5714285714285712</v>
      </c>
      <c r="AK68" s="43">
        <f ca="1">IF((AK$182+$BN68)&gt;=52,IF(ISBLANK(INDEX($C69:$BB69,1,(AK$182+$BN68+1-52))),"",IF($BL68="P",VLOOKUP($A68,Surfaces!$B$2:$AL$62,15,0),(VLOOKUP($A68,Surfaces!$B$2:$AL$62,28,0))/$BC68)),IF(ISBLANK(INDEX(AK69:$BB69,1,$BN68+1)),"",IF($BL68="P",VLOOKUP($A68,Surfaces!$B$2:$AL$62,15,0),(VLOOKUP($A68,Surfaces!$B$2:$AL$62,28,0))/$BC68)))</f>
        <v>5.5714285714285712</v>
      </c>
      <c r="AL68" s="43" t="str">
        <f>IF((AL$182+$BN68)&gt;=52,IF(ISBLANK(INDEX($C69:$BB69,1,(AL$182+$BN68+1-52))),"",IF($BL68="P",VLOOKUP($A68,Surfaces!$B$2:$AL$62,15,0),(VLOOKUP($A68,Surfaces!$B$2:$AL$62,28,0))/$BC68)),IF(ISBLANK(INDEX(AL69:$BB69,1,$BN68+1)),"",IF($BL68="P",VLOOKUP($A68,Surfaces!$B$2:$AL$62,15,0),(VLOOKUP($A68,Surfaces!$B$2:$AL$62,28,0))/$BC68)))</f>
        <v/>
      </c>
      <c r="AM68" s="43" t="str">
        <f>IF((AM$182+$BN68)&gt;=52,IF(ISBLANK(INDEX($C69:$BB69,1,(AM$182+$BN68+1-52))),"",IF($BL68="P",VLOOKUP($A68,Surfaces!$B$2:$AL$62,15,0),(VLOOKUP($A68,Surfaces!$B$2:$AL$62,28,0))/$BC68)),IF(ISBLANK(INDEX(AM69:$BB69,1,$BN68+1)),"",IF($BL68="P",VLOOKUP($A68,Surfaces!$B$2:$AL$62,15,0),(VLOOKUP($A68,Surfaces!$B$2:$AL$62,28,0))/$BC68)))</f>
        <v/>
      </c>
      <c r="AN68" s="43" t="str">
        <f>IF((AN$182+$BN68)&gt;=52,IF(ISBLANK(INDEX($C69:$BB69,1,(AN$182+$BN68+1-52))),"",IF($BL68="P",VLOOKUP($A68,Surfaces!$B$2:$AL$62,15,0),(VLOOKUP($A68,Surfaces!$B$2:$AL$62,28,0))/$BC68)),IF(ISBLANK(INDEX(AN69:$BB69,1,$BN68+1)),"",IF($BL68="P",VLOOKUP($A68,Surfaces!$B$2:$AL$62,15,0),(VLOOKUP($A68,Surfaces!$B$2:$AL$62,28,0))/$BC68)))</f>
        <v/>
      </c>
      <c r="AO68" s="43" t="str">
        <f>IF((AO$182+$BN68)&gt;=52,IF(ISBLANK(INDEX($C69:$BB69,1,(AO$182+$BN68+1-52))),"",IF($BL68="P",VLOOKUP($A68,Surfaces!$B$2:$AL$62,15,0),(VLOOKUP($A68,Surfaces!$B$2:$AL$62,28,0))/$BC68)),IF(ISBLANK(INDEX(AO69:$BB69,1,$BN68+1)),"",IF($BL68="P",VLOOKUP($A68,Surfaces!$B$2:$AL$62,15,0),(VLOOKUP($A68,Surfaces!$B$2:$AL$62,28,0))/$BC68)))</f>
        <v/>
      </c>
      <c r="AP68" s="43" t="str">
        <f>IF((AP$182+$BN68)&gt;=52,IF(ISBLANK(INDEX($C69:$BB69,1,(AP$182+$BN68+1-52))),"",IF($BL68="P",VLOOKUP($A68,Surfaces!$B$2:$AL$62,15,0),(VLOOKUP($A68,Surfaces!$B$2:$AL$62,28,0))/$BC68)),IF(ISBLANK(INDEX(AP69:$BB69,1,$BN68+1)),"",IF($BL68="P",VLOOKUP($A68,Surfaces!$B$2:$AL$62,15,0),(VLOOKUP($A68,Surfaces!$B$2:$AL$62,28,0))/$BC68)))</f>
        <v/>
      </c>
      <c r="AQ68" s="43" t="str">
        <f>IF((AQ$182+$BN68)&gt;=52,IF(ISBLANK(INDEX($C69:$BB69,1,(AQ$182+$BN68+1-52))),"",IF($BL68="P",VLOOKUP($A68,Surfaces!$B$2:$AL$62,15,0),(VLOOKUP($A68,Surfaces!$B$2:$AL$62,28,0))/$BC68)),IF(ISBLANK(INDEX(AQ69:$BB69,1,$BN68+1)),"",IF($BL68="P",VLOOKUP($A68,Surfaces!$B$2:$AL$62,15,0),(VLOOKUP($A68,Surfaces!$B$2:$AL$62,28,0))/$BC68)))</f>
        <v/>
      </c>
      <c r="AR68" s="43" t="str">
        <f>IF((AR$182+$BN68)&gt;=52,IF(ISBLANK(INDEX($C69:$BB69,1,(AR$182+$BN68+1-52))),"",IF($BL68="P",VLOOKUP($A68,Surfaces!$B$2:$AL$62,15,0),(VLOOKUP($A68,Surfaces!$B$2:$AL$62,28,0))/$BC68)),IF(ISBLANK(INDEX(AR69:$BB69,1,$BN68+1)),"",IF($BL68="P",VLOOKUP($A68,Surfaces!$B$2:$AL$62,15,0),(VLOOKUP($A68,Surfaces!$B$2:$AL$62,28,0))/$BC68)))</f>
        <v/>
      </c>
      <c r="AS68" s="43" t="str">
        <f>IF((AS$182+$BN68)&gt;=52,IF(ISBLANK(INDEX($C69:$BB69,1,(AS$182+$BN68+1-52))),"",IF($BL68="P",VLOOKUP($A68,Surfaces!$B$2:$AL$62,15,0),(VLOOKUP($A68,Surfaces!$B$2:$AL$62,28,0))/$BC68)),IF(ISBLANK(INDEX(AS69:$BB69,1,$BN68+1)),"",IF($BL68="P",VLOOKUP($A68,Surfaces!$B$2:$AL$62,15,0),(VLOOKUP($A68,Surfaces!$B$2:$AL$62,28,0))/$BC68)))</f>
        <v/>
      </c>
      <c r="AT68" s="43" t="str">
        <f>IF((AT$182+$BN68)&gt;=52,IF(ISBLANK(INDEX($C69:$BB69,1,(AT$182+$BN68+1-52))),"",IF($BL68="P",VLOOKUP($A68,Surfaces!$B$2:$AL$62,15,0),(VLOOKUP($A68,Surfaces!$B$2:$AL$62,28,0))/$BC68)),IF(ISBLANK(INDEX(AT69:$BB69,1,$BN68+1)),"",IF($BL68="P",VLOOKUP($A68,Surfaces!$B$2:$AL$62,15,0),(VLOOKUP($A68,Surfaces!$B$2:$AL$62,28,0))/$BC68)))</f>
        <v/>
      </c>
      <c r="AU68" s="43" t="str">
        <f>IF((AU$182+$BN68)&gt;=52,IF(ISBLANK(INDEX($C69:$BB69,1,(AU$182+$BN68+1-52))),"",IF($BL68="P",VLOOKUP($A68,Surfaces!$B$2:$AL$62,15,0),(VLOOKUP($A68,Surfaces!$B$2:$AL$62,28,0))/$BC68)),IF(ISBLANK(INDEX(AU69:$BB69,1,$BN68+1)),"",IF($BL68="P",VLOOKUP($A68,Surfaces!$B$2:$AL$62,15,0),(VLOOKUP($A68,Surfaces!$B$2:$AL$62,28,0))/$BC68)))</f>
        <v/>
      </c>
      <c r="AV68" s="43" t="str">
        <f>IF((AV$182+$BN68)&gt;=52,IF(ISBLANK(INDEX($C69:$BB69,1,(AV$182+$BN68+1-52))),"",IF($BL68="P",VLOOKUP($A68,Surfaces!$B$2:$AL$62,15,0),(VLOOKUP($A68,Surfaces!$B$2:$AL$62,28,0))/$BC68)),IF(ISBLANK(INDEX(AV69:$BB69,1,$BN68+1)),"",IF($BL68="P",VLOOKUP($A68,Surfaces!$B$2:$AL$62,15,0),(VLOOKUP($A68,Surfaces!$B$2:$AL$62,28,0))/$BC68)))</f>
        <v/>
      </c>
      <c r="AW68" s="43" t="str">
        <f>IF((AW$182+$BN68)&gt;=52,IF(ISBLANK(INDEX($C69:$BB69,1,(AW$182+$BN68+1-52))),"",IF($BL68="P",VLOOKUP($A68,Surfaces!$B$2:$AL$62,15,0),(VLOOKUP($A68,Surfaces!$B$2:$AL$62,28,0))/$BC68)),IF(ISBLANK(INDEX(AW69:$BB69,1,$BN68+1)),"",IF($BL68="P",VLOOKUP($A68,Surfaces!$B$2:$AL$62,15,0),(VLOOKUP($A68,Surfaces!$B$2:$AL$62,28,0))/$BC68)))</f>
        <v/>
      </c>
      <c r="AX68" s="43" t="str">
        <f>IF((AX$182+$BN68)&gt;=52,IF(ISBLANK(INDEX($C69:$BB69,1,(AX$182+$BN68+1-52))),"",IF($BL68="P",VLOOKUP($A68,Surfaces!$B$2:$AL$62,15,0),(VLOOKUP($A68,Surfaces!$B$2:$AL$62,28,0))/$BC68)),IF(ISBLANK(INDEX(AX69:$BB69,1,$BN68+1)),"",IF($BL68="P",VLOOKUP($A68,Surfaces!$B$2:$AL$62,15,0),(VLOOKUP($A68,Surfaces!$B$2:$AL$62,28,0))/$BC68)))</f>
        <v/>
      </c>
      <c r="AY68" s="43">
        <f ca="1">IF((AY$182+$BN68)&gt;=52,IF(ISBLANK(INDEX($C69:$BB69,1,(AY$182+$BN68+1-52))),"",IF($BL68="P",VLOOKUP($A68,Surfaces!$B$2:$AL$62,15,0),(VLOOKUP($A68,Surfaces!$B$2:$AL$62,28,0))/$BC68)),IF(ISBLANK(INDEX(AY69:$BB69,1,$BN68+1)),"",IF($BL68="P",VLOOKUP($A68,Surfaces!$B$2:$AL$62,15,0),(VLOOKUP($A68,Surfaces!$B$2:$AL$62,28,0))/$BC68)))</f>
        <v>5.5714285714285712</v>
      </c>
      <c r="AZ68" s="43">
        <f ca="1">IF((AZ$182+$BN68)&gt;=52,IF(ISBLANK(INDEX($C69:$BB69,1,(AZ$182+$BN68+1-52))),"",IF($BL68="P",VLOOKUP($A68,Surfaces!$B$2:$AL$62,15,0),(VLOOKUP($A68,Surfaces!$B$2:$AL$62,28,0))/$BC68)),IF(ISBLANK(INDEX(AZ69:$BB69,1,$BN68+1)),"",IF($BL68="P",VLOOKUP($A68,Surfaces!$B$2:$AL$62,15,0),(VLOOKUP($A68,Surfaces!$B$2:$AL$62,28,0))/$BC68)))</f>
        <v>5.5714285714285712</v>
      </c>
      <c r="BA68" s="43" t="str">
        <f>IF((BA$182+$BN68)&gt;=52,IF(ISBLANK(INDEX($C69:$BB69,1,(BA$182+$BN68+1-52))),"",IF($BL68="P",VLOOKUP($A68,Surfaces!$B$2:$AL$62,15,0),(VLOOKUP($A68,Surfaces!$B$2:$AL$62,28,0))/$BC68)),IF(ISBLANK(INDEX(BA69:$BB69,1,$BN68+1)),"",IF($BL68="P",VLOOKUP($A68,Surfaces!$B$2:$AL$62,15,0),(VLOOKUP($A68,Surfaces!$B$2:$AL$62,28,0))/$BC68)))</f>
        <v/>
      </c>
      <c r="BB68" s="43" t="str">
        <f>IF((BB$182+$BN68)&gt;=52,IF(ISBLANK(INDEX($C69:$BB69,1,(BB$182+$BN68+1-52))),"",IF($BL68="P",VLOOKUP($A68,Surfaces!$B$2:$AL$62,15,0),(VLOOKUP($A68,Surfaces!$B$2:$AL$62,28,0))/$BC68)),IF(ISBLANK(INDEX(BB69:$BB69,1,$BN68+1)),"",IF($BL68="P",VLOOKUP($A68,Surfaces!$B$2:$AL$62,15,0),(VLOOKUP($A68,Surfaces!$B$2:$AL$62,28,0))/$BC68)))</f>
        <v/>
      </c>
      <c r="BC68" s="44">
        <f>IF(COUNTA(C69:BB69)=0,"",COUNTA(C69:BB69))</f>
        <v>5</v>
      </c>
      <c r="BD68" s="45" t="s">
        <v>127</v>
      </c>
      <c r="BE68" s="45" t="s">
        <v>138</v>
      </c>
      <c r="BF68" s="46" t="s">
        <v>141</v>
      </c>
      <c r="BG68" s="46">
        <v>28</v>
      </c>
      <c r="BH68" s="46">
        <v>0.3</v>
      </c>
      <c r="BI68" s="46" t="s">
        <v>118</v>
      </c>
      <c r="BJ68" s="46">
        <v>0.2</v>
      </c>
      <c r="BK68" s="47"/>
      <c r="BL68" s="46" t="s">
        <v>125</v>
      </c>
      <c r="BM68" s="46">
        <v>30</v>
      </c>
      <c r="BN68" s="46">
        <v>9</v>
      </c>
      <c r="BO68" s="48">
        <v>1</v>
      </c>
      <c r="BP68" s="49" t="s">
        <v>120</v>
      </c>
      <c r="BQ68" s="48">
        <v>2.2999999999999998</v>
      </c>
      <c r="BR68" s="50" t="str">
        <f>IF(ISBLANK(BP68),"",BP68)</f>
        <v>€/kg</v>
      </c>
    </row>
    <row r="69" spans="1:70" x14ac:dyDescent="0.2">
      <c r="A69" s="52" t="str">
        <f>A68</f>
        <v>scorzonère</v>
      </c>
      <c r="B69" s="53" t="s">
        <v>121</v>
      </c>
      <c r="C69" s="56"/>
      <c r="D69" s="56"/>
      <c r="E69" s="56"/>
      <c r="F69" s="56"/>
      <c r="G69" s="56"/>
      <c r="H69" s="56"/>
      <c r="I69" s="56" t="s">
        <v>329</v>
      </c>
      <c r="J69" s="56" t="s">
        <v>329</v>
      </c>
      <c r="K69" s="56"/>
      <c r="L69" s="56"/>
      <c r="M69" s="56"/>
      <c r="N69" s="56"/>
      <c r="O69" s="56"/>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6"/>
      <c r="AQ69" s="56"/>
      <c r="AR69" s="56"/>
      <c r="AS69" s="56" t="s">
        <v>329</v>
      </c>
      <c r="AT69" s="56" t="s">
        <v>329</v>
      </c>
      <c r="AU69" s="56"/>
      <c r="AV69" s="56"/>
      <c r="AW69" s="56"/>
      <c r="AX69" s="56"/>
      <c r="AY69" s="56"/>
      <c r="AZ69" s="56"/>
      <c r="BA69" s="56"/>
      <c r="BB69" s="56" t="s">
        <v>329</v>
      </c>
      <c r="BC69" s="57"/>
      <c r="BD69" s="58"/>
      <c r="BE69" s="58"/>
      <c r="BF69" s="59"/>
      <c r="BG69" s="59"/>
      <c r="BH69" s="59"/>
      <c r="BI69" s="59"/>
      <c r="BJ69" s="59"/>
      <c r="BK69" s="60"/>
      <c r="BL69" s="59"/>
      <c r="BM69" s="59"/>
      <c r="BN69" s="59"/>
      <c r="BO69" s="61"/>
      <c r="BP69" s="62"/>
      <c r="BQ69" s="61"/>
      <c r="BR69" s="63"/>
    </row>
    <row r="70" spans="1:70" x14ac:dyDescent="0.2">
      <c r="A70" s="64" t="str">
        <f>A69</f>
        <v>scorzonère</v>
      </c>
      <c r="B70" s="65" t="s">
        <v>123</v>
      </c>
      <c r="C70" s="66" t="str">
        <f>IF(C69="","",IF(VLOOKUP($A70,Surfaces!$B$1:$AK$61,16,0)="",VLOOKUP($A70,Surfaces!$B$1:$AK$61,29,0),VLOOKUP($A70,Surfaces!$B$1:$AK$61,16,0)))</f>
        <v/>
      </c>
      <c r="D70" s="66" t="str">
        <f>IF(D69="","",IF(VLOOKUP($A70,Surfaces!$B$1:$AK$61,16,0)="",VLOOKUP($A70,Surfaces!$B$1:$AK$61,29,0),VLOOKUP($A70,Surfaces!$B$1:$AK$61,16,0)))</f>
        <v/>
      </c>
      <c r="E70" s="66" t="str">
        <f>IF(E69="","",IF(VLOOKUP($A70,Surfaces!$B$1:$AK$61,16,0)="",VLOOKUP($A70,Surfaces!$B$1:$AK$61,29,0),VLOOKUP($A70,Surfaces!$B$1:$AK$61,16,0)))</f>
        <v/>
      </c>
      <c r="F70" s="66" t="str">
        <f>IF(F69="","",IF(VLOOKUP($A70,Surfaces!$B$1:$AK$61,16,0)="",VLOOKUP($A70,Surfaces!$B$1:$AK$61,29,0),VLOOKUP($A70,Surfaces!$B$1:$AK$61,16,0)))</f>
        <v/>
      </c>
      <c r="G70" s="66" t="str">
        <f>IF(G69="","",IF(VLOOKUP($A70,Surfaces!$B$1:$AK$61,16,0)="",VLOOKUP($A70,Surfaces!$B$1:$AK$61,29,0),VLOOKUP($A70,Surfaces!$B$1:$AK$61,16,0)))</f>
        <v/>
      </c>
      <c r="H70" s="66" t="str">
        <f>IF(H69="","",IF(VLOOKUP($A70,Surfaces!$B$1:$AK$61,16,0)="",VLOOKUP($A70,Surfaces!$B$1:$AK$61,29,0),VLOOKUP($A70,Surfaces!$B$1:$AK$61,16,0)))</f>
        <v/>
      </c>
      <c r="I70" s="66">
        <f ca="1">IF(I69="","",IF(VLOOKUP($A70,Surfaces!$B$1:$AK$61,16,0)="",VLOOKUP($A70,Surfaces!$B$1:$AK$61,29,0),VLOOKUP($A70,Surfaces!$B$1:$AK$61,16,0)))</f>
        <v>15</v>
      </c>
      <c r="J70" s="66">
        <f ca="1">IF(J69="","",IF(VLOOKUP($A70,Surfaces!$B$1:$AK$61,16,0)="",VLOOKUP($A70,Surfaces!$B$1:$AK$61,29,0),VLOOKUP($A70,Surfaces!$B$1:$AK$61,16,0)))</f>
        <v>15</v>
      </c>
      <c r="K70" s="66" t="str">
        <f>IF(K69="","",IF(VLOOKUP($A70,Surfaces!$B$1:$AK$61,16,0)="",VLOOKUP($A70,Surfaces!$B$1:$AK$61,29,0),VLOOKUP($A70,Surfaces!$B$1:$AK$61,16,0)))</f>
        <v/>
      </c>
      <c r="L70" s="66" t="str">
        <f>IF(L69="","",IF(VLOOKUP($A70,Surfaces!$B$1:$AK$61,16,0)="",VLOOKUP($A70,Surfaces!$B$1:$AK$61,29,0),VLOOKUP($A70,Surfaces!$B$1:$AK$61,16,0)))</f>
        <v/>
      </c>
      <c r="M70" s="66" t="str">
        <f>IF(M69="","",IF(VLOOKUP($A70,Surfaces!$B$1:$AK$61,16,0)="",VLOOKUP($A70,Surfaces!$B$1:$AK$61,29,0),VLOOKUP($A70,Surfaces!$B$1:$AK$61,16,0)))</f>
        <v/>
      </c>
      <c r="N70" s="66" t="str">
        <f>IF(N69="","",IF(VLOOKUP($A70,Surfaces!$B$1:$AK$61,16,0)="",VLOOKUP($A70,Surfaces!$B$1:$AK$61,29,0),VLOOKUP($A70,Surfaces!$B$1:$AK$61,16,0)))</f>
        <v/>
      </c>
      <c r="O70" s="66" t="str">
        <f>IF(O69="","",IF(VLOOKUP($A70,Surfaces!$B$1:$AK$61,16,0)="",VLOOKUP($A70,Surfaces!$B$1:$AK$61,29,0),VLOOKUP($A70,Surfaces!$B$1:$AK$61,16,0)))</f>
        <v/>
      </c>
      <c r="P70" s="66" t="str">
        <f>IF(P69="","",IF(VLOOKUP($A70,Surfaces!$B$1:$AK$61,16,0)="",VLOOKUP($A70,Surfaces!$B$1:$AK$61,29,0),VLOOKUP($A70,Surfaces!$B$1:$AK$61,16,0)))</f>
        <v/>
      </c>
      <c r="Q70" s="66" t="str">
        <f>IF(Q69="","",IF(VLOOKUP($A70,Surfaces!$B$1:$AK$61,16,0)="",VLOOKUP($A70,Surfaces!$B$1:$AK$61,29,0),VLOOKUP($A70,Surfaces!$B$1:$AK$61,16,0)))</f>
        <v/>
      </c>
      <c r="R70" s="66" t="str">
        <f>IF(R69="","",IF(VLOOKUP($A70,Surfaces!$B$1:$AK$61,16,0)="",VLOOKUP($A70,Surfaces!$B$1:$AK$61,29,0),VLOOKUP($A70,Surfaces!$B$1:$AK$61,16,0)))</f>
        <v/>
      </c>
      <c r="S70" s="66" t="str">
        <f>IF(S69="","",IF(VLOOKUP($A70,Surfaces!$B$1:$AK$61,16,0)="",VLOOKUP($A70,Surfaces!$B$1:$AK$61,29,0),VLOOKUP($A70,Surfaces!$B$1:$AK$61,16,0)))</f>
        <v/>
      </c>
      <c r="T70" s="66" t="str">
        <f>IF(T69="","",IF(VLOOKUP($A70,Surfaces!$B$1:$AK$61,16,0)="",VLOOKUP($A70,Surfaces!$B$1:$AK$61,29,0),VLOOKUP($A70,Surfaces!$B$1:$AK$61,16,0)))</f>
        <v/>
      </c>
      <c r="U70" s="66" t="str">
        <f>IF(U69="","",IF(VLOOKUP($A70,Surfaces!$B$1:$AK$61,16,0)="",VLOOKUP($A70,Surfaces!$B$1:$AK$61,29,0),VLOOKUP($A70,Surfaces!$B$1:$AK$61,16,0)))</f>
        <v/>
      </c>
      <c r="V70" s="66" t="str">
        <f>IF(V69="","",IF(VLOOKUP($A70,Surfaces!$B$1:$AK$61,16,0)="",VLOOKUP($A70,Surfaces!$B$1:$AK$61,29,0),VLOOKUP($A70,Surfaces!$B$1:$AK$61,16,0)))</f>
        <v/>
      </c>
      <c r="W70" s="66" t="str">
        <f>IF(W69="","",IF(VLOOKUP($A70,Surfaces!$B$1:$AK$61,16,0)="",VLOOKUP($A70,Surfaces!$B$1:$AK$61,29,0),VLOOKUP($A70,Surfaces!$B$1:$AK$61,16,0)))</f>
        <v/>
      </c>
      <c r="X70" s="66" t="str">
        <f>IF(X69="","",IF(VLOOKUP($A70,Surfaces!$B$1:$AK$61,16,0)="",VLOOKUP($A70,Surfaces!$B$1:$AK$61,29,0),VLOOKUP($A70,Surfaces!$B$1:$AK$61,16,0)))</f>
        <v/>
      </c>
      <c r="Y70" s="66" t="str">
        <f>IF(Y69="","",IF(VLOOKUP($A70,Surfaces!$B$1:$AK$61,16,0)="",VLOOKUP($A70,Surfaces!$B$1:$AK$61,29,0),VLOOKUP($A70,Surfaces!$B$1:$AK$61,16,0)))</f>
        <v/>
      </c>
      <c r="Z70" s="66" t="str">
        <f>IF(Z69="","",IF(VLOOKUP($A70,Surfaces!$B$1:$AK$61,16,0)="",VLOOKUP($A70,Surfaces!$B$1:$AK$61,29,0),VLOOKUP($A70,Surfaces!$B$1:$AK$61,16,0)))</f>
        <v/>
      </c>
      <c r="AA70" s="66" t="str">
        <f>IF(AA69="","",IF(VLOOKUP($A70,Surfaces!$B$1:$AK$61,16,0)="",VLOOKUP($A70,Surfaces!$B$1:$AK$61,29,0),VLOOKUP($A70,Surfaces!$B$1:$AK$61,16,0)))</f>
        <v/>
      </c>
      <c r="AB70" s="66" t="str">
        <f>IF(AB69="","",IF(VLOOKUP($A70,Surfaces!$B$1:$AK$61,16,0)="",VLOOKUP($A70,Surfaces!$B$1:$AK$61,29,0),VLOOKUP($A70,Surfaces!$B$1:$AK$61,16,0)))</f>
        <v/>
      </c>
      <c r="AC70" s="66" t="str">
        <f>IF(AC69="","",IF(VLOOKUP($A70,Surfaces!$B$1:$AK$61,16,0)="",VLOOKUP($A70,Surfaces!$B$1:$AK$61,29,0),VLOOKUP($A70,Surfaces!$B$1:$AK$61,16,0)))</f>
        <v/>
      </c>
      <c r="AD70" s="66" t="str">
        <f>IF(AD69="","",IF(VLOOKUP($A70,Surfaces!$B$1:$AK$61,16,0)="",VLOOKUP($A70,Surfaces!$B$1:$AK$61,29,0),VLOOKUP($A70,Surfaces!$B$1:$AK$61,16,0)))</f>
        <v/>
      </c>
      <c r="AE70" s="66" t="str">
        <f>IF(AE69="","",IF(VLOOKUP($A70,Surfaces!$B$1:$AK$61,16,0)="",VLOOKUP($A70,Surfaces!$B$1:$AK$61,29,0),VLOOKUP($A70,Surfaces!$B$1:$AK$61,16,0)))</f>
        <v/>
      </c>
      <c r="AF70" s="66" t="str">
        <f>IF(AF69="","",IF(VLOOKUP($A70,Surfaces!$B$1:$AK$61,16,0)="",VLOOKUP($A70,Surfaces!$B$1:$AK$61,29,0),VLOOKUP($A70,Surfaces!$B$1:$AK$61,16,0)))</f>
        <v/>
      </c>
      <c r="AG70" s="66" t="str">
        <f>IF(AG69="","",IF(VLOOKUP($A70,Surfaces!$B$1:$AK$61,16,0)="",VLOOKUP($A70,Surfaces!$B$1:$AK$61,29,0),VLOOKUP($A70,Surfaces!$B$1:$AK$61,16,0)))</f>
        <v/>
      </c>
      <c r="AH70" s="66" t="str">
        <f>IF(AH69="","",IF(VLOOKUP($A70,Surfaces!$B$1:$AK$61,16,0)="",VLOOKUP($A70,Surfaces!$B$1:$AK$61,29,0),VLOOKUP($A70,Surfaces!$B$1:$AK$61,16,0)))</f>
        <v/>
      </c>
      <c r="AI70" s="66" t="str">
        <f>IF(AI69="","",IF(VLOOKUP($A70,Surfaces!$B$1:$AK$61,16,0)="",VLOOKUP($A70,Surfaces!$B$1:$AK$61,29,0),VLOOKUP($A70,Surfaces!$B$1:$AK$61,16,0)))</f>
        <v/>
      </c>
      <c r="AJ70" s="66" t="str">
        <f>IF(AJ69="","",IF(VLOOKUP($A70,Surfaces!$B$1:$AK$61,16,0)="",VLOOKUP($A70,Surfaces!$B$1:$AK$61,29,0),VLOOKUP($A70,Surfaces!$B$1:$AK$61,16,0)))</f>
        <v/>
      </c>
      <c r="AK70" s="66" t="str">
        <f>IF(AK69="","",IF(VLOOKUP($A70,Surfaces!$B$1:$AK$61,16,0)="",VLOOKUP($A70,Surfaces!$B$1:$AK$61,29,0),VLOOKUP($A70,Surfaces!$B$1:$AK$61,16,0)))</f>
        <v/>
      </c>
      <c r="AL70" s="66" t="str">
        <f>IF(AL69="","",IF(VLOOKUP($A70,Surfaces!$B$1:$AK$61,16,0)="",VLOOKUP($A70,Surfaces!$B$1:$AK$61,29,0),VLOOKUP($A70,Surfaces!$B$1:$AK$61,16,0)))</f>
        <v/>
      </c>
      <c r="AM70" s="66" t="str">
        <f>IF(AM69="","",IF(VLOOKUP($A70,Surfaces!$B$1:$AK$61,16,0)="",VLOOKUP($A70,Surfaces!$B$1:$AK$61,29,0),VLOOKUP($A70,Surfaces!$B$1:$AK$61,16,0)))</f>
        <v/>
      </c>
      <c r="AN70" s="66" t="str">
        <f>IF(AN69="","",IF(VLOOKUP($A70,Surfaces!$B$1:$AK$61,16,0)="",VLOOKUP($A70,Surfaces!$B$1:$AK$61,29,0),VLOOKUP($A70,Surfaces!$B$1:$AK$61,16,0)))</f>
        <v/>
      </c>
      <c r="AO70" s="66" t="str">
        <f>IF(AO69="","",IF(VLOOKUP($A70,Surfaces!$B$1:$AK$61,16,0)="",VLOOKUP($A70,Surfaces!$B$1:$AK$61,29,0),VLOOKUP($A70,Surfaces!$B$1:$AK$61,16,0)))</f>
        <v/>
      </c>
      <c r="AP70" s="66" t="str">
        <f>IF(AP69="","",IF(VLOOKUP($A70,Surfaces!$B$1:$AK$61,16,0)="",VLOOKUP($A70,Surfaces!$B$1:$AK$61,29,0),VLOOKUP($A70,Surfaces!$B$1:$AK$61,16,0)))</f>
        <v/>
      </c>
      <c r="AQ70" s="66" t="str">
        <f>IF(AQ69="","",IF(VLOOKUP($A70,Surfaces!$B$1:$AK$61,16,0)="",VLOOKUP($A70,Surfaces!$B$1:$AK$61,29,0),VLOOKUP($A70,Surfaces!$B$1:$AK$61,16,0)))</f>
        <v/>
      </c>
      <c r="AR70" s="66" t="str">
        <f>IF(AR69="","",IF(VLOOKUP($A70,Surfaces!$B$1:$AK$61,16,0)="",VLOOKUP($A70,Surfaces!$B$1:$AK$61,29,0),VLOOKUP($A70,Surfaces!$B$1:$AK$61,16,0)))</f>
        <v/>
      </c>
      <c r="AS70" s="66">
        <f ca="1">IF(AS69="","",IF(VLOOKUP($A70,Surfaces!$B$1:$AK$61,16,0)="",VLOOKUP($A70,Surfaces!$B$1:$AK$61,29,0),VLOOKUP($A70,Surfaces!$B$1:$AK$61,16,0)))</f>
        <v>15</v>
      </c>
      <c r="AT70" s="66">
        <f ca="1">IF(AT69="","",IF(VLOOKUP($A70,Surfaces!$B$1:$AK$61,16,0)="",VLOOKUP($A70,Surfaces!$B$1:$AK$61,29,0),VLOOKUP($A70,Surfaces!$B$1:$AK$61,16,0)))</f>
        <v>15</v>
      </c>
      <c r="AU70" s="66" t="str">
        <f>IF(AU69="","",IF(VLOOKUP($A70,Surfaces!$B$1:$AK$61,16,0)="",VLOOKUP($A70,Surfaces!$B$1:$AK$61,29,0),VLOOKUP($A70,Surfaces!$B$1:$AK$61,16,0)))</f>
        <v/>
      </c>
      <c r="AV70" s="66" t="str">
        <f>IF(AV69="","",IF(VLOOKUP($A70,Surfaces!$B$1:$AK$61,16,0)="",VLOOKUP($A70,Surfaces!$B$1:$AK$61,29,0),VLOOKUP($A70,Surfaces!$B$1:$AK$61,16,0)))</f>
        <v/>
      </c>
      <c r="AW70" s="66" t="str">
        <f>IF(AW69="","",IF(VLOOKUP($A70,Surfaces!$B$1:$AK$61,16,0)="",VLOOKUP($A70,Surfaces!$B$1:$AK$61,29,0),VLOOKUP($A70,Surfaces!$B$1:$AK$61,16,0)))</f>
        <v/>
      </c>
      <c r="AX70" s="66" t="str">
        <f>IF(AX69="","",IF(VLOOKUP($A70,Surfaces!$B$1:$AK$61,16,0)="",VLOOKUP($A70,Surfaces!$B$1:$AK$61,29,0),VLOOKUP($A70,Surfaces!$B$1:$AK$61,16,0)))</f>
        <v/>
      </c>
      <c r="AY70" s="66" t="str">
        <f>IF(AY69="","",IF(VLOOKUP($A70,Surfaces!$B$1:$AK$61,16,0)="",VLOOKUP($A70,Surfaces!$B$1:$AK$61,29,0),VLOOKUP($A70,Surfaces!$B$1:$AK$61,16,0)))</f>
        <v/>
      </c>
      <c r="AZ70" s="66" t="str">
        <f>IF(AZ69="","",IF(VLOOKUP($A70,Surfaces!$B$1:$AK$61,16,0)="",VLOOKUP($A70,Surfaces!$B$1:$AK$61,29,0),VLOOKUP($A70,Surfaces!$B$1:$AK$61,16,0)))</f>
        <v/>
      </c>
      <c r="BA70" s="66" t="str">
        <f>IF(BA69="","",IF(VLOOKUP($A70,Surfaces!$B$1:$AK$61,16,0)="",VLOOKUP($A70,Surfaces!$B$1:$AK$61,29,0),VLOOKUP($A70,Surfaces!$B$1:$AK$61,16,0)))</f>
        <v/>
      </c>
      <c r="BB70" s="66">
        <f ca="1">IF(BB69="","",IF(VLOOKUP($A70,Surfaces!$B$1:$AK$61,16,0)="",VLOOKUP($A70,Surfaces!$B$1:$AK$61,29,0),VLOOKUP($A70,Surfaces!$B$1:$AK$61,16,0)))</f>
        <v>15</v>
      </c>
      <c r="BC70" s="67"/>
      <c r="BD70" s="68"/>
      <c r="BE70" s="68"/>
      <c r="BF70" s="69"/>
      <c r="BG70" s="69"/>
      <c r="BH70" s="69"/>
      <c r="BI70" s="69"/>
      <c r="BJ70" s="69"/>
      <c r="BK70" s="70"/>
      <c r="BL70" s="69"/>
      <c r="BM70" s="69"/>
      <c r="BN70" s="69"/>
      <c r="BO70" s="71"/>
      <c r="BP70" s="72"/>
      <c r="BQ70" s="71"/>
      <c r="BR70" s="73"/>
    </row>
    <row r="71" spans="1:70" s="51" customFormat="1" x14ac:dyDescent="0.2">
      <c r="A71" s="41" t="s">
        <v>169</v>
      </c>
      <c r="B71" s="42" t="s">
        <v>115</v>
      </c>
      <c r="C71" s="43" t="str">
        <f>IF((C$182+$BN71)&gt;=52,IF(ISBLANK(INDEX($C72:$BB72,1,(C$182+$BN71+1-52))),"",IF($BL71="P",VLOOKUP($A71,Surfaces!$B$2:$AL$62,15,0),(VLOOKUP($A71,Surfaces!$B$2:$AL$62,28,0))/$BC71)),IF(ISBLANK(INDEX(C72:$BB72,1,$BN71+1)),"",IF($BL71="P",VLOOKUP($A71,Surfaces!$B$2:$AL$62,15,0),(VLOOKUP($A71,Surfaces!$B$2:$AL$62,28,0))/$BC71)))</f>
        <v/>
      </c>
      <c r="D71" s="43" t="str">
        <f>IF((D$182+$BN71)&gt;=52,IF(ISBLANK(INDEX($C72:$BB72,1,(D$182+$BN71+1-52))),"",IF($BL71="P",VLOOKUP($A71,Surfaces!$B$2:$AL$62,15,0),(VLOOKUP($A71,Surfaces!$B$2:$AL$62,28,0))/$BC71)),IF(ISBLANK(INDEX(D72:$BB72,1,$BN71+1)),"",IF($BL71="P",VLOOKUP($A71,Surfaces!$B$2:$AL$62,15,0),(VLOOKUP($A71,Surfaces!$B$2:$AL$62,28,0))/$BC71)))</f>
        <v/>
      </c>
      <c r="E71" s="43" t="str">
        <f>IF((E$182+$BN71)&gt;=52,IF(ISBLANK(INDEX($C72:$BB72,1,(E$182+$BN71+1-52))),"",IF($BL71="P",VLOOKUP($A71,Surfaces!$B$2:$AL$62,15,0),(VLOOKUP($A71,Surfaces!$B$2:$AL$62,28,0))/$BC71)),IF(ISBLANK(INDEX(E72:$BB72,1,$BN71+1)),"",IF($BL71="P",VLOOKUP($A71,Surfaces!$B$2:$AL$62,15,0),(VLOOKUP($A71,Surfaces!$B$2:$AL$62,28,0))/$BC71)))</f>
        <v/>
      </c>
      <c r="F71" s="43" t="str">
        <f>IF((F$182+$BN71)&gt;=52,IF(ISBLANK(INDEX($C72:$BB72,1,(F$182+$BN71+1-52))),"",IF($BL71="P",VLOOKUP($A71,Surfaces!$B$2:$AL$62,15,0),(VLOOKUP($A71,Surfaces!$B$2:$AL$62,28,0))/$BC71)),IF(ISBLANK(INDEX(F72:$BB72,1,$BN71+1)),"",IF($BL71="P",VLOOKUP($A71,Surfaces!$B$2:$AL$62,15,0),(VLOOKUP($A71,Surfaces!$B$2:$AL$62,28,0))/$BC71)))</f>
        <v/>
      </c>
      <c r="G71" s="43" t="str">
        <f>IF((G$182+$BN71)&gt;=52,IF(ISBLANK(INDEX($C72:$BB72,1,(G$182+$BN71+1-52))),"",IF($BL71="P",VLOOKUP($A71,Surfaces!$B$2:$AL$62,15,0),(VLOOKUP($A71,Surfaces!$B$2:$AL$62,28,0))/$BC71)),IF(ISBLANK(INDEX(G72:$BB72,1,$BN71+1)),"",IF($BL71="P",VLOOKUP($A71,Surfaces!$B$2:$AL$62,15,0),(VLOOKUP($A71,Surfaces!$B$2:$AL$62,28,0))/$BC71)))</f>
        <v/>
      </c>
      <c r="H71" s="43" t="str">
        <f>IF((H$182+$BN71)&gt;=52,IF(ISBLANK(INDEX($C72:$BB72,1,(H$182+$BN71+1-52))),"",IF($BL71="P",VLOOKUP($A71,Surfaces!$B$2:$AL$62,15,0),(VLOOKUP($A71,Surfaces!$B$2:$AL$62,28,0))/$BC71)),IF(ISBLANK(INDEX(H72:$BB72,1,$BN71+1)),"",IF($BL71="P",VLOOKUP($A71,Surfaces!$B$2:$AL$62,15,0),(VLOOKUP($A71,Surfaces!$B$2:$AL$62,28,0))/$BC71)))</f>
        <v/>
      </c>
      <c r="I71" s="43" t="str">
        <f>IF((I$182+$BN71)&gt;=52,IF(ISBLANK(INDEX($C72:$BB72,1,(I$182+$BN71+1-52))),"",IF($BL71="P",VLOOKUP($A71,Surfaces!$B$2:$AL$62,15,0),(VLOOKUP($A71,Surfaces!$B$2:$AL$62,28,0))/$BC71)),IF(ISBLANK(INDEX(I72:$BB72,1,$BN71+1)),"",IF($BL71="P",VLOOKUP($A71,Surfaces!$B$2:$AL$62,15,0),(VLOOKUP($A71,Surfaces!$B$2:$AL$62,28,0))/$BC71)))</f>
        <v/>
      </c>
      <c r="J71" s="43" t="str">
        <f>IF((J$182+$BN71)&gt;=52,IF(ISBLANK(INDEX($C72:$BB72,1,(J$182+$BN71+1-52))),"",IF($BL71="P",VLOOKUP($A71,Surfaces!$B$2:$AL$62,15,0),(VLOOKUP($A71,Surfaces!$B$2:$AL$62,28,0))/$BC71)),IF(ISBLANK(INDEX(J72:$BB72,1,$BN71+1)),"",IF($BL71="P",VLOOKUP($A71,Surfaces!$B$2:$AL$62,15,0),(VLOOKUP($A71,Surfaces!$B$2:$AL$62,28,0))/$BC71)))</f>
        <v/>
      </c>
      <c r="K71" s="43" t="str">
        <f>IF((K$182+$BN71)&gt;=52,IF(ISBLANK(INDEX($C72:$BB72,1,(K$182+$BN71+1-52))),"",IF($BL71="P",VLOOKUP($A71,Surfaces!$B$2:$AL$62,15,0),(VLOOKUP($A71,Surfaces!$B$2:$AL$62,28,0))/$BC71)),IF(ISBLANK(INDEX(K72:$BB72,1,$BN71+1)),"",IF($BL71="P",VLOOKUP($A71,Surfaces!$B$2:$AL$62,15,0),(VLOOKUP($A71,Surfaces!$B$2:$AL$62,28,0))/$BC71)))</f>
        <v/>
      </c>
      <c r="L71" s="43" t="str">
        <f>IF((L$182+$BN71)&gt;=52,IF(ISBLANK(INDEX($C72:$BB72,1,(L$182+$BN71+1-52))),"",IF($BL71="P",VLOOKUP($A71,Surfaces!$B$2:$AL$62,15,0),(VLOOKUP($A71,Surfaces!$B$2:$AL$62,28,0))/$BC71)),IF(ISBLANK(INDEX(L72:$BB72,1,$BN71+1)),"",IF($BL71="P",VLOOKUP($A71,Surfaces!$B$2:$AL$62,15,0),(VLOOKUP($A71,Surfaces!$B$2:$AL$62,28,0))/$BC71)))</f>
        <v/>
      </c>
      <c r="M71" s="43" t="str">
        <f>IF((M$182+$BN71)&gt;=52,IF(ISBLANK(INDEX($C72:$BB72,1,(M$182+$BN71+1-52))),"",IF($BL71="P",VLOOKUP($A71,Surfaces!$B$2:$AL$62,15,0),(VLOOKUP($A71,Surfaces!$B$2:$AL$62,28,0))/$BC71)),IF(ISBLANK(INDEX(M72:$BB72,1,$BN71+1)),"",IF($BL71="P",VLOOKUP($A71,Surfaces!$B$2:$AL$62,15,0),(VLOOKUP($A71,Surfaces!$B$2:$AL$62,28,0))/$BC71)))</f>
        <v/>
      </c>
      <c r="N71" s="43" t="str">
        <f>IF((N$182+$BN71)&gt;=52,IF(ISBLANK(INDEX($C72:$BB72,1,(N$182+$BN71+1-52))),"",IF($BL71="P",VLOOKUP($A71,Surfaces!$B$2:$AL$62,15,0),(VLOOKUP($A71,Surfaces!$B$2:$AL$62,28,0))/$BC71)),IF(ISBLANK(INDEX(N72:$BB72,1,$BN71+1)),"",IF($BL71="P",VLOOKUP($A71,Surfaces!$B$2:$AL$62,15,0),(VLOOKUP($A71,Surfaces!$B$2:$AL$62,28,0))/$BC71)))</f>
        <v/>
      </c>
      <c r="O71" s="43" t="str">
        <f>IF((O$182+$BN71)&gt;=52,IF(ISBLANK(INDEX($C72:$BB72,1,(O$182+$BN71+1-52))),"",IF($BL71="P",VLOOKUP($A71,Surfaces!$B$2:$AL$62,15,0),(VLOOKUP($A71,Surfaces!$B$2:$AL$62,28,0))/$BC71)),IF(ISBLANK(INDEX(O72:$BB72,1,$BN71+1)),"",IF($BL71="P",VLOOKUP($A71,Surfaces!$B$2:$AL$62,15,0),(VLOOKUP($A71,Surfaces!$B$2:$AL$62,28,0))/$BC71)))</f>
        <v/>
      </c>
      <c r="P71" s="43" t="str">
        <f>IF((P$182+$BN71)&gt;=52,IF(ISBLANK(INDEX($C72:$BB72,1,(P$182+$BN71+1-52))),"",IF($BL71="P",VLOOKUP($A71,Surfaces!$B$2:$AL$62,15,0),(VLOOKUP($A71,Surfaces!$B$2:$AL$62,28,0))/$BC71)),IF(ISBLANK(INDEX(P72:$BB72,1,$BN71+1)),"",IF($BL71="P",VLOOKUP($A71,Surfaces!$B$2:$AL$62,15,0),(VLOOKUP($A71,Surfaces!$B$2:$AL$62,28,0))/$BC71)))</f>
        <v/>
      </c>
      <c r="Q71" s="43" t="str">
        <f>IF((Q$182+$BN71)&gt;=52,IF(ISBLANK(INDEX($C72:$BB72,1,(Q$182+$BN71+1-52))),"",IF($BL71="P",VLOOKUP($A71,Surfaces!$B$2:$AL$62,15,0),(VLOOKUP($A71,Surfaces!$B$2:$AL$62,28,0))/$BC71)),IF(ISBLANK(INDEX(Q72:$BB72,1,$BN71+1)),"",IF($BL71="P",VLOOKUP($A71,Surfaces!$B$2:$AL$62,15,0),(VLOOKUP($A71,Surfaces!$B$2:$AL$62,28,0))/$BC71)))</f>
        <v/>
      </c>
      <c r="R71" s="43" t="str">
        <f>IF((R$182+$BN71)&gt;=52,IF(ISBLANK(INDEX($C72:$BB72,1,(R$182+$BN71+1-52))),"",IF($BL71="P",VLOOKUP($A71,Surfaces!$B$2:$AL$62,15,0),(VLOOKUP($A71,Surfaces!$B$2:$AL$62,28,0))/$BC71)),IF(ISBLANK(INDEX(R72:$BB72,1,$BN71+1)),"",IF($BL71="P",VLOOKUP($A71,Surfaces!$B$2:$AL$62,15,0),(VLOOKUP($A71,Surfaces!$B$2:$AL$62,28,0))/$BC71)))</f>
        <v/>
      </c>
      <c r="S71" s="43" t="str">
        <f>IF((S$182+$BN71)&gt;=52,IF(ISBLANK(INDEX($C72:$BB72,1,(S$182+$BN71+1-52))),"",IF($BL71="P",VLOOKUP($A71,Surfaces!$B$2:$AL$62,15,0),(VLOOKUP($A71,Surfaces!$B$2:$AL$62,28,0))/$BC71)),IF(ISBLANK(INDEX(S72:$BB72,1,$BN71+1)),"",IF($BL71="P",VLOOKUP($A71,Surfaces!$B$2:$AL$62,15,0),(VLOOKUP($A71,Surfaces!$B$2:$AL$62,28,0))/$BC71)))</f>
        <v/>
      </c>
      <c r="T71" s="43" t="str">
        <f>IF((T$182+$BN71)&gt;=52,IF(ISBLANK(INDEX($C72:$BB72,1,(T$182+$BN71+1-52))),"",IF($BL71="P",VLOOKUP($A71,Surfaces!$B$2:$AL$62,15,0),(VLOOKUP($A71,Surfaces!$B$2:$AL$62,28,0))/$BC71)),IF(ISBLANK(INDEX(T72:$BB72,1,$BN71+1)),"",IF($BL71="P",VLOOKUP($A71,Surfaces!$B$2:$AL$62,15,0),(VLOOKUP($A71,Surfaces!$B$2:$AL$62,28,0))/$BC71)))</f>
        <v/>
      </c>
      <c r="U71" s="43" t="str">
        <f>IF((U$182+$BN71)&gt;=52,IF(ISBLANK(INDEX($C72:$BB72,1,(U$182+$BN71+1-52))),"",IF($BL71="P",VLOOKUP($A71,Surfaces!$B$2:$AL$62,15,0),(VLOOKUP($A71,Surfaces!$B$2:$AL$62,28,0))/$BC71)),IF(ISBLANK(INDEX(U72:$BB72,1,$BN71+1)),"",IF($BL71="P",VLOOKUP($A71,Surfaces!$B$2:$AL$62,15,0),(VLOOKUP($A71,Surfaces!$B$2:$AL$62,28,0))/$BC71)))</f>
        <v/>
      </c>
      <c r="V71" s="43" t="str">
        <f>IF((V$182+$BN71)&gt;=52,IF(ISBLANK(INDEX($C72:$BB72,1,(V$182+$BN71+1-52))),"",IF($BL71="P",VLOOKUP($A71,Surfaces!$B$2:$AL$62,15,0),(VLOOKUP($A71,Surfaces!$B$2:$AL$62,28,0))/$BC71)),IF(ISBLANK(INDEX(V72:$BB72,1,$BN71+1)),"",IF($BL71="P",VLOOKUP($A71,Surfaces!$B$2:$AL$62,15,0),(VLOOKUP($A71,Surfaces!$B$2:$AL$62,28,0))/$BC71)))</f>
        <v/>
      </c>
      <c r="W71" s="43" t="str">
        <f>IF((W$182+$BN71)&gt;=52,IF(ISBLANK(INDEX($C72:$BB72,1,(W$182+$BN71+1-52))),"",IF($BL71="P",VLOOKUP($A71,Surfaces!$B$2:$AL$62,15,0),(VLOOKUP($A71,Surfaces!$B$2:$AL$62,28,0))/$BC71)),IF(ISBLANK(INDEX(W72:$BB72,1,$BN71+1)),"",IF($BL71="P",VLOOKUP($A71,Surfaces!$B$2:$AL$62,15,0),(VLOOKUP($A71,Surfaces!$B$2:$AL$62,28,0))/$BC71)))</f>
        <v/>
      </c>
      <c r="X71" s="43" t="str">
        <f>IF((X$182+$BN71)&gt;=52,IF(ISBLANK(INDEX($C72:$BB72,1,(X$182+$BN71+1-52))),"",IF($BL71="P",VLOOKUP($A71,Surfaces!$B$2:$AL$62,15,0),(VLOOKUP($A71,Surfaces!$B$2:$AL$62,28,0))/$BC71)),IF(ISBLANK(INDEX(X72:$BB72,1,$BN71+1)),"",IF($BL71="P",VLOOKUP($A71,Surfaces!$B$2:$AL$62,15,0),(VLOOKUP($A71,Surfaces!$B$2:$AL$62,28,0))/$BC71)))</f>
        <v/>
      </c>
      <c r="Y71" s="43">
        <f ca="1">IF((Y$182+$BN71)&gt;=52,IF(ISBLANK(INDEX($C72:$BB72,1,(Y$182+$BN71+1-52))),"",IF($BL71="P",VLOOKUP($A71,Surfaces!$B$2:$AL$62,15,0),(VLOOKUP($A71,Surfaces!$B$2:$AL$62,28,0))/$BC71)),IF(ISBLANK(INDEX(Y72:$BB72,1,$BN71+1)),"",IF($BL71="P",VLOOKUP($A71,Surfaces!$B$2:$AL$62,15,0),(VLOOKUP($A71,Surfaces!$B$2:$AL$62,28,0))/$BC71)))</f>
        <v>11.142857142857141</v>
      </c>
      <c r="Z71" s="43">
        <f ca="1">IF((Z$182+$BN71)&gt;=52,IF(ISBLANK(INDEX($C72:$BB72,1,(Z$182+$BN71+1-52))),"",IF($BL71="P",VLOOKUP($A71,Surfaces!$B$2:$AL$62,15,0),(VLOOKUP($A71,Surfaces!$B$2:$AL$62,28,0))/$BC71)),IF(ISBLANK(INDEX(Z72:$BB72,1,$BN71+1)),"",IF($BL71="P",VLOOKUP($A71,Surfaces!$B$2:$AL$62,15,0),(VLOOKUP($A71,Surfaces!$B$2:$AL$62,28,0))/$BC71)))</f>
        <v>11.142857142857141</v>
      </c>
      <c r="AA71" s="43" t="str">
        <f>IF((AA$182+$BN71)&gt;=52,IF(ISBLANK(INDEX($C72:$BB72,1,(AA$182+$BN71+1-52))),"",IF($BL71="P",VLOOKUP($A71,Surfaces!$B$2:$AL$62,15,0),(VLOOKUP($A71,Surfaces!$B$2:$AL$62,28,0))/$BC71)),IF(ISBLANK(INDEX(AA72:$BB72,1,$BN71+1)),"",IF($BL71="P",VLOOKUP($A71,Surfaces!$B$2:$AL$62,15,0),(VLOOKUP($A71,Surfaces!$B$2:$AL$62,28,0))/$BC71)))</f>
        <v/>
      </c>
      <c r="AB71" s="43" t="str">
        <f>IF((AB$182+$BN71)&gt;=52,IF(ISBLANK(INDEX($C72:$BB72,1,(AB$182+$BN71+1-52))),"",IF($BL71="P",VLOOKUP($A71,Surfaces!$B$2:$AL$62,15,0),(VLOOKUP($A71,Surfaces!$B$2:$AL$62,28,0))/$BC71)),IF(ISBLANK(INDEX(AB72:$BB72,1,$BN71+1)),"",IF($BL71="P",VLOOKUP($A71,Surfaces!$B$2:$AL$62,15,0),(VLOOKUP($A71,Surfaces!$B$2:$AL$62,28,0))/$BC71)))</f>
        <v/>
      </c>
      <c r="AC71" s="43" t="str">
        <f>IF((AC$182+$BN71)&gt;=52,IF(ISBLANK(INDEX($C72:$BB72,1,(AC$182+$BN71+1-52))),"",IF($BL71="P",VLOOKUP($A71,Surfaces!$B$2:$AL$62,15,0),(VLOOKUP($A71,Surfaces!$B$2:$AL$62,28,0))/$BC71)),IF(ISBLANK(INDEX(AC72:$BB72,1,$BN71+1)),"",IF($BL71="P",VLOOKUP($A71,Surfaces!$B$2:$AL$62,15,0),(VLOOKUP($A71,Surfaces!$B$2:$AL$62,28,0))/$BC71)))</f>
        <v/>
      </c>
      <c r="AD71" s="43" t="str">
        <f>IF((AD$182+$BN71)&gt;=52,IF(ISBLANK(INDEX($C72:$BB72,1,(AD$182+$BN71+1-52))),"",IF($BL71="P",VLOOKUP($A71,Surfaces!$B$2:$AL$62,15,0),(VLOOKUP($A71,Surfaces!$B$2:$AL$62,28,0))/$BC71)),IF(ISBLANK(INDEX(AD72:$BB72,1,$BN71+1)),"",IF($BL71="P",VLOOKUP($A71,Surfaces!$B$2:$AL$62,15,0),(VLOOKUP($A71,Surfaces!$B$2:$AL$62,28,0))/$BC71)))</f>
        <v/>
      </c>
      <c r="AE71" s="43" t="str">
        <f>IF((AE$182+$BN71)&gt;=52,IF(ISBLANK(INDEX($C72:$BB72,1,(AE$182+$BN71+1-52))),"",IF($BL71="P",VLOOKUP($A71,Surfaces!$B$2:$AL$62,15,0),(VLOOKUP($A71,Surfaces!$B$2:$AL$62,28,0))/$BC71)),IF(ISBLANK(INDEX(AE72:$BB72,1,$BN71+1)),"",IF($BL71="P",VLOOKUP($A71,Surfaces!$B$2:$AL$62,15,0),(VLOOKUP($A71,Surfaces!$B$2:$AL$62,28,0))/$BC71)))</f>
        <v/>
      </c>
      <c r="AF71" s="43" t="str">
        <f>IF((AF$182+$BN71)&gt;=52,IF(ISBLANK(INDEX($C72:$BB72,1,(AF$182+$BN71+1-52))),"",IF($BL71="P",VLOOKUP($A71,Surfaces!$B$2:$AL$62,15,0),(VLOOKUP($A71,Surfaces!$B$2:$AL$62,28,0))/$BC71)),IF(ISBLANK(INDEX(AF72:$BB72,1,$BN71+1)),"",IF($BL71="P",VLOOKUP($A71,Surfaces!$B$2:$AL$62,15,0),(VLOOKUP($A71,Surfaces!$B$2:$AL$62,28,0))/$BC71)))</f>
        <v/>
      </c>
      <c r="AG71" s="43" t="str">
        <f>IF((AG$182+$BN71)&gt;=52,IF(ISBLANK(INDEX($C72:$BB72,1,(AG$182+$BN71+1-52))),"",IF($BL71="P",VLOOKUP($A71,Surfaces!$B$2:$AL$62,15,0),(VLOOKUP($A71,Surfaces!$B$2:$AL$62,28,0))/$BC71)),IF(ISBLANK(INDEX(AG72:$BB72,1,$BN71+1)),"",IF($BL71="P",VLOOKUP($A71,Surfaces!$B$2:$AL$62,15,0),(VLOOKUP($A71,Surfaces!$B$2:$AL$62,28,0))/$BC71)))</f>
        <v/>
      </c>
      <c r="AH71" s="43">
        <f ca="1">IF((AH$182+$BN71)&gt;=52,IF(ISBLANK(INDEX($C72:$BB72,1,(AH$182+$BN71+1-52))),"",IF($BL71="P",VLOOKUP($A71,Surfaces!$B$2:$AL$62,15,0),(VLOOKUP($A71,Surfaces!$B$2:$AL$62,28,0))/$BC71)),IF(ISBLANK(INDEX(AH72:$BB72,1,$BN71+1)),"",IF($BL71="P",VLOOKUP($A71,Surfaces!$B$2:$AL$62,15,0),(VLOOKUP($A71,Surfaces!$B$2:$AL$62,28,0))/$BC71)))</f>
        <v>11.142857142857141</v>
      </c>
      <c r="AI71" s="43" t="str">
        <f>IF((AI$182+$BN71)&gt;=52,IF(ISBLANK(INDEX($C72:$BB72,1,(AI$182+$BN71+1-52))),"",IF($BL71="P",VLOOKUP($A71,Surfaces!$B$2:$AL$62,15,0),(VLOOKUP($A71,Surfaces!$B$2:$AL$62,28,0))/$BC71)),IF(ISBLANK(INDEX(AI72:$BB72,1,$BN71+1)),"",IF($BL71="P",VLOOKUP($A71,Surfaces!$B$2:$AL$62,15,0),(VLOOKUP($A71,Surfaces!$B$2:$AL$62,28,0))/$BC71)))</f>
        <v/>
      </c>
      <c r="AJ71" s="43" t="str">
        <f>IF((AJ$182+$BN71)&gt;=52,IF(ISBLANK(INDEX($C72:$BB72,1,(AJ$182+$BN71+1-52))),"",IF($BL71="P",VLOOKUP($A71,Surfaces!$B$2:$AL$62,15,0),(VLOOKUP($A71,Surfaces!$B$2:$AL$62,28,0))/$BC71)),IF(ISBLANK(INDEX(AJ72:$BB72,1,$BN71+1)),"",IF($BL71="P",VLOOKUP($A71,Surfaces!$B$2:$AL$62,15,0),(VLOOKUP($A71,Surfaces!$B$2:$AL$62,28,0))/$BC71)))</f>
        <v/>
      </c>
      <c r="AK71" s="43" t="str">
        <f>IF((AK$182+$BN71)&gt;=52,IF(ISBLANK(INDEX($C72:$BB72,1,(AK$182+$BN71+1-52))),"",IF($BL71="P",VLOOKUP($A71,Surfaces!$B$2:$AL$62,15,0),(VLOOKUP($A71,Surfaces!$B$2:$AL$62,28,0))/$BC71)),IF(ISBLANK(INDEX(AK72:$BB72,1,$BN71+1)),"",IF($BL71="P",VLOOKUP($A71,Surfaces!$B$2:$AL$62,15,0),(VLOOKUP($A71,Surfaces!$B$2:$AL$62,28,0))/$BC71)))</f>
        <v/>
      </c>
      <c r="AL71" s="43" t="str">
        <f>IF((AL$182+$BN71)&gt;=52,IF(ISBLANK(INDEX($C72:$BB72,1,(AL$182+$BN71+1-52))),"",IF($BL71="P",VLOOKUP($A71,Surfaces!$B$2:$AL$62,15,0),(VLOOKUP($A71,Surfaces!$B$2:$AL$62,28,0))/$BC71)),IF(ISBLANK(INDEX(AL72:$BB72,1,$BN71+1)),"",IF($BL71="P",VLOOKUP($A71,Surfaces!$B$2:$AL$62,15,0),(VLOOKUP($A71,Surfaces!$B$2:$AL$62,28,0))/$BC71)))</f>
        <v/>
      </c>
      <c r="AM71" s="43" t="str">
        <f>IF((AM$182+$BN71)&gt;=52,IF(ISBLANK(INDEX($C72:$BB72,1,(AM$182+$BN71+1-52))),"",IF($BL71="P",VLOOKUP($A71,Surfaces!$B$2:$AL$62,15,0),(VLOOKUP($A71,Surfaces!$B$2:$AL$62,28,0))/$BC71)),IF(ISBLANK(INDEX(AM72:$BB72,1,$BN71+1)),"",IF($BL71="P",VLOOKUP($A71,Surfaces!$B$2:$AL$62,15,0),(VLOOKUP($A71,Surfaces!$B$2:$AL$62,28,0))/$BC71)))</f>
        <v/>
      </c>
      <c r="AN71" s="43">
        <f ca="1">IF((AN$182+$BN71)&gt;=52,IF(ISBLANK(INDEX($C72:$BB72,1,(AN$182+$BN71+1-52))),"",IF($BL71="P",VLOOKUP($A71,Surfaces!$B$2:$AL$62,15,0),(VLOOKUP($A71,Surfaces!$B$2:$AL$62,28,0))/$BC71)),IF(ISBLANK(INDEX(AN72:$BB72,1,$BN71+1)),"",IF($BL71="P",VLOOKUP($A71,Surfaces!$B$2:$AL$62,15,0),(VLOOKUP($A71,Surfaces!$B$2:$AL$62,28,0))/$BC71)))</f>
        <v>11.142857142857141</v>
      </c>
      <c r="AO71" s="43">
        <f ca="1">IF((AO$182+$BN71)&gt;=52,IF(ISBLANK(INDEX($C72:$BB72,1,(AO$182+$BN71+1-52))),"",IF($BL71="P",VLOOKUP($A71,Surfaces!$B$2:$AL$62,15,0),(VLOOKUP($A71,Surfaces!$B$2:$AL$62,28,0))/$BC71)),IF(ISBLANK(INDEX(AO72:$BB72,1,$BN71+1)),"",IF($BL71="P",VLOOKUP($A71,Surfaces!$B$2:$AL$62,15,0),(VLOOKUP($A71,Surfaces!$B$2:$AL$62,28,0))/$BC71)))</f>
        <v>11.142857142857141</v>
      </c>
      <c r="AP71" s="43" t="str">
        <f>IF((AP$182+$BN71)&gt;=52,IF(ISBLANK(INDEX($C72:$BB72,1,(AP$182+$BN71+1-52))),"",IF($BL71="P",VLOOKUP($A71,Surfaces!$B$2:$AL$62,15,0),(VLOOKUP($A71,Surfaces!$B$2:$AL$62,28,0))/$BC71)),IF(ISBLANK(INDEX(AP72:$BB72,1,$BN71+1)),"",IF($BL71="P",VLOOKUP($A71,Surfaces!$B$2:$AL$62,15,0),(VLOOKUP($A71,Surfaces!$B$2:$AL$62,28,0))/$BC71)))</f>
        <v/>
      </c>
      <c r="AQ71" s="43" t="str">
        <f>IF((AQ$182+$BN71)&gt;=52,IF(ISBLANK(INDEX($C72:$BB72,1,(AQ$182+$BN71+1-52))),"",IF($BL71="P",VLOOKUP($A71,Surfaces!$B$2:$AL$62,15,0),(VLOOKUP($A71,Surfaces!$B$2:$AL$62,28,0))/$BC71)),IF(ISBLANK(INDEX(AQ72:$BB72,1,$BN71+1)),"",IF($BL71="P",VLOOKUP($A71,Surfaces!$B$2:$AL$62,15,0),(VLOOKUP($A71,Surfaces!$B$2:$AL$62,28,0))/$BC71)))</f>
        <v/>
      </c>
      <c r="AR71" s="43" t="str">
        <f>IF((AR$182+$BN71)&gt;=52,IF(ISBLANK(INDEX($C72:$BB72,1,(AR$182+$BN71+1-52))),"",IF($BL71="P",VLOOKUP($A71,Surfaces!$B$2:$AL$62,15,0),(VLOOKUP($A71,Surfaces!$B$2:$AL$62,28,0))/$BC71)),IF(ISBLANK(INDEX(AR72:$BB72,1,$BN71+1)),"",IF($BL71="P",VLOOKUP($A71,Surfaces!$B$2:$AL$62,15,0),(VLOOKUP($A71,Surfaces!$B$2:$AL$62,28,0))/$BC71)))</f>
        <v/>
      </c>
      <c r="AS71" s="43" t="str">
        <f>IF((AS$182+$BN71)&gt;=52,IF(ISBLANK(INDEX($C72:$BB72,1,(AS$182+$BN71+1-52))),"",IF($BL71="P",VLOOKUP($A71,Surfaces!$B$2:$AL$62,15,0),(VLOOKUP($A71,Surfaces!$B$2:$AL$62,28,0))/$BC71)),IF(ISBLANK(INDEX(AS72:$BB72,1,$BN71+1)),"",IF($BL71="P",VLOOKUP($A71,Surfaces!$B$2:$AL$62,15,0),(VLOOKUP($A71,Surfaces!$B$2:$AL$62,28,0))/$BC71)))</f>
        <v/>
      </c>
      <c r="AT71" s="43" t="str">
        <f>IF((AT$182+$BN71)&gt;=52,IF(ISBLANK(INDEX($C72:$BB72,1,(AT$182+$BN71+1-52))),"",IF($BL71="P",VLOOKUP($A71,Surfaces!$B$2:$AL$62,15,0),(VLOOKUP($A71,Surfaces!$B$2:$AL$62,28,0))/$BC71)),IF(ISBLANK(INDEX(AT72:$BB72,1,$BN71+1)),"",IF($BL71="P",VLOOKUP($A71,Surfaces!$B$2:$AL$62,15,0),(VLOOKUP($A71,Surfaces!$B$2:$AL$62,28,0))/$BC71)))</f>
        <v/>
      </c>
      <c r="AU71" s="43" t="str">
        <f>IF((AU$182+$BN71)&gt;=52,IF(ISBLANK(INDEX($C72:$BB72,1,(AU$182+$BN71+1-52))),"",IF($BL71="P",VLOOKUP($A71,Surfaces!$B$2:$AL$62,15,0),(VLOOKUP($A71,Surfaces!$B$2:$AL$62,28,0))/$BC71)),IF(ISBLANK(INDEX(AU72:$BB72,1,$BN71+1)),"",IF($BL71="P",VLOOKUP($A71,Surfaces!$B$2:$AL$62,15,0),(VLOOKUP($A71,Surfaces!$B$2:$AL$62,28,0))/$BC71)))</f>
        <v/>
      </c>
      <c r="AV71" s="43" t="str">
        <f>IF((AV$182+$BN71)&gt;=52,IF(ISBLANK(INDEX($C72:$BB72,1,(AV$182+$BN71+1-52))),"",IF($BL71="P",VLOOKUP($A71,Surfaces!$B$2:$AL$62,15,0),(VLOOKUP($A71,Surfaces!$B$2:$AL$62,28,0))/$BC71)),IF(ISBLANK(INDEX(AV72:$BB72,1,$BN71+1)),"",IF($BL71="P",VLOOKUP($A71,Surfaces!$B$2:$AL$62,15,0),(VLOOKUP($A71,Surfaces!$B$2:$AL$62,28,0))/$BC71)))</f>
        <v/>
      </c>
      <c r="AW71" s="43" t="str">
        <f>IF((AW$182+$BN71)&gt;=52,IF(ISBLANK(INDEX($C72:$BB72,1,(AW$182+$BN71+1-52))),"",IF($BL71="P",VLOOKUP($A71,Surfaces!$B$2:$AL$62,15,0),(VLOOKUP($A71,Surfaces!$B$2:$AL$62,28,0))/$BC71)),IF(ISBLANK(INDEX(AW72:$BB72,1,$BN71+1)),"",IF($BL71="P",VLOOKUP($A71,Surfaces!$B$2:$AL$62,15,0),(VLOOKUP($A71,Surfaces!$B$2:$AL$62,28,0))/$BC71)))</f>
        <v/>
      </c>
      <c r="AX71" s="43" t="str">
        <f>IF((AX$182+$BN71)&gt;=52,IF(ISBLANK(INDEX($C72:$BB72,1,(AX$182+$BN71+1-52))),"",IF($BL71="P",VLOOKUP($A71,Surfaces!$B$2:$AL$62,15,0),(VLOOKUP($A71,Surfaces!$B$2:$AL$62,28,0))/$BC71)),IF(ISBLANK(INDEX(AX72:$BB72,1,$BN71+1)),"",IF($BL71="P",VLOOKUP($A71,Surfaces!$B$2:$AL$62,15,0),(VLOOKUP($A71,Surfaces!$B$2:$AL$62,28,0))/$BC71)))</f>
        <v/>
      </c>
      <c r="AY71" s="43" t="str">
        <f>IF((AY$182+$BN71)&gt;=52,IF(ISBLANK(INDEX($C72:$BB72,1,(AY$182+$BN71+1-52))),"",IF($BL71="P",VLOOKUP($A71,Surfaces!$B$2:$AL$62,15,0),(VLOOKUP($A71,Surfaces!$B$2:$AL$62,28,0))/$BC71)),IF(ISBLANK(INDEX(AY72:$BB72,1,$BN71+1)),"",IF($BL71="P",VLOOKUP($A71,Surfaces!$B$2:$AL$62,15,0),(VLOOKUP($A71,Surfaces!$B$2:$AL$62,28,0))/$BC71)))</f>
        <v/>
      </c>
      <c r="AZ71" s="43" t="str">
        <f>IF((AZ$182+$BN71)&gt;=52,IF(ISBLANK(INDEX($C72:$BB72,1,(AZ$182+$BN71+1-52))),"",IF($BL71="P",VLOOKUP($A71,Surfaces!$B$2:$AL$62,15,0),(VLOOKUP($A71,Surfaces!$B$2:$AL$62,28,0))/$BC71)),IF(ISBLANK(INDEX(AZ72:$BB72,1,$BN71+1)),"",IF($BL71="P",VLOOKUP($A71,Surfaces!$B$2:$AL$62,15,0),(VLOOKUP($A71,Surfaces!$B$2:$AL$62,28,0))/$BC71)))</f>
        <v/>
      </c>
      <c r="BA71" s="43" t="str">
        <f>IF((BA$182+$BN71)&gt;=52,IF(ISBLANK(INDEX($C72:$BB72,1,(BA$182+$BN71+1-52))),"",IF($BL71="P",VLOOKUP($A71,Surfaces!$B$2:$AL$62,15,0),(VLOOKUP($A71,Surfaces!$B$2:$AL$62,28,0))/$BC71)),IF(ISBLANK(INDEX(BA72:$BB72,1,$BN71+1)),"",IF($BL71="P",VLOOKUP($A71,Surfaces!$B$2:$AL$62,15,0),(VLOOKUP($A71,Surfaces!$B$2:$AL$62,28,0))/$BC71)))</f>
        <v/>
      </c>
      <c r="BB71" s="43" t="str">
        <f>IF((BB$182+$BN71)&gt;=52,IF(ISBLANK(INDEX($C72:$BB72,1,(BB$182+$BN71+1-52))),"",IF($BL71="P",VLOOKUP($A71,Surfaces!$B$2:$AL$62,15,0),(VLOOKUP($A71,Surfaces!$B$2:$AL$62,28,0))/$BC71)),IF(ISBLANK(INDEX(BB72:$BB72,1,$BN71+1)),"",IF($BL71="P",VLOOKUP($A71,Surfaces!$B$2:$AL$62,15,0),(VLOOKUP($A71,Surfaces!$B$2:$AL$62,28,0))/$BC71)))</f>
        <v/>
      </c>
      <c r="BC71" s="44">
        <f>IF(COUNTA(C72:BB72)=0,"",COUNTA(C72:BB72))</f>
        <v>6</v>
      </c>
      <c r="BD71" s="45" t="s">
        <v>127</v>
      </c>
      <c r="BE71" s="45" t="s">
        <v>138</v>
      </c>
      <c r="BF71" s="46" t="s">
        <v>141</v>
      </c>
      <c r="BG71" s="46">
        <v>28</v>
      </c>
      <c r="BH71" s="46">
        <v>0.3</v>
      </c>
      <c r="BI71" s="46" t="s">
        <v>118</v>
      </c>
      <c r="BJ71" s="46">
        <v>0.4</v>
      </c>
      <c r="BK71" s="47"/>
      <c r="BL71" s="46" t="s">
        <v>125</v>
      </c>
      <c r="BM71" s="46">
        <v>30</v>
      </c>
      <c r="BN71" s="46">
        <v>20</v>
      </c>
      <c r="BO71" s="48">
        <v>0.9</v>
      </c>
      <c r="BP71" s="49" t="s">
        <v>120</v>
      </c>
      <c r="BQ71" s="48">
        <v>1.1499999999999999</v>
      </c>
      <c r="BR71" s="50" t="str">
        <f>IF(ISBLANK(BP71),"",BP71)</f>
        <v>€/kg</v>
      </c>
    </row>
    <row r="72" spans="1:70" x14ac:dyDescent="0.2">
      <c r="A72" s="52" t="str">
        <f>A71</f>
        <v>salsifis</v>
      </c>
      <c r="B72" s="53" t="s">
        <v>121</v>
      </c>
      <c r="C72" s="56" t="s">
        <v>329</v>
      </c>
      <c r="D72" s="56"/>
      <c r="E72" s="56"/>
      <c r="F72" s="56"/>
      <c r="G72" s="56"/>
      <c r="H72" s="56"/>
      <c r="I72" s="56" t="s">
        <v>329</v>
      </c>
      <c r="J72" s="56" t="s">
        <v>329</v>
      </c>
      <c r="K72" s="56"/>
      <c r="L72" s="56"/>
      <c r="M72" s="56"/>
      <c r="N72" s="56"/>
      <c r="O72" s="56"/>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6"/>
      <c r="AQ72" s="56"/>
      <c r="AR72" s="56"/>
      <c r="AS72" s="56" t="s">
        <v>329</v>
      </c>
      <c r="AT72" s="56" t="s">
        <v>329</v>
      </c>
      <c r="AU72" s="56"/>
      <c r="AV72" s="56"/>
      <c r="AW72" s="56"/>
      <c r="AX72" s="56"/>
      <c r="AY72" s="56"/>
      <c r="AZ72" s="56"/>
      <c r="BA72" s="56"/>
      <c r="BB72" s="56" t="s">
        <v>329</v>
      </c>
      <c r="BC72" s="57"/>
      <c r="BD72" s="58"/>
      <c r="BE72" s="58"/>
      <c r="BF72" s="59"/>
      <c r="BG72" s="59"/>
      <c r="BH72" s="59"/>
      <c r="BI72" s="59"/>
      <c r="BJ72" s="59"/>
      <c r="BK72" s="60"/>
      <c r="BL72" s="59"/>
      <c r="BM72" s="59"/>
      <c r="BN72" s="59"/>
      <c r="BO72" s="61"/>
      <c r="BP72" s="62"/>
      <c r="BQ72" s="61"/>
      <c r="BR72" s="63"/>
    </row>
    <row r="73" spans="1:70" x14ac:dyDescent="0.2">
      <c r="A73" s="64" t="str">
        <f>A72</f>
        <v>salsifis</v>
      </c>
      <c r="B73" s="65" t="s">
        <v>123</v>
      </c>
      <c r="C73" s="66">
        <f ca="1">IF(C72="","",IF(VLOOKUP($A73,Surfaces!$B$1:$AK$61,16,0)="",VLOOKUP($A73,Surfaces!$B$1:$AK$61,29,0),VLOOKUP($A73,Surfaces!$B$1:$AK$61,16,0)))</f>
        <v>14.999999999999998</v>
      </c>
      <c r="D73" s="66" t="str">
        <f>IF(D72="","",IF(VLOOKUP($A73,Surfaces!$B$1:$AK$61,16,0)="",VLOOKUP($A73,Surfaces!$B$1:$AK$61,29,0),VLOOKUP($A73,Surfaces!$B$1:$AK$61,16,0)))</f>
        <v/>
      </c>
      <c r="E73" s="66" t="str">
        <f>IF(E72="","",IF(VLOOKUP($A73,Surfaces!$B$1:$AK$61,16,0)="",VLOOKUP($A73,Surfaces!$B$1:$AK$61,29,0),VLOOKUP($A73,Surfaces!$B$1:$AK$61,16,0)))</f>
        <v/>
      </c>
      <c r="F73" s="66" t="str">
        <f>IF(F72="","",IF(VLOOKUP($A73,Surfaces!$B$1:$AK$61,16,0)="",VLOOKUP($A73,Surfaces!$B$1:$AK$61,29,0),VLOOKUP($A73,Surfaces!$B$1:$AK$61,16,0)))</f>
        <v/>
      </c>
      <c r="G73" s="66" t="str">
        <f>IF(G72="","",IF(VLOOKUP($A73,Surfaces!$B$1:$AK$61,16,0)="",VLOOKUP($A73,Surfaces!$B$1:$AK$61,29,0),VLOOKUP($A73,Surfaces!$B$1:$AK$61,16,0)))</f>
        <v/>
      </c>
      <c r="H73" s="66" t="str">
        <f>IF(H72="","",IF(VLOOKUP($A73,Surfaces!$B$1:$AK$61,16,0)="",VLOOKUP($A73,Surfaces!$B$1:$AK$61,29,0),VLOOKUP($A73,Surfaces!$B$1:$AK$61,16,0)))</f>
        <v/>
      </c>
      <c r="I73" s="66">
        <f ca="1">IF(I72="","",IF(VLOOKUP($A73,Surfaces!$B$1:$AK$61,16,0)="",VLOOKUP($A73,Surfaces!$B$1:$AK$61,29,0),VLOOKUP($A73,Surfaces!$B$1:$AK$61,16,0)))</f>
        <v>14.999999999999998</v>
      </c>
      <c r="J73" s="66">
        <f ca="1">IF(J72="","",IF(VLOOKUP($A73,Surfaces!$B$1:$AK$61,16,0)="",VLOOKUP($A73,Surfaces!$B$1:$AK$61,29,0),VLOOKUP($A73,Surfaces!$B$1:$AK$61,16,0)))</f>
        <v>14.999999999999998</v>
      </c>
      <c r="K73" s="66" t="str">
        <f>IF(K72="","",IF(VLOOKUP($A73,Surfaces!$B$1:$AK$61,16,0)="",VLOOKUP($A73,Surfaces!$B$1:$AK$61,29,0),VLOOKUP($A73,Surfaces!$B$1:$AK$61,16,0)))</f>
        <v/>
      </c>
      <c r="L73" s="66" t="str">
        <f>IF(L72="","",IF(VLOOKUP($A73,Surfaces!$B$1:$AK$61,16,0)="",VLOOKUP($A73,Surfaces!$B$1:$AK$61,29,0),VLOOKUP($A73,Surfaces!$B$1:$AK$61,16,0)))</f>
        <v/>
      </c>
      <c r="M73" s="66" t="str">
        <f>IF(M72="","",IF(VLOOKUP($A73,Surfaces!$B$1:$AK$61,16,0)="",VLOOKUP($A73,Surfaces!$B$1:$AK$61,29,0),VLOOKUP($A73,Surfaces!$B$1:$AK$61,16,0)))</f>
        <v/>
      </c>
      <c r="N73" s="66" t="str">
        <f>IF(N72="","",IF(VLOOKUP($A73,Surfaces!$B$1:$AK$61,16,0)="",VLOOKUP($A73,Surfaces!$B$1:$AK$61,29,0),VLOOKUP($A73,Surfaces!$B$1:$AK$61,16,0)))</f>
        <v/>
      </c>
      <c r="O73" s="66" t="str">
        <f>IF(O72="","",IF(VLOOKUP($A73,Surfaces!$B$1:$AK$61,16,0)="",VLOOKUP($A73,Surfaces!$B$1:$AK$61,29,0),VLOOKUP($A73,Surfaces!$B$1:$AK$61,16,0)))</f>
        <v/>
      </c>
      <c r="P73" s="66" t="str">
        <f>IF(P72="","",IF(VLOOKUP($A73,Surfaces!$B$1:$AK$61,16,0)="",VLOOKUP($A73,Surfaces!$B$1:$AK$61,29,0),VLOOKUP($A73,Surfaces!$B$1:$AK$61,16,0)))</f>
        <v/>
      </c>
      <c r="Q73" s="66" t="str">
        <f>IF(Q72="","",IF(VLOOKUP($A73,Surfaces!$B$1:$AK$61,16,0)="",VLOOKUP($A73,Surfaces!$B$1:$AK$61,29,0),VLOOKUP($A73,Surfaces!$B$1:$AK$61,16,0)))</f>
        <v/>
      </c>
      <c r="R73" s="66" t="str">
        <f>IF(R72="","",IF(VLOOKUP($A73,Surfaces!$B$1:$AK$61,16,0)="",VLOOKUP($A73,Surfaces!$B$1:$AK$61,29,0),VLOOKUP($A73,Surfaces!$B$1:$AK$61,16,0)))</f>
        <v/>
      </c>
      <c r="S73" s="66" t="str">
        <f>IF(S72="","",IF(VLOOKUP($A73,Surfaces!$B$1:$AK$61,16,0)="",VLOOKUP($A73,Surfaces!$B$1:$AK$61,29,0),VLOOKUP($A73,Surfaces!$B$1:$AK$61,16,0)))</f>
        <v/>
      </c>
      <c r="T73" s="66" t="str">
        <f>IF(T72="","",IF(VLOOKUP($A73,Surfaces!$B$1:$AK$61,16,0)="",VLOOKUP($A73,Surfaces!$B$1:$AK$61,29,0),VLOOKUP($A73,Surfaces!$B$1:$AK$61,16,0)))</f>
        <v/>
      </c>
      <c r="U73" s="66" t="str">
        <f>IF(U72="","",IF(VLOOKUP($A73,Surfaces!$B$1:$AK$61,16,0)="",VLOOKUP($A73,Surfaces!$B$1:$AK$61,29,0),VLOOKUP($A73,Surfaces!$B$1:$AK$61,16,0)))</f>
        <v/>
      </c>
      <c r="V73" s="66" t="str">
        <f>IF(V72="","",IF(VLOOKUP($A73,Surfaces!$B$1:$AK$61,16,0)="",VLOOKUP($A73,Surfaces!$B$1:$AK$61,29,0),VLOOKUP($A73,Surfaces!$B$1:$AK$61,16,0)))</f>
        <v/>
      </c>
      <c r="W73" s="66" t="str">
        <f>IF(W72="","",IF(VLOOKUP($A73,Surfaces!$B$1:$AK$61,16,0)="",VLOOKUP($A73,Surfaces!$B$1:$AK$61,29,0),VLOOKUP($A73,Surfaces!$B$1:$AK$61,16,0)))</f>
        <v/>
      </c>
      <c r="X73" s="66" t="str">
        <f>IF(X72="","",IF(VLOOKUP($A73,Surfaces!$B$1:$AK$61,16,0)="",VLOOKUP($A73,Surfaces!$B$1:$AK$61,29,0),VLOOKUP($A73,Surfaces!$B$1:$AK$61,16,0)))</f>
        <v/>
      </c>
      <c r="Y73" s="66" t="str">
        <f>IF(Y72="","",IF(VLOOKUP($A73,Surfaces!$B$1:$AK$61,16,0)="",VLOOKUP($A73,Surfaces!$B$1:$AK$61,29,0),VLOOKUP($A73,Surfaces!$B$1:$AK$61,16,0)))</f>
        <v/>
      </c>
      <c r="Z73" s="66" t="str">
        <f>IF(Z72="","",IF(VLOOKUP($A73,Surfaces!$B$1:$AK$61,16,0)="",VLOOKUP($A73,Surfaces!$B$1:$AK$61,29,0),VLOOKUP($A73,Surfaces!$B$1:$AK$61,16,0)))</f>
        <v/>
      </c>
      <c r="AA73" s="66" t="str">
        <f>IF(AA72="","",IF(VLOOKUP($A73,Surfaces!$B$1:$AK$61,16,0)="",VLOOKUP($A73,Surfaces!$B$1:$AK$61,29,0),VLOOKUP($A73,Surfaces!$B$1:$AK$61,16,0)))</f>
        <v/>
      </c>
      <c r="AB73" s="66" t="str">
        <f>IF(AB72="","",IF(VLOOKUP($A73,Surfaces!$B$1:$AK$61,16,0)="",VLOOKUP($A73,Surfaces!$B$1:$AK$61,29,0),VLOOKUP($A73,Surfaces!$B$1:$AK$61,16,0)))</f>
        <v/>
      </c>
      <c r="AC73" s="66" t="str">
        <f>IF(AC72="","",IF(VLOOKUP($A73,Surfaces!$B$1:$AK$61,16,0)="",VLOOKUP($A73,Surfaces!$B$1:$AK$61,29,0),VLOOKUP($A73,Surfaces!$B$1:$AK$61,16,0)))</f>
        <v/>
      </c>
      <c r="AD73" s="66" t="str">
        <f>IF(AD72="","",IF(VLOOKUP($A73,Surfaces!$B$1:$AK$61,16,0)="",VLOOKUP($A73,Surfaces!$B$1:$AK$61,29,0),VLOOKUP($A73,Surfaces!$B$1:$AK$61,16,0)))</f>
        <v/>
      </c>
      <c r="AE73" s="66" t="str">
        <f>IF(AE72="","",IF(VLOOKUP($A73,Surfaces!$B$1:$AK$61,16,0)="",VLOOKUP($A73,Surfaces!$B$1:$AK$61,29,0),VLOOKUP($A73,Surfaces!$B$1:$AK$61,16,0)))</f>
        <v/>
      </c>
      <c r="AF73" s="66" t="str">
        <f>IF(AF72="","",IF(VLOOKUP($A73,Surfaces!$B$1:$AK$61,16,0)="",VLOOKUP($A73,Surfaces!$B$1:$AK$61,29,0),VLOOKUP($A73,Surfaces!$B$1:$AK$61,16,0)))</f>
        <v/>
      </c>
      <c r="AG73" s="66" t="str">
        <f>IF(AG72="","",IF(VLOOKUP($A73,Surfaces!$B$1:$AK$61,16,0)="",VLOOKUP($A73,Surfaces!$B$1:$AK$61,29,0),VLOOKUP($A73,Surfaces!$B$1:$AK$61,16,0)))</f>
        <v/>
      </c>
      <c r="AH73" s="66" t="str">
        <f>IF(AH72="","",IF(VLOOKUP($A73,Surfaces!$B$1:$AK$61,16,0)="",VLOOKUP($A73,Surfaces!$B$1:$AK$61,29,0),VLOOKUP($A73,Surfaces!$B$1:$AK$61,16,0)))</f>
        <v/>
      </c>
      <c r="AI73" s="66" t="str">
        <f>IF(AI72="","",IF(VLOOKUP($A73,Surfaces!$B$1:$AK$61,16,0)="",VLOOKUP($A73,Surfaces!$B$1:$AK$61,29,0),VLOOKUP($A73,Surfaces!$B$1:$AK$61,16,0)))</f>
        <v/>
      </c>
      <c r="AJ73" s="66" t="str">
        <f>IF(AJ72="","",IF(VLOOKUP($A73,Surfaces!$B$1:$AK$61,16,0)="",VLOOKUP($A73,Surfaces!$B$1:$AK$61,29,0),VLOOKUP($A73,Surfaces!$B$1:$AK$61,16,0)))</f>
        <v/>
      </c>
      <c r="AK73" s="66" t="str">
        <f>IF(AK72="","",IF(VLOOKUP($A73,Surfaces!$B$1:$AK$61,16,0)="",VLOOKUP($A73,Surfaces!$B$1:$AK$61,29,0),VLOOKUP($A73,Surfaces!$B$1:$AK$61,16,0)))</f>
        <v/>
      </c>
      <c r="AL73" s="66" t="str">
        <f>IF(AL72="","",IF(VLOOKUP($A73,Surfaces!$B$1:$AK$61,16,0)="",VLOOKUP($A73,Surfaces!$B$1:$AK$61,29,0),VLOOKUP($A73,Surfaces!$B$1:$AK$61,16,0)))</f>
        <v/>
      </c>
      <c r="AM73" s="66" t="str">
        <f>IF(AM72="","",IF(VLOOKUP($A73,Surfaces!$B$1:$AK$61,16,0)="",VLOOKUP($A73,Surfaces!$B$1:$AK$61,29,0),VLOOKUP($A73,Surfaces!$B$1:$AK$61,16,0)))</f>
        <v/>
      </c>
      <c r="AN73" s="66" t="str">
        <f>IF(AN72="","",IF(VLOOKUP($A73,Surfaces!$B$1:$AK$61,16,0)="",VLOOKUP($A73,Surfaces!$B$1:$AK$61,29,0),VLOOKUP($A73,Surfaces!$B$1:$AK$61,16,0)))</f>
        <v/>
      </c>
      <c r="AO73" s="66" t="str">
        <f>IF(AO72="","",IF(VLOOKUP($A73,Surfaces!$B$1:$AK$61,16,0)="",VLOOKUP($A73,Surfaces!$B$1:$AK$61,29,0),VLOOKUP($A73,Surfaces!$B$1:$AK$61,16,0)))</f>
        <v/>
      </c>
      <c r="AP73" s="66" t="str">
        <f>IF(AP72="","",IF(VLOOKUP($A73,Surfaces!$B$1:$AK$61,16,0)="",VLOOKUP($A73,Surfaces!$B$1:$AK$61,29,0),VLOOKUP($A73,Surfaces!$B$1:$AK$61,16,0)))</f>
        <v/>
      </c>
      <c r="AQ73" s="66" t="str">
        <f>IF(AQ72="","",IF(VLOOKUP($A73,Surfaces!$B$1:$AK$61,16,0)="",VLOOKUP($A73,Surfaces!$B$1:$AK$61,29,0),VLOOKUP($A73,Surfaces!$B$1:$AK$61,16,0)))</f>
        <v/>
      </c>
      <c r="AR73" s="66" t="str">
        <f>IF(AR72="","",IF(VLOOKUP($A73,Surfaces!$B$1:$AK$61,16,0)="",VLOOKUP($A73,Surfaces!$B$1:$AK$61,29,0),VLOOKUP($A73,Surfaces!$B$1:$AK$61,16,0)))</f>
        <v/>
      </c>
      <c r="AS73" s="66">
        <f ca="1">IF(AS72="","",IF(VLOOKUP($A73,Surfaces!$B$1:$AK$61,16,0)="",VLOOKUP($A73,Surfaces!$B$1:$AK$61,29,0),VLOOKUP($A73,Surfaces!$B$1:$AK$61,16,0)))</f>
        <v>14.999999999999998</v>
      </c>
      <c r="AT73" s="66">
        <f ca="1">IF(AT72="","",IF(VLOOKUP($A73,Surfaces!$B$1:$AK$61,16,0)="",VLOOKUP($A73,Surfaces!$B$1:$AK$61,29,0),VLOOKUP($A73,Surfaces!$B$1:$AK$61,16,0)))</f>
        <v>14.999999999999998</v>
      </c>
      <c r="AU73" s="66" t="str">
        <f>IF(AU72="","",IF(VLOOKUP($A73,Surfaces!$B$1:$AK$61,16,0)="",VLOOKUP($A73,Surfaces!$B$1:$AK$61,29,0),VLOOKUP($A73,Surfaces!$B$1:$AK$61,16,0)))</f>
        <v/>
      </c>
      <c r="AV73" s="66" t="str">
        <f>IF(AV72="","",IF(VLOOKUP($A73,Surfaces!$B$1:$AK$61,16,0)="",VLOOKUP($A73,Surfaces!$B$1:$AK$61,29,0),VLOOKUP($A73,Surfaces!$B$1:$AK$61,16,0)))</f>
        <v/>
      </c>
      <c r="AW73" s="66" t="str">
        <f>IF(AW72="","",IF(VLOOKUP($A73,Surfaces!$B$1:$AK$61,16,0)="",VLOOKUP($A73,Surfaces!$B$1:$AK$61,29,0),VLOOKUP($A73,Surfaces!$B$1:$AK$61,16,0)))</f>
        <v/>
      </c>
      <c r="AX73" s="66" t="str">
        <f>IF(AX72="","",IF(VLOOKUP($A73,Surfaces!$B$1:$AK$61,16,0)="",VLOOKUP($A73,Surfaces!$B$1:$AK$61,29,0),VLOOKUP($A73,Surfaces!$B$1:$AK$61,16,0)))</f>
        <v/>
      </c>
      <c r="AY73" s="66" t="str">
        <f>IF(AY72="","",IF(VLOOKUP($A73,Surfaces!$B$1:$AK$61,16,0)="",VLOOKUP($A73,Surfaces!$B$1:$AK$61,29,0),VLOOKUP($A73,Surfaces!$B$1:$AK$61,16,0)))</f>
        <v/>
      </c>
      <c r="AZ73" s="66" t="str">
        <f>IF(AZ72="","",IF(VLOOKUP($A73,Surfaces!$B$1:$AK$61,16,0)="",VLOOKUP($A73,Surfaces!$B$1:$AK$61,29,0),VLOOKUP($A73,Surfaces!$B$1:$AK$61,16,0)))</f>
        <v/>
      </c>
      <c r="BA73" s="66" t="str">
        <f>IF(BA72="","",IF(VLOOKUP($A73,Surfaces!$B$1:$AK$61,16,0)="",VLOOKUP($A73,Surfaces!$B$1:$AK$61,29,0),VLOOKUP($A73,Surfaces!$B$1:$AK$61,16,0)))</f>
        <v/>
      </c>
      <c r="BB73" s="66">
        <f ca="1">IF(BB72="","",IF(VLOOKUP($A73,Surfaces!$B$1:$AK$61,16,0)="",VLOOKUP($A73,Surfaces!$B$1:$AK$61,29,0),VLOOKUP($A73,Surfaces!$B$1:$AK$61,16,0)))</f>
        <v>14.999999999999998</v>
      </c>
      <c r="BC73" s="67"/>
      <c r="BD73" s="68"/>
      <c r="BE73" s="68"/>
      <c r="BF73" s="69"/>
      <c r="BG73" s="69"/>
      <c r="BH73" s="69"/>
      <c r="BI73" s="69"/>
      <c r="BJ73" s="69"/>
      <c r="BK73" s="70"/>
      <c r="BL73" s="69"/>
      <c r="BM73" s="69"/>
      <c r="BN73" s="69"/>
      <c r="BO73" s="71"/>
      <c r="BP73" s="72"/>
      <c r="BQ73" s="71"/>
      <c r="BR73" s="73"/>
    </row>
    <row r="74" spans="1:70" s="51" customFormat="1" x14ac:dyDescent="0.2">
      <c r="A74" s="41" t="s">
        <v>170</v>
      </c>
      <c r="B74" s="42" t="s">
        <v>115</v>
      </c>
      <c r="C74" s="43" t="str">
        <f>IF((C$182+$BN74)&gt;=52,IF(ISBLANK(INDEX($C75:$BB75,1,(C$182+$BN74+1-52))),"",IF($BL74="P",VLOOKUP($A74,Surfaces!$B$2:$AL$62,15,0),(VLOOKUP($A74,Surfaces!$B$2:$AL$62,28,0))/$BC74)),IF(ISBLANK(INDEX(C75:$BB75,1,$BN74+1)),"",IF($BL74="P",VLOOKUP($A74,Surfaces!$B$2:$AL$62,15,0),(VLOOKUP($A74,Surfaces!$B$2:$AL$62,28,0))/$BC74)))</f>
        <v/>
      </c>
      <c r="D74" s="43" t="str">
        <f>IF((D$182+$BN74)&gt;=52,IF(ISBLANK(INDEX($C75:$BB75,1,(D$182+$BN74+1-52))),"",IF($BL74="P",VLOOKUP($A74,Surfaces!$B$2:$AL$62,15,0),(VLOOKUP($A74,Surfaces!$B$2:$AL$62,28,0))/$BC74)),IF(ISBLANK(INDEX(D75:$BB75,1,$BN74+1)),"",IF($BL74="P",VLOOKUP($A74,Surfaces!$B$2:$AL$62,15,0),(VLOOKUP($A74,Surfaces!$B$2:$AL$62,28,0))/$BC74)))</f>
        <v/>
      </c>
      <c r="E74" s="43" t="str">
        <f>IF((E$182+$BN74)&gt;=52,IF(ISBLANK(INDEX($C75:$BB75,1,(E$182+$BN74+1-52))),"",IF($BL74="P",VLOOKUP($A74,Surfaces!$B$2:$AL$62,15,0),(VLOOKUP($A74,Surfaces!$B$2:$AL$62,28,0))/$BC74)),IF(ISBLANK(INDEX(E75:$BB75,1,$BN74+1)),"",IF($BL74="P",VLOOKUP($A74,Surfaces!$B$2:$AL$62,15,0),(VLOOKUP($A74,Surfaces!$B$2:$AL$62,28,0))/$BC74)))</f>
        <v/>
      </c>
      <c r="F74" s="43" t="str">
        <f>IF((F$182+$BN74)&gt;=52,IF(ISBLANK(INDEX($C75:$BB75,1,(F$182+$BN74+1-52))),"",IF($BL74="P",VLOOKUP($A74,Surfaces!$B$2:$AL$62,15,0),(VLOOKUP($A74,Surfaces!$B$2:$AL$62,28,0))/$BC74)),IF(ISBLANK(INDEX(F75:$BB75,1,$BN74+1)),"",IF($BL74="P",VLOOKUP($A74,Surfaces!$B$2:$AL$62,15,0),(VLOOKUP($A74,Surfaces!$B$2:$AL$62,28,0))/$BC74)))</f>
        <v/>
      </c>
      <c r="G74" s="43" t="str">
        <f>IF((G$182+$BN74)&gt;=52,IF(ISBLANK(INDEX($C75:$BB75,1,(G$182+$BN74+1-52))),"",IF($BL74="P",VLOOKUP($A74,Surfaces!$B$2:$AL$62,15,0),(VLOOKUP($A74,Surfaces!$B$2:$AL$62,28,0))/$BC74)),IF(ISBLANK(INDEX(G75:$BB75,1,$BN74+1)),"",IF($BL74="P",VLOOKUP($A74,Surfaces!$B$2:$AL$62,15,0),(VLOOKUP($A74,Surfaces!$B$2:$AL$62,28,0))/$BC74)))</f>
        <v/>
      </c>
      <c r="H74" s="43" t="str">
        <f>IF((H$182+$BN74)&gt;=52,IF(ISBLANK(INDEX($C75:$BB75,1,(H$182+$BN74+1-52))),"",IF($BL74="P",VLOOKUP($A74,Surfaces!$B$2:$AL$62,15,0),(VLOOKUP($A74,Surfaces!$B$2:$AL$62,28,0))/$BC74)),IF(ISBLANK(INDEX(H75:$BB75,1,$BN74+1)),"",IF($BL74="P",VLOOKUP($A74,Surfaces!$B$2:$AL$62,15,0),(VLOOKUP($A74,Surfaces!$B$2:$AL$62,28,0))/$BC74)))</f>
        <v/>
      </c>
      <c r="I74" s="43" t="str">
        <f>IF((I$182+$BN74)&gt;=52,IF(ISBLANK(INDEX($C75:$BB75,1,(I$182+$BN74+1-52))),"",IF($BL74="P",VLOOKUP($A74,Surfaces!$B$2:$AL$62,15,0),(VLOOKUP($A74,Surfaces!$B$2:$AL$62,28,0))/$BC74)),IF(ISBLANK(INDEX(I75:$BB75,1,$BN74+1)),"",IF($BL74="P",VLOOKUP($A74,Surfaces!$B$2:$AL$62,15,0),(VLOOKUP($A74,Surfaces!$B$2:$AL$62,28,0))/$BC74)))</f>
        <v/>
      </c>
      <c r="J74" s="43" t="str">
        <f>IF((J$182+$BN74)&gt;=52,IF(ISBLANK(INDEX($C75:$BB75,1,(J$182+$BN74+1-52))),"",IF($BL74="P",VLOOKUP($A74,Surfaces!$B$2:$AL$62,15,0),(VLOOKUP($A74,Surfaces!$B$2:$AL$62,28,0))/$BC74)),IF(ISBLANK(INDEX(J75:$BB75,1,$BN74+1)),"",IF($BL74="P",VLOOKUP($A74,Surfaces!$B$2:$AL$62,15,0),(VLOOKUP($A74,Surfaces!$B$2:$AL$62,28,0))/$BC74)))</f>
        <v/>
      </c>
      <c r="K74" s="43" t="str">
        <f>IF((K$182+$BN74)&gt;=52,IF(ISBLANK(INDEX($C75:$BB75,1,(K$182+$BN74+1-52))),"",IF($BL74="P",VLOOKUP($A74,Surfaces!$B$2:$AL$62,15,0),(VLOOKUP($A74,Surfaces!$B$2:$AL$62,28,0))/$BC74)),IF(ISBLANK(INDEX(K75:$BB75,1,$BN74+1)),"",IF($BL74="P",VLOOKUP($A74,Surfaces!$B$2:$AL$62,15,0),(VLOOKUP($A74,Surfaces!$B$2:$AL$62,28,0))/$BC74)))</f>
        <v/>
      </c>
      <c r="L74" s="43" t="str">
        <f>IF((L$182+$BN74)&gt;=52,IF(ISBLANK(INDEX($C75:$BB75,1,(L$182+$BN74+1-52))),"",IF($BL74="P",VLOOKUP($A74,Surfaces!$B$2:$AL$62,15,0),(VLOOKUP($A74,Surfaces!$B$2:$AL$62,28,0))/$BC74)),IF(ISBLANK(INDEX(L75:$BB75,1,$BN74+1)),"",IF($BL74="P",VLOOKUP($A74,Surfaces!$B$2:$AL$62,15,0),(VLOOKUP($A74,Surfaces!$B$2:$AL$62,28,0))/$BC74)))</f>
        <v/>
      </c>
      <c r="M74" s="43" t="str">
        <f>IF((M$182+$BN74)&gt;=52,IF(ISBLANK(INDEX($C75:$BB75,1,(M$182+$BN74+1-52))),"",IF($BL74="P",VLOOKUP($A74,Surfaces!$B$2:$AL$62,15,0),(VLOOKUP($A74,Surfaces!$B$2:$AL$62,28,0))/$BC74)),IF(ISBLANK(INDEX(M75:$BB75,1,$BN74+1)),"",IF($BL74="P",VLOOKUP($A74,Surfaces!$B$2:$AL$62,15,0),(VLOOKUP($A74,Surfaces!$B$2:$AL$62,28,0))/$BC74)))</f>
        <v/>
      </c>
      <c r="N74" s="43" t="str">
        <f>IF((N$182+$BN74)&gt;=52,IF(ISBLANK(INDEX($C75:$BB75,1,(N$182+$BN74+1-52))),"",IF($BL74="P",VLOOKUP($A74,Surfaces!$B$2:$AL$62,15,0),(VLOOKUP($A74,Surfaces!$B$2:$AL$62,28,0))/$BC74)),IF(ISBLANK(INDEX(N75:$BB75,1,$BN74+1)),"",IF($BL74="P",VLOOKUP($A74,Surfaces!$B$2:$AL$62,15,0),(VLOOKUP($A74,Surfaces!$B$2:$AL$62,28,0))/$BC74)))</f>
        <v/>
      </c>
      <c r="O74" s="43" t="str">
        <f>IF((O$182+$BN74)&gt;=52,IF(ISBLANK(INDEX($C75:$BB75,1,(O$182+$BN74+1-52))),"",IF($BL74="P",VLOOKUP($A74,Surfaces!$B$2:$AL$62,15,0),(VLOOKUP($A74,Surfaces!$B$2:$AL$62,28,0))/$BC74)),IF(ISBLANK(INDEX(O75:$BB75,1,$BN74+1)),"",IF($BL74="P",VLOOKUP($A74,Surfaces!$B$2:$AL$62,15,0),(VLOOKUP($A74,Surfaces!$B$2:$AL$62,28,0))/$BC74)))</f>
        <v/>
      </c>
      <c r="P74" s="43" t="str">
        <f>IF((P$182+$BN74)&gt;=52,IF(ISBLANK(INDEX($C75:$BB75,1,(P$182+$BN74+1-52))),"",IF($BL74="P",VLOOKUP($A74,Surfaces!$B$2:$AL$62,15,0),(VLOOKUP($A74,Surfaces!$B$2:$AL$62,28,0))/$BC74)),IF(ISBLANK(INDEX(P75:$BB75,1,$BN74+1)),"",IF($BL74="P",VLOOKUP($A74,Surfaces!$B$2:$AL$62,15,0),(VLOOKUP($A74,Surfaces!$B$2:$AL$62,28,0))/$BC74)))</f>
        <v/>
      </c>
      <c r="Q74" s="43" t="str">
        <f>IF((Q$182+$BN74)&gt;=52,IF(ISBLANK(INDEX($C75:$BB75,1,(Q$182+$BN74+1-52))),"",IF($BL74="P",VLOOKUP($A74,Surfaces!$B$2:$AL$62,15,0),(VLOOKUP($A74,Surfaces!$B$2:$AL$62,28,0))/$BC74)),IF(ISBLANK(INDEX(Q75:$BB75,1,$BN74+1)),"",IF($BL74="P",VLOOKUP($A74,Surfaces!$B$2:$AL$62,15,0),(VLOOKUP($A74,Surfaces!$B$2:$AL$62,28,0))/$BC74)))</f>
        <v/>
      </c>
      <c r="R74" s="43" t="str">
        <f>IF((R$182+$BN74)&gt;=52,IF(ISBLANK(INDEX($C75:$BB75,1,(R$182+$BN74+1-52))),"",IF($BL74="P",VLOOKUP($A74,Surfaces!$B$2:$AL$62,15,0),(VLOOKUP($A74,Surfaces!$B$2:$AL$62,28,0))/$BC74)),IF(ISBLANK(INDEX(R75:$BB75,1,$BN74+1)),"",IF($BL74="P",VLOOKUP($A74,Surfaces!$B$2:$AL$62,15,0),(VLOOKUP($A74,Surfaces!$B$2:$AL$62,28,0))/$BC74)))</f>
        <v/>
      </c>
      <c r="S74" s="43" t="str">
        <f>IF((S$182+$BN74)&gt;=52,IF(ISBLANK(INDEX($C75:$BB75,1,(S$182+$BN74+1-52))),"",IF($BL74="P",VLOOKUP($A74,Surfaces!$B$2:$AL$62,15,0),(VLOOKUP($A74,Surfaces!$B$2:$AL$62,28,0))/$BC74)),IF(ISBLANK(INDEX(S75:$BB75,1,$BN74+1)),"",IF($BL74="P",VLOOKUP($A74,Surfaces!$B$2:$AL$62,15,0),(VLOOKUP($A74,Surfaces!$B$2:$AL$62,28,0))/$BC74)))</f>
        <v/>
      </c>
      <c r="T74" s="43" t="str">
        <f>IF((T$182+$BN74)&gt;=52,IF(ISBLANK(INDEX($C75:$BB75,1,(T$182+$BN74+1-52))),"",IF($BL74="P",VLOOKUP($A74,Surfaces!$B$2:$AL$62,15,0),(VLOOKUP($A74,Surfaces!$B$2:$AL$62,28,0))/$BC74)),IF(ISBLANK(INDEX(T75:$BB75,1,$BN74+1)),"",IF($BL74="P",VLOOKUP($A74,Surfaces!$B$2:$AL$62,15,0),(VLOOKUP($A74,Surfaces!$B$2:$AL$62,28,0))/$BC74)))</f>
        <v/>
      </c>
      <c r="U74" s="43" t="str">
        <f>IF((U$182+$BN74)&gt;=52,IF(ISBLANK(INDEX($C75:$BB75,1,(U$182+$BN74+1-52))),"",IF($BL74="P",VLOOKUP($A74,Surfaces!$B$2:$AL$62,15,0),(VLOOKUP($A74,Surfaces!$B$2:$AL$62,28,0))/$BC74)),IF(ISBLANK(INDEX(U75:$BB75,1,$BN74+1)),"",IF($BL74="P",VLOOKUP($A74,Surfaces!$B$2:$AL$62,15,0),(VLOOKUP($A74,Surfaces!$B$2:$AL$62,28,0))/$BC74)))</f>
        <v/>
      </c>
      <c r="V74" s="43" t="str">
        <f>IF((V$182+$BN74)&gt;=52,IF(ISBLANK(INDEX($C75:$BB75,1,(V$182+$BN74+1-52))),"",IF($BL74="P",VLOOKUP($A74,Surfaces!$B$2:$AL$62,15,0),(VLOOKUP($A74,Surfaces!$B$2:$AL$62,28,0))/$BC74)),IF(ISBLANK(INDEX(V75:$BB75,1,$BN74+1)),"",IF($BL74="P",VLOOKUP($A74,Surfaces!$B$2:$AL$62,15,0),(VLOOKUP($A74,Surfaces!$B$2:$AL$62,28,0))/$BC74)))</f>
        <v/>
      </c>
      <c r="W74" s="43" t="str">
        <f>IF((W$182+$BN74)&gt;=52,IF(ISBLANK(INDEX($C75:$BB75,1,(W$182+$BN74+1-52))),"",IF($BL74="P",VLOOKUP($A74,Surfaces!$B$2:$AL$62,15,0),(VLOOKUP($A74,Surfaces!$B$2:$AL$62,28,0))/$BC74)),IF(ISBLANK(INDEX(W75:$BB75,1,$BN74+1)),"",IF($BL74="P",VLOOKUP($A74,Surfaces!$B$2:$AL$62,15,0),(VLOOKUP($A74,Surfaces!$B$2:$AL$62,28,0))/$BC74)))</f>
        <v/>
      </c>
      <c r="X74" s="43" t="str">
        <f>IF((X$182+$BN74)&gt;=52,IF(ISBLANK(INDEX($C75:$BB75,1,(X$182+$BN74+1-52))),"",IF($BL74="P",VLOOKUP($A74,Surfaces!$B$2:$AL$62,15,0),(VLOOKUP($A74,Surfaces!$B$2:$AL$62,28,0))/$BC74)),IF(ISBLANK(INDEX(X75:$BB75,1,$BN74+1)),"",IF($BL74="P",VLOOKUP($A74,Surfaces!$B$2:$AL$62,15,0),(VLOOKUP($A74,Surfaces!$B$2:$AL$62,28,0))/$BC74)))</f>
        <v/>
      </c>
      <c r="Y74" s="43" t="str">
        <f>IF((Y$182+$BN74)&gt;=52,IF(ISBLANK(INDEX($C75:$BB75,1,(Y$182+$BN74+1-52))),"",IF($BL74="P",VLOOKUP($A74,Surfaces!$B$2:$AL$62,15,0),(VLOOKUP($A74,Surfaces!$B$2:$AL$62,28,0))/$BC74)),IF(ISBLANK(INDEX(Y75:$BB75,1,$BN74+1)),"",IF($BL74="P",VLOOKUP($A74,Surfaces!$B$2:$AL$62,15,0),(VLOOKUP($A74,Surfaces!$B$2:$AL$62,28,0))/$BC74)))</f>
        <v/>
      </c>
      <c r="Z74" s="43">
        <f ca="1">IF((Z$182+$BN74)&gt;=52,IF(ISBLANK(INDEX($C75:$BB75,1,(Z$182+$BN74+1-52))),"",IF($BL74="P",VLOOKUP($A74,Surfaces!$B$2:$AL$62,15,0),(VLOOKUP($A74,Surfaces!$B$2:$AL$62,28,0))/$BC74)),IF(ISBLANK(INDEX(Z75:$BB75,1,$BN74+1)),"",IF($BL74="P",VLOOKUP($A74,Surfaces!$B$2:$AL$62,15,0),(VLOOKUP($A74,Surfaces!$B$2:$AL$62,28,0))/$BC74)))</f>
        <v>48.75</v>
      </c>
      <c r="AA74" s="43">
        <f ca="1">IF((AA$182+$BN74)&gt;=52,IF(ISBLANK(INDEX($C75:$BB75,1,(AA$182+$BN74+1-52))),"",IF($BL74="P",VLOOKUP($A74,Surfaces!$B$2:$AL$62,15,0),(VLOOKUP($A74,Surfaces!$B$2:$AL$62,28,0))/$BC74)),IF(ISBLANK(INDEX(AA75:$BB75,1,$BN74+1)),"",IF($BL74="P",VLOOKUP($A74,Surfaces!$B$2:$AL$62,15,0),(VLOOKUP($A74,Surfaces!$B$2:$AL$62,28,0))/$BC74)))</f>
        <v>48.75</v>
      </c>
      <c r="AB74" s="43" t="str">
        <f>IF((AB$182+$BN74)&gt;=52,IF(ISBLANK(INDEX($C75:$BB75,1,(AB$182+$BN74+1-52))),"",IF($BL74="P",VLOOKUP($A74,Surfaces!$B$2:$AL$62,15,0),(VLOOKUP($A74,Surfaces!$B$2:$AL$62,28,0))/$BC74)),IF(ISBLANK(INDEX(AB75:$BB75,1,$BN74+1)),"",IF($BL74="P",VLOOKUP($A74,Surfaces!$B$2:$AL$62,15,0),(VLOOKUP($A74,Surfaces!$B$2:$AL$62,28,0))/$BC74)))</f>
        <v/>
      </c>
      <c r="AC74" s="43" t="str">
        <f>IF((AC$182+$BN74)&gt;=52,IF(ISBLANK(INDEX($C75:$BB75,1,(AC$182+$BN74+1-52))),"",IF($BL74="P",VLOOKUP($A74,Surfaces!$B$2:$AL$62,15,0),(VLOOKUP($A74,Surfaces!$B$2:$AL$62,28,0))/$BC74)),IF(ISBLANK(INDEX(AC75:$BB75,1,$BN74+1)),"",IF($BL74="P",VLOOKUP($A74,Surfaces!$B$2:$AL$62,15,0),(VLOOKUP($A74,Surfaces!$B$2:$AL$62,28,0))/$BC74)))</f>
        <v/>
      </c>
      <c r="AD74" s="43" t="str">
        <f>IF((AD$182+$BN74)&gt;=52,IF(ISBLANK(INDEX($C75:$BB75,1,(AD$182+$BN74+1-52))),"",IF($BL74="P",VLOOKUP($A74,Surfaces!$B$2:$AL$62,15,0),(VLOOKUP($A74,Surfaces!$B$2:$AL$62,28,0))/$BC74)),IF(ISBLANK(INDEX(AD75:$BB75,1,$BN74+1)),"",IF($BL74="P",VLOOKUP($A74,Surfaces!$B$2:$AL$62,15,0),(VLOOKUP($A74,Surfaces!$B$2:$AL$62,28,0))/$BC74)))</f>
        <v/>
      </c>
      <c r="AE74" s="43" t="str">
        <f>IF((AE$182+$BN74)&gt;=52,IF(ISBLANK(INDEX($C75:$BB75,1,(AE$182+$BN74+1-52))),"",IF($BL74="P",VLOOKUP($A74,Surfaces!$B$2:$AL$62,15,0),(VLOOKUP($A74,Surfaces!$B$2:$AL$62,28,0))/$BC74)),IF(ISBLANK(INDEX(AE75:$BB75,1,$BN74+1)),"",IF($BL74="P",VLOOKUP($A74,Surfaces!$B$2:$AL$62,15,0),(VLOOKUP($A74,Surfaces!$B$2:$AL$62,28,0))/$BC74)))</f>
        <v/>
      </c>
      <c r="AF74" s="43" t="str">
        <f>IF((AF$182+$BN74)&gt;=52,IF(ISBLANK(INDEX($C75:$BB75,1,(AF$182+$BN74+1-52))),"",IF($BL74="P",VLOOKUP($A74,Surfaces!$B$2:$AL$62,15,0),(VLOOKUP($A74,Surfaces!$B$2:$AL$62,28,0))/$BC74)),IF(ISBLANK(INDEX(AF75:$BB75,1,$BN74+1)),"",IF($BL74="P",VLOOKUP($A74,Surfaces!$B$2:$AL$62,15,0),(VLOOKUP($A74,Surfaces!$B$2:$AL$62,28,0))/$BC74)))</f>
        <v/>
      </c>
      <c r="AG74" s="43" t="str">
        <f>IF((AG$182+$BN74)&gt;=52,IF(ISBLANK(INDEX($C75:$BB75,1,(AG$182+$BN74+1-52))),"",IF($BL74="P",VLOOKUP($A74,Surfaces!$B$2:$AL$62,15,0),(VLOOKUP($A74,Surfaces!$B$2:$AL$62,28,0))/$BC74)),IF(ISBLANK(INDEX(AG75:$BB75,1,$BN74+1)),"",IF($BL74="P",VLOOKUP($A74,Surfaces!$B$2:$AL$62,15,0),(VLOOKUP($A74,Surfaces!$B$2:$AL$62,28,0))/$BC74)))</f>
        <v/>
      </c>
      <c r="AH74" s="43" t="str">
        <f>IF((AH$182+$BN74)&gt;=52,IF(ISBLANK(INDEX($C75:$BB75,1,(AH$182+$BN74+1-52))),"",IF($BL74="P",VLOOKUP($A74,Surfaces!$B$2:$AL$62,15,0),(VLOOKUP($A74,Surfaces!$B$2:$AL$62,28,0))/$BC74)),IF(ISBLANK(INDEX(AH75:$BB75,1,$BN74+1)),"",IF($BL74="P",VLOOKUP($A74,Surfaces!$B$2:$AL$62,15,0),(VLOOKUP($A74,Surfaces!$B$2:$AL$62,28,0))/$BC74)))</f>
        <v/>
      </c>
      <c r="AI74" s="43" t="str">
        <f>IF((AI$182+$BN74)&gt;=52,IF(ISBLANK(INDEX($C75:$BB75,1,(AI$182+$BN74+1-52))),"",IF($BL74="P",VLOOKUP($A74,Surfaces!$B$2:$AL$62,15,0),(VLOOKUP($A74,Surfaces!$B$2:$AL$62,28,0))/$BC74)),IF(ISBLANK(INDEX(AI75:$BB75,1,$BN74+1)),"",IF($BL74="P",VLOOKUP($A74,Surfaces!$B$2:$AL$62,15,0),(VLOOKUP($A74,Surfaces!$B$2:$AL$62,28,0))/$BC74)))</f>
        <v/>
      </c>
      <c r="AJ74" s="43" t="str">
        <f>IF((AJ$182+$BN74)&gt;=52,IF(ISBLANK(INDEX($C75:$BB75,1,(AJ$182+$BN74+1-52))),"",IF($BL74="P",VLOOKUP($A74,Surfaces!$B$2:$AL$62,15,0),(VLOOKUP($A74,Surfaces!$B$2:$AL$62,28,0))/$BC74)),IF(ISBLANK(INDEX(AJ75:$BB75,1,$BN74+1)),"",IF($BL74="P",VLOOKUP($A74,Surfaces!$B$2:$AL$62,15,0),(VLOOKUP($A74,Surfaces!$B$2:$AL$62,28,0))/$BC74)))</f>
        <v/>
      </c>
      <c r="AK74" s="43" t="str">
        <f>IF((AK$182+$BN74)&gt;=52,IF(ISBLANK(INDEX($C75:$BB75,1,(AK$182+$BN74+1-52))),"",IF($BL74="P",VLOOKUP($A74,Surfaces!$B$2:$AL$62,15,0),(VLOOKUP($A74,Surfaces!$B$2:$AL$62,28,0))/$BC74)),IF(ISBLANK(INDEX(AK75:$BB75,1,$BN74+1)),"",IF($BL74="P",VLOOKUP($A74,Surfaces!$B$2:$AL$62,15,0),(VLOOKUP($A74,Surfaces!$B$2:$AL$62,28,0))/$BC74)))</f>
        <v/>
      </c>
      <c r="AL74" s="43" t="str">
        <f>IF((AL$182+$BN74)&gt;=52,IF(ISBLANK(INDEX($C75:$BB75,1,(AL$182+$BN74+1-52))),"",IF($BL74="P",VLOOKUP($A74,Surfaces!$B$2:$AL$62,15,0),(VLOOKUP($A74,Surfaces!$B$2:$AL$62,28,0))/$BC74)),IF(ISBLANK(INDEX(AL75:$BB75,1,$BN74+1)),"",IF($BL74="P",VLOOKUP($A74,Surfaces!$B$2:$AL$62,15,0),(VLOOKUP($A74,Surfaces!$B$2:$AL$62,28,0))/$BC74)))</f>
        <v/>
      </c>
      <c r="AM74" s="43" t="str">
        <f>IF((AM$182+$BN74)&gt;=52,IF(ISBLANK(INDEX($C75:$BB75,1,(AM$182+$BN74+1-52))),"",IF($BL74="P",VLOOKUP($A74,Surfaces!$B$2:$AL$62,15,0),(VLOOKUP($A74,Surfaces!$B$2:$AL$62,28,0))/$BC74)),IF(ISBLANK(INDEX(AM75:$BB75,1,$BN74+1)),"",IF($BL74="P",VLOOKUP($A74,Surfaces!$B$2:$AL$62,15,0),(VLOOKUP($A74,Surfaces!$B$2:$AL$62,28,0))/$BC74)))</f>
        <v/>
      </c>
      <c r="AN74" s="43" t="str">
        <f>IF((AN$182+$BN74)&gt;=52,IF(ISBLANK(INDEX($C75:$BB75,1,(AN$182+$BN74+1-52))),"",IF($BL74="P",VLOOKUP($A74,Surfaces!$B$2:$AL$62,15,0),(VLOOKUP($A74,Surfaces!$B$2:$AL$62,28,0))/$BC74)),IF(ISBLANK(INDEX(AN75:$BB75,1,$BN74+1)),"",IF($BL74="P",VLOOKUP($A74,Surfaces!$B$2:$AL$62,15,0),(VLOOKUP($A74,Surfaces!$B$2:$AL$62,28,0))/$BC74)))</f>
        <v/>
      </c>
      <c r="AO74" s="43" t="str">
        <f>IF((AO$182+$BN74)&gt;=52,IF(ISBLANK(INDEX($C75:$BB75,1,(AO$182+$BN74+1-52))),"",IF($BL74="P",VLOOKUP($A74,Surfaces!$B$2:$AL$62,15,0),(VLOOKUP($A74,Surfaces!$B$2:$AL$62,28,0))/$BC74)),IF(ISBLANK(INDEX(AO75:$BB75,1,$BN74+1)),"",IF($BL74="P",VLOOKUP($A74,Surfaces!$B$2:$AL$62,15,0),(VLOOKUP($A74,Surfaces!$B$2:$AL$62,28,0))/$BC74)))</f>
        <v/>
      </c>
      <c r="AP74" s="43" t="str">
        <f>IF((AP$182+$BN74)&gt;=52,IF(ISBLANK(INDEX($C75:$BB75,1,(AP$182+$BN74+1-52))),"",IF($BL74="P",VLOOKUP($A74,Surfaces!$B$2:$AL$62,15,0),(VLOOKUP($A74,Surfaces!$B$2:$AL$62,28,0))/$BC74)),IF(ISBLANK(INDEX(AP75:$BB75,1,$BN74+1)),"",IF($BL74="P",VLOOKUP($A74,Surfaces!$B$2:$AL$62,15,0),(VLOOKUP($A74,Surfaces!$B$2:$AL$62,28,0))/$BC74)))</f>
        <v/>
      </c>
      <c r="AQ74" s="43" t="str">
        <f>IF((AQ$182+$BN74)&gt;=52,IF(ISBLANK(INDEX($C75:$BB75,1,(AQ$182+$BN74+1-52))),"",IF($BL74="P",VLOOKUP($A74,Surfaces!$B$2:$AL$62,15,0),(VLOOKUP($A74,Surfaces!$B$2:$AL$62,28,0))/$BC74)),IF(ISBLANK(INDEX(AQ75:$BB75,1,$BN74+1)),"",IF($BL74="P",VLOOKUP($A74,Surfaces!$B$2:$AL$62,15,0),(VLOOKUP($A74,Surfaces!$B$2:$AL$62,28,0))/$BC74)))</f>
        <v/>
      </c>
      <c r="AR74" s="43" t="str">
        <f>IF((AR$182+$BN74)&gt;=52,IF(ISBLANK(INDEX($C75:$BB75,1,(AR$182+$BN74+1-52))),"",IF($BL74="P",VLOOKUP($A74,Surfaces!$B$2:$AL$62,15,0),(VLOOKUP($A74,Surfaces!$B$2:$AL$62,28,0))/$BC74)),IF(ISBLANK(INDEX(AR75:$BB75,1,$BN74+1)),"",IF($BL74="P",VLOOKUP($A74,Surfaces!$B$2:$AL$62,15,0),(VLOOKUP($A74,Surfaces!$B$2:$AL$62,28,0))/$BC74)))</f>
        <v/>
      </c>
      <c r="AS74" s="43" t="str">
        <f>IF((AS$182+$BN74)&gt;=52,IF(ISBLANK(INDEX($C75:$BB75,1,(AS$182+$BN74+1-52))),"",IF($BL74="P",VLOOKUP($A74,Surfaces!$B$2:$AL$62,15,0),(VLOOKUP($A74,Surfaces!$B$2:$AL$62,28,0))/$BC74)),IF(ISBLANK(INDEX(AS75:$BB75,1,$BN74+1)),"",IF($BL74="P",VLOOKUP($A74,Surfaces!$B$2:$AL$62,15,0),(VLOOKUP($A74,Surfaces!$B$2:$AL$62,28,0))/$BC74)))</f>
        <v/>
      </c>
      <c r="AT74" s="43" t="str">
        <f>IF((AT$182+$BN74)&gt;=52,IF(ISBLANK(INDEX($C75:$BB75,1,(AT$182+$BN74+1-52))),"",IF($BL74="P",VLOOKUP($A74,Surfaces!$B$2:$AL$62,15,0),(VLOOKUP($A74,Surfaces!$B$2:$AL$62,28,0))/$BC74)),IF(ISBLANK(INDEX(AT75:$BB75,1,$BN74+1)),"",IF($BL74="P",VLOOKUP($A74,Surfaces!$B$2:$AL$62,15,0),(VLOOKUP($A74,Surfaces!$B$2:$AL$62,28,0))/$BC74)))</f>
        <v/>
      </c>
      <c r="AU74" s="43" t="str">
        <f>IF((AU$182+$BN74)&gt;=52,IF(ISBLANK(INDEX($C75:$BB75,1,(AU$182+$BN74+1-52))),"",IF($BL74="P",VLOOKUP($A74,Surfaces!$B$2:$AL$62,15,0),(VLOOKUP($A74,Surfaces!$B$2:$AL$62,28,0))/$BC74)),IF(ISBLANK(INDEX(AU75:$BB75,1,$BN74+1)),"",IF($BL74="P",VLOOKUP($A74,Surfaces!$B$2:$AL$62,15,0),(VLOOKUP($A74,Surfaces!$B$2:$AL$62,28,0))/$BC74)))</f>
        <v/>
      </c>
      <c r="AV74" s="43" t="str">
        <f>IF((AV$182+$BN74)&gt;=52,IF(ISBLANK(INDEX($C75:$BB75,1,(AV$182+$BN74+1-52))),"",IF($BL74="P",VLOOKUP($A74,Surfaces!$B$2:$AL$62,15,0),(VLOOKUP($A74,Surfaces!$B$2:$AL$62,28,0))/$BC74)),IF(ISBLANK(INDEX(AV75:$BB75,1,$BN74+1)),"",IF($BL74="P",VLOOKUP($A74,Surfaces!$B$2:$AL$62,15,0),(VLOOKUP($A74,Surfaces!$B$2:$AL$62,28,0))/$BC74)))</f>
        <v/>
      </c>
      <c r="AW74" s="43" t="str">
        <f>IF((AW$182+$BN74)&gt;=52,IF(ISBLANK(INDEX($C75:$BB75,1,(AW$182+$BN74+1-52))),"",IF($BL74="P",VLOOKUP($A74,Surfaces!$B$2:$AL$62,15,0),(VLOOKUP($A74,Surfaces!$B$2:$AL$62,28,0))/$BC74)),IF(ISBLANK(INDEX(AW75:$BB75,1,$BN74+1)),"",IF($BL74="P",VLOOKUP($A74,Surfaces!$B$2:$AL$62,15,0),(VLOOKUP($A74,Surfaces!$B$2:$AL$62,28,0))/$BC74)))</f>
        <v/>
      </c>
      <c r="AX74" s="43" t="str">
        <f>IF((AX$182+$BN74)&gt;=52,IF(ISBLANK(INDEX($C75:$BB75,1,(AX$182+$BN74+1-52))),"",IF($BL74="P",VLOOKUP($A74,Surfaces!$B$2:$AL$62,15,0),(VLOOKUP($A74,Surfaces!$B$2:$AL$62,28,0))/$BC74)),IF(ISBLANK(INDEX(AX75:$BB75,1,$BN74+1)),"",IF($BL74="P",VLOOKUP($A74,Surfaces!$B$2:$AL$62,15,0),(VLOOKUP($A74,Surfaces!$B$2:$AL$62,28,0))/$BC74)))</f>
        <v/>
      </c>
      <c r="AY74" s="43" t="str">
        <f>IF((AY$182+$BN74)&gt;=52,IF(ISBLANK(INDEX($C75:$BB75,1,(AY$182+$BN74+1-52))),"",IF($BL74="P",VLOOKUP($A74,Surfaces!$B$2:$AL$62,15,0),(VLOOKUP($A74,Surfaces!$B$2:$AL$62,28,0))/$BC74)),IF(ISBLANK(INDEX(AY75:$BB75,1,$BN74+1)),"",IF($BL74="P",VLOOKUP($A74,Surfaces!$B$2:$AL$62,15,0),(VLOOKUP($A74,Surfaces!$B$2:$AL$62,28,0))/$BC74)))</f>
        <v/>
      </c>
      <c r="AZ74" s="43" t="str">
        <f>IF((AZ$182+$BN74)&gt;=52,IF(ISBLANK(INDEX($C75:$BB75,1,(AZ$182+$BN74+1-52))),"",IF($BL74="P",VLOOKUP($A74,Surfaces!$B$2:$AL$62,15,0),(VLOOKUP($A74,Surfaces!$B$2:$AL$62,28,0))/$BC74)),IF(ISBLANK(INDEX(AZ75:$BB75,1,$BN74+1)),"",IF($BL74="P",VLOOKUP($A74,Surfaces!$B$2:$AL$62,15,0),(VLOOKUP($A74,Surfaces!$B$2:$AL$62,28,0))/$BC74)))</f>
        <v/>
      </c>
      <c r="BA74" s="43" t="str">
        <f>IF((BA$182+$BN74)&gt;=52,IF(ISBLANK(INDEX($C75:$BB75,1,(BA$182+$BN74+1-52))),"",IF($BL74="P",VLOOKUP($A74,Surfaces!$B$2:$AL$62,15,0),(VLOOKUP($A74,Surfaces!$B$2:$AL$62,28,0))/$BC74)),IF(ISBLANK(INDEX(BA75:$BB75,1,$BN74+1)),"",IF($BL74="P",VLOOKUP($A74,Surfaces!$B$2:$AL$62,15,0),(VLOOKUP($A74,Surfaces!$B$2:$AL$62,28,0))/$BC74)))</f>
        <v/>
      </c>
      <c r="BB74" s="43" t="str">
        <f>IF((BB$182+$BN74)&gt;=52,IF(ISBLANK(INDEX($C75:$BB75,1,(BB$182+$BN74+1-52))),"",IF($BL74="P",VLOOKUP($A74,Surfaces!$B$2:$AL$62,15,0),(VLOOKUP($A74,Surfaces!$B$2:$AL$62,28,0))/$BC74)),IF(ISBLANK(INDEX(BB75:$BB75,1,$BN74+1)),"",IF($BL74="P",VLOOKUP($A74,Surfaces!$B$2:$AL$62,15,0),(VLOOKUP($A74,Surfaces!$B$2:$AL$62,28,0))/$BC74)))</f>
        <v/>
      </c>
      <c r="BC74" s="44">
        <f>IF(COUNTA(C75:BB75)=0,"",COUNTA(C75:BB75))</f>
        <v>2</v>
      </c>
      <c r="BD74" s="45">
        <v>30</v>
      </c>
      <c r="BE74" s="45">
        <v>30</v>
      </c>
      <c r="BF74" s="46">
        <v>75</v>
      </c>
      <c r="BG74" s="46">
        <v>3</v>
      </c>
      <c r="BH74" s="46">
        <v>0.3</v>
      </c>
      <c r="BI74" s="46" t="s">
        <v>118</v>
      </c>
      <c r="BJ74" s="46">
        <v>0.5</v>
      </c>
      <c r="BK74" s="47"/>
      <c r="BL74" s="46" t="s">
        <v>119</v>
      </c>
      <c r="BM74" s="46">
        <v>30</v>
      </c>
      <c r="BN74" s="46">
        <v>19</v>
      </c>
      <c r="BO74" s="48">
        <v>9</v>
      </c>
      <c r="BP74" s="49" t="s">
        <v>120</v>
      </c>
      <c r="BQ74" s="48">
        <v>22.4</v>
      </c>
      <c r="BR74" s="50" t="str">
        <f>IF(ISBLANK(BP74),"",BP74)</f>
        <v>€/kg</v>
      </c>
    </row>
    <row r="75" spans="1:70" x14ac:dyDescent="0.2">
      <c r="A75" s="52" t="str">
        <f>A74</f>
        <v>souchet comestible</v>
      </c>
      <c r="B75" s="53" t="s">
        <v>121</v>
      </c>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6"/>
      <c r="AQ75" s="56"/>
      <c r="AR75" s="56"/>
      <c r="AS75" s="56" t="s">
        <v>329</v>
      </c>
      <c r="AT75" s="56" t="s">
        <v>329</v>
      </c>
      <c r="AU75" s="56"/>
      <c r="AV75" s="56"/>
      <c r="AW75" s="56"/>
      <c r="AX75" s="54"/>
      <c r="AY75" s="54"/>
      <c r="AZ75" s="54"/>
      <c r="BA75" s="54"/>
      <c r="BB75" s="54"/>
      <c r="BC75" s="57"/>
      <c r="BD75" s="58"/>
      <c r="BE75" s="58"/>
      <c r="BF75" s="59"/>
      <c r="BG75" s="59"/>
      <c r="BH75" s="59"/>
      <c r="BI75" s="59"/>
      <c r="BJ75" s="59"/>
      <c r="BK75" s="60"/>
      <c r="BL75" s="59"/>
      <c r="BM75" s="59"/>
      <c r="BN75" s="59"/>
      <c r="BO75" s="61"/>
      <c r="BP75" s="62"/>
      <c r="BQ75" s="61"/>
      <c r="BR75" s="63"/>
    </row>
    <row r="76" spans="1:70" x14ac:dyDescent="0.2">
      <c r="A76" s="64" t="str">
        <f>A75</f>
        <v>souchet comestible</v>
      </c>
      <c r="B76" s="65" t="s">
        <v>123</v>
      </c>
      <c r="C76" s="66" t="str">
        <f>IF(C75="","",IF(VLOOKUP($A76,Surfaces!$B$1:$AK$61,16,0)="",VLOOKUP($A76,Surfaces!$B$1:$AK$61,29,0),VLOOKUP($A76,Surfaces!$B$1:$AK$61,16,0)))</f>
        <v/>
      </c>
      <c r="D76" s="66" t="str">
        <f>IF(D75="","",IF(VLOOKUP($A76,Surfaces!$B$1:$AK$61,16,0)="",VLOOKUP($A76,Surfaces!$B$1:$AK$61,29,0),VLOOKUP($A76,Surfaces!$B$1:$AK$61,16,0)))</f>
        <v/>
      </c>
      <c r="E76" s="66" t="str">
        <f>IF(E75="","",IF(VLOOKUP($A76,Surfaces!$B$1:$AK$61,16,0)="",VLOOKUP($A76,Surfaces!$B$1:$AK$61,29,0),VLOOKUP($A76,Surfaces!$B$1:$AK$61,16,0)))</f>
        <v/>
      </c>
      <c r="F76" s="66" t="str">
        <f>IF(F75="","",IF(VLOOKUP($A76,Surfaces!$B$1:$AK$61,16,0)="",VLOOKUP($A76,Surfaces!$B$1:$AK$61,29,0),VLOOKUP($A76,Surfaces!$B$1:$AK$61,16,0)))</f>
        <v/>
      </c>
      <c r="G76" s="66" t="str">
        <f>IF(G75="","",IF(VLOOKUP($A76,Surfaces!$B$1:$AK$61,16,0)="",VLOOKUP($A76,Surfaces!$B$1:$AK$61,29,0),VLOOKUP($A76,Surfaces!$B$1:$AK$61,16,0)))</f>
        <v/>
      </c>
      <c r="H76" s="66" t="str">
        <f>IF(H75="","",IF(VLOOKUP($A76,Surfaces!$B$1:$AK$61,16,0)="",VLOOKUP($A76,Surfaces!$B$1:$AK$61,29,0),VLOOKUP($A76,Surfaces!$B$1:$AK$61,16,0)))</f>
        <v/>
      </c>
      <c r="I76" s="66" t="str">
        <f>IF(I75="","",IF(VLOOKUP($A76,Surfaces!$B$1:$AK$61,16,0)="",VLOOKUP($A76,Surfaces!$B$1:$AK$61,29,0),VLOOKUP($A76,Surfaces!$B$1:$AK$61,16,0)))</f>
        <v/>
      </c>
      <c r="J76" s="66" t="str">
        <f>IF(J75="","",IF(VLOOKUP($A76,Surfaces!$B$1:$AK$61,16,0)="",VLOOKUP($A76,Surfaces!$B$1:$AK$61,29,0),VLOOKUP($A76,Surfaces!$B$1:$AK$61,16,0)))</f>
        <v/>
      </c>
      <c r="K76" s="66" t="str">
        <f>IF(K75="","",IF(VLOOKUP($A76,Surfaces!$B$1:$AK$61,16,0)="",VLOOKUP($A76,Surfaces!$B$1:$AK$61,29,0),VLOOKUP($A76,Surfaces!$B$1:$AK$61,16,0)))</f>
        <v/>
      </c>
      <c r="L76" s="66" t="str">
        <f>IF(L75="","",IF(VLOOKUP($A76,Surfaces!$B$1:$AK$61,16,0)="",VLOOKUP($A76,Surfaces!$B$1:$AK$61,29,0),VLOOKUP($A76,Surfaces!$B$1:$AK$61,16,0)))</f>
        <v/>
      </c>
      <c r="M76" s="66" t="str">
        <f>IF(M75="","",IF(VLOOKUP($A76,Surfaces!$B$1:$AK$61,16,0)="",VLOOKUP($A76,Surfaces!$B$1:$AK$61,29,0),VLOOKUP($A76,Surfaces!$B$1:$AK$61,16,0)))</f>
        <v/>
      </c>
      <c r="N76" s="66" t="str">
        <f>IF(N75="","",IF(VLOOKUP($A76,Surfaces!$B$1:$AK$61,16,0)="",VLOOKUP($A76,Surfaces!$B$1:$AK$61,29,0),VLOOKUP($A76,Surfaces!$B$1:$AK$61,16,0)))</f>
        <v/>
      </c>
      <c r="O76" s="66" t="str">
        <f>IF(O75="","",IF(VLOOKUP($A76,Surfaces!$B$1:$AK$61,16,0)="",VLOOKUP($A76,Surfaces!$B$1:$AK$61,29,0),VLOOKUP($A76,Surfaces!$B$1:$AK$61,16,0)))</f>
        <v/>
      </c>
      <c r="P76" s="66" t="str">
        <f>IF(P75="","",IF(VLOOKUP($A76,Surfaces!$B$1:$AK$61,16,0)="",VLOOKUP($A76,Surfaces!$B$1:$AK$61,29,0),VLOOKUP($A76,Surfaces!$B$1:$AK$61,16,0)))</f>
        <v/>
      </c>
      <c r="Q76" s="66" t="str">
        <f>IF(Q75="","",IF(VLOOKUP($A76,Surfaces!$B$1:$AK$61,16,0)="",VLOOKUP($A76,Surfaces!$B$1:$AK$61,29,0),VLOOKUP($A76,Surfaces!$B$1:$AK$61,16,0)))</f>
        <v/>
      </c>
      <c r="R76" s="66" t="str">
        <f>IF(R75="","",IF(VLOOKUP($A76,Surfaces!$B$1:$AK$61,16,0)="",VLOOKUP($A76,Surfaces!$B$1:$AK$61,29,0),VLOOKUP($A76,Surfaces!$B$1:$AK$61,16,0)))</f>
        <v/>
      </c>
      <c r="S76" s="66" t="str">
        <f>IF(S75="","",IF(VLOOKUP($A76,Surfaces!$B$1:$AK$61,16,0)="",VLOOKUP($A76,Surfaces!$B$1:$AK$61,29,0),VLOOKUP($A76,Surfaces!$B$1:$AK$61,16,0)))</f>
        <v/>
      </c>
      <c r="T76" s="66" t="str">
        <f>IF(T75="","",IF(VLOOKUP($A76,Surfaces!$B$1:$AK$61,16,0)="",VLOOKUP($A76,Surfaces!$B$1:$AK$61,29,0),VLOOKUP($A76,Surfaces!$B$1:$AK$61,16,0)))</f>
        <v/>
      </c>
      <c r="U76" s="66" t="str">
        <f>IF(U75="","",IF(VLOOKUP($A76,Surfaces!$B$1:$AK$61,16,0)="",VLOOKUP($A76,Surfaces!$B$1:$AK$61,29,0),VLOOKUP($A76,Surfaces!$B$1:$AK$61,16,0)))</f>
        <v/>
      </c>
      <c r="V76" s="66" t="str">
        <f>IF(V75="","",IF(VLOOKUP($A76,Surfaces!$B$1:$AK$61,16,0)="",VLOOKUP($A76,Surfaces!$B$1:$AK$61,29,0),VLOOKUP($A76,Surfaces!$B$1:$AK$61,16,0)))</f>
        <v/>
      </c>
      <c r="W76" s="66" t="str">
        <f>IF(W75="","",IF(VLOOKUP($A76,Surfaces!$B$1:$AK$61,16,0)="",VLOOKUP($A76,Surfaces!$B$1:$AK$61,29,0),VLOOKUP($A76,Surfaces!$B$1:$AK$61,16,0)))</f>
        <v/>
      </c>
      <c r="X76" s="66" t="str">
        <f>IF(X75="","",IF(VLOOKUP($A76,Surfaces!$B$1:$AK$61,16,0)="",VLOOKUP($A76,Surfaces!$B$1:$AK$61,29,0),VLOOKUP($A76,Surfaces!$B$1:$AK$61,16,0)))</f>
        <v/>
      </c>
      <c r="Y76" s="66" t="str">
        <f>IF(Y75="","",IF(VLOOKUP($A76,Surfaces!$B$1:$AK$61,16,0)="",VLOOKUP($A76,Surfaces!$B$1:$AK$61,29,0),VLOOKUP($A76,Surfaces!$B$1:$AK$61,16,0)))</f>
        <v/>
      </c>
      <c r="Z76" s="66" t="str">
        <f>IF(Z75="","",IF(VLOOKUP($A76,Surfaces!$B$1:$AK$61,16,0)="",VLOOKUP($A76,Surfaces!$B$1:$AK$61,29,0),VLOOKUP($A76,Surfaces!$B$1:$AK$61,16,0)))</f>
        <v/>
      </c>
      <c r="AA76" s="66" t="str">
        <f>IF(AA75="","",IF(VLOOKUP($A76,Surfaces!$B$1:$AK$61,16,0)="",VLOOKUP($A76,Surfaces!$B$1:$AK$61,29,0),VLOOKUP($A76,Surfaces!$B$1:$AK$61,16,0)))</f>
        <v/>
      </c>
      <c r="AB76" s="66" t="str">
        <f>IF(AB75="","",IF(VLOOKUP($A76,Surfaces!$B$1:$AK$61,16,0)="",VLOOKUP($A76,Surfaces!$B$1:$AK$61,29,0),VLOOKUP($A76,Surfaces!$B$1:$AK$61,16,0)))</f>
        <v/>
      </c>
      <c r="AC76" s="66" t="str">
        <f>IF(AC75="","",IF(VLOOKUP($A76,Surfaces!$B$1:$AK$61,16,0)="",VLOOKUP($A76,Surfaces!$B$1:$AK$61,29,0),VLOOKUP($A76,Surfaces!$B$1:$AK$61,16,0)))</f>
        <v/>
      </c>
      <c r="AD76" s="66" t="str">
        <f>IF(AD75="","",IF(VLOOKUP($A76,Surfaces!$B$1:$AK$61,16,0)="",VLOOKUP($A76,Surfaces!$B$1:$AK$61,29,0),VLOOKUP($A76,Surfaces!$B$1:$AK$61,16,0)))</f>
        <v/>
      </c>
      <c r="AE76" s="66" t="str">
        <f>IF(AE75="","",IF(VLOOKUP($A76,Surfaces!$B$1:$AK$61,16,0)="",VLOOKUP($A76,Surfaces!$B$1:$AK$61,29,0),VLOOKUP($A76,Surfaces!$B$1:$AK$61,16,0)))</f>
        <v/>
      </c>
      <c r="AF76" s="66" t="str">
        <f>IF(AF75="","",IF(VLOOKUP($A76,Surfaces!$B$1:$AK$61,16,0)="",VLOOKUP($A76,Surfaces!$B$1:$AK$61,29,0),VLOOKUP($A76,Surfaces!$B$1:$AK$61,16,0)))</f>
        <v/>
      </c>
      <c r="AG76" s="66" t="str">
        <f>IF(AG75="","",IF(VLOOKUP($A76,Surfaces!$B$1:$AK$61,16,0)="",VLOOKUP($A76,Surfaces!$B$1:$AK$61,29,0),VLOOKUP($A76,Surfaces!$B$1:$AK$61,16,0)))</f>
        <v/>
      </c>
      <c r="AH76" s="66" t="str">
        <f>IF(AH75="","",IF(VLOOKUP($A76,Surfaces!$B$1:$AK$61,16,0)="",VLOOKUP($A76,Surfaces!$B$1:$AK$61,29,0),VLOOKUP($A76,Surfaces!$B$1:$AK$61,16,0)))</f>
        <v/>
      </c>
      <c r="AI76" s="66" t="str">
        <f>IF(AI75="","",IF(VLOOKUP($A76,Surfaces!$B$1:$AK$61,16,0)="",VLOOKUP($A76,Surfaces!$B$1:$AK$61,29,0),VLOOKUP($A76,Surfaces!$B$1:$AK$61,16,0)))</f>
        <v/>
      </c>
      <c r="AJ76" s="66" t="str">
        <f>IF(AJ75="","",IF(VLOOKUP($A76,Surfaces!$B$1:$AK$61,16,0)="",VLOOKUP($A76,Surfaces!$B$1:$AK$61,29,0),VLOOKUP($A76,Surfaces!$B$1:$AK$61,16,0)))</f>
        <v/>
      </c>
      <c r="AK76" s="66" t="str">
        <f>IF(AK75="","",IF(VLOOKUP($A76,Surfaces!$B$1:$AK$61,16,0)="",VLOOKUP($A76,Surfaces!$B$1:$AK$61,29,0),VLOOKUP($A76,Surfaces!$B$1:$AK$61,16,0)))</f>
        <v/>
      </c>
      <c r="AL76" s="66" t="str">
        <f>IF(AL75="","",IF(VLOOKUP($A76,Surfaces!$B$1:$AK$61,16,0)="",VLOOKUP($A76,Surfaces!$B$1:$AK$61,29,0),VLOOKUP($A76,Surfaces!$B$1:$AK$61,16,0)))</f>
        <v/>
      </c>
      <c r="AM76" s="66" t="str">
        <f>IF(AM75="","",IF(VLOOKUP($A76,Surfaces!$B$1:$AK$61,16,0)="",VLOOKUP($A76,Surfaces!$B$1:$AK$61,29,0),VLOOKUP($A76,Surfaces!$B$1:$AK$61,16,0)))</f>
        <v/>
      </c>
      <c r="AN76" s="66" t="str">
        <f>IF(AN75="","",IF(VLOOKUP($A76,Surfaces!$B$1:$AK$61,16,0)="",VLOOKUP($A76,Surfaces!$B$1:$AK$61,29,0),VLOOKUP($A76,Surfaces!$B$1:$AK$61,16,0)))</f>
        <v/>
      </c>
      <c r="AO76" s="66" t="str">
        <f>IF(AO75="","",IF(VLOOKUP($A76,Surfaces!$B$1:$AK$61,16,0)="",VLOOKUP($A76,Surfaces!$B$1:$AK$61,29,0),VLOOKUP($A76,Surfaces!$B$1:$AK$61,16,0)))</f>
        <v/>
      </c>
      <c r="AP76" s="66" t="str">
        <f>IF(AP75="","",IF(VLOOKUP($A76,Surfaces!$B$1:$AK$61,16,0)="",VLOOKUP($A76,Surfaces!$B$1:$AK$61,29,0),VLOOKUP($A76,Surfaces!$B$1:$AK$61,16,0)))</f>
        <v/>
      </c>
      <c r="AQ76" s="66" t="str">
        <f>IF(AQ75="","",IF(VLOOKUP($A76,Surfaces!$B$1:$AK$61,16,0)="",VLOOKUP($A76,Surfaces!$B$1:$AK$61,29,0),VLOOKUP($A76,Surfaces!$B$1:$AK$61,16,0)))</f>
        <v/>
      </c>
      <c r="AR76" s="66" t="str">
        <f>IF(AR75="","",IF(VLOOKUP($A76,Surfaces!$B$1:$AK$61,16,0)="",VLOOKUP($A76,Surfaces!$B$1:$AK$61,29,0),VLOOKUP($A76,Surfaces!$B$1:$AK$61,16,0)))</f>
        <v/>
      </c>
      <c r="AS76" s="66">
        <f ca="1">IF(AS75="","",IF(VLOOKUP($A76,Surfaces!$B$1:$AK$61,16,0)="",VLOOKUP($A76,Surfaces!$B$1:$AK$61,29,0),VLOOKUP($A76,Surfaces!$B$1:$AK$61,16,0)))</f>
        <v>15</v>
      </c>
      <c r="AT76" s="66">
        <f ca="1">IF(AT75="","",IF(VLOOKUP($A76,Surfaces!$B$1:$AK$61,16,0)="",VLOOKUP($A76,Surfaces!$B$1:$AK$61,29,0),VLOOKUP($A76,Surfaces!$B$1:$AK$61,16,0)))</f>
        <v>15</v>
      </c>
      <c r="AU76" s="66" t="str">
        <f>IF(AU75="","",IF(VLOOKUP($A76,Surfaces!$B$1:$AK$61,16,0)="",VLOOKUP($A76,Surfaces!$B$1:$AK$61,29,0),VLOOKUP($A76,Surfaces!$B$1:$AK$61,16,0)))</f>
        <v/>
      </c>
      <c r="AV76" s="66" t="str">
        <f>IF(AV75="","",IF(VLOOKUP($A76,Surfaces!$B$1:$AK$61,16,0)="",VLOOKUP($A76,Surfaces!$B$1:$AK$61,29,0),VLOOKUP($A76,Surfaces!$B$1:$AK$61,16,0)))</f>
        <v/>
      </c>
      <c r="AW76" s="66" t="str">
        <f>IF(AW75="","",IF(VLOOKUP($A76,Surfaces!$B$1:$AK$61,16,0)="",VLOOKUP($A76,Surfaces!$B$1:$AK$61,29,0),VLOOKUP($A76,Surfaces!$B$1:$AK$61,16,0)))</f>
        <v/>
      </c>
      <c r="AX76" s="66" t="str">
        <f>IF(AX75="","",IF(VLOOKUP($A76,Surfaces!$B$1:$AK$61,16,0)="",VLOOKUP($A76,Surfaces!$B$1:$AK$61,29,0),VLOOKUP($A76,Surfaces!$B$1:$AK$61,16,0)))</f>
        <v/>
      </c>
      <c r="AY76" s="66" t="str">
        <f>IF(AY75="","",IF(VLOOKUP($A76,Surfaces!$B$1:$AK$61,16,0)="",VLOOKUP($A76,Surfaces!$B$1:$AK$61,29,0),VLOOKUP($A76,Surfaces!$B$1:$AK$61,16,0)))</f>
        <v/>
      </c>
      <c r="AZ76" s="66" t="str">
        <f>IF(AZ75="","",IF(VLOOKUP($A76,Surfaces!$B$1:$AK$61,16,0)="",VLOOKUP($A76,Surfaces!$B$1:$AK$61,29,0),VLOOKUP($A76,Surfaces!$B$1:$AK$61,16,0)))</f>
        <v/>
      </c>
      <c r="BA76" s="66" t="str">
        <f>IF(BA75="","",IF(VLOOKUP($A76,Surfaces!$B$1:$AK$61,16,0)="",VLOOKUP($A76,Surfaces!$B$1:$AK$61,29,0),VLOOKUP($A76,Surfaces!$B$1:$AK$61,16,0)))</f>
        <v/>
      </c>
      <c r="BB76" s="66" t="str">
        <f>IF(BB75="","",IF(VLOOKUP($A76,Surfaces!$B$1:$AK$61,16,0)="",VLOOKUP($A76,Surfaces!$B$1:$AK$61,29,0),VLOOKUP($A76,Surfaces!$B$1:$AK$61,16,0)))</f>
        <v/>
      </c>
      <c r="BC76" s="67"/>
      <c r="BD76" s="68"/>
      <c r="BE76" s="68"/>
      <c r="BF76" s="69"/>
      <c r="BG76" s="69"/>
      <c r="BH76" s="69"/>
      <c r="BI76" s="69"/>
      <c r="BJ76" s="69"/>
      <c r="BK76" s="70"/>
      <c r="BL76" s="69"/>
      <c r="BM76" s="69"/>
      <c r="BN76" s="69"/>
      <c r="BO76" s="71"/>
      <c r="BP76" s="72"/>
      <c r="BQ76" s="71"/>
      <c r="BR76" s="73"/>
    </row>
    <row r="77" spans="1:70" s="51" customFormat="1" x14ac:dyDescent="0.2">
      <c r="A77" s="41" t="s">
        <v>171</v>
      </c>
      <c r="B77" s="42" t="s">
        <v>115</v>
      </c>
      <c r="C77" s="43" t="str">
        <f>IF((C$182+$BN77)&gt;=52,IF(ISBLANK(INDEX($C78:$BB78,1,(C$182+$BN77+1-52))),"",IF($BL77="P",VLOOKUP($A77,Surfaces!$B$2:$AL$62,15,0),(VLOOKUP($A77,Surfaces!$B$2:$AL$62,28,0))/$BC77)),IF(ISBLANK(INDEX(C78:$BB78,1,$BN77+1)),"",IF($BL77="P",VLOOKUP($A77,Surfaces!$B$2:$AL$62,15,0),(VLOOKUP($A77,Surfaces!$B$2:$AL$62,28,0))/$BC77)))</f>
        <v/>
      </c>
      <c r="D77" s="43" t="str">
        <f>IF((D$182+$BN77)&gt;=52,IF(ISBLANK(INDEX($C78:$BB78,1,(D$182+$BN77+1-52))),"",IF($BL77="P",VLOOKUP($A77,Surfaces!$B$2:$AL$62,15,0),(VLOOKUP($A77,Surfaces!$B$2:$AL$62,28,0))/$BC77)),IF(ISBLANK(INDEX(D78:$BB78,1,$BN77+1)),"",IF($BL77="P",VLOOKUP($A77,Surfaces!$B$2:$AL$62,15,0),(VLOOKUP($A77,Surfaces!$B$2:$AL$62,28,0))/$BC77)))</f>
        <v/>
      </c>
      <c r="E77" s="43" t="str">
        <f>IF((E$182+$BN77)&gt;=52,IF(ISBLANK(INDEX($C78:$BB78,1,(E$182+$BN77+1-52))),"",IF($BL77="P",VLOOKUP($A77,Surfaces!$B$2:$AL$62,15,0),(VLOOKUP($A77,Surfaces!$B$2:$AL$62,28,0))/$BC77)),IF(ISBLANK(INDEX(E78:$BB78,1,$BN77+1)),"",IF($BL77="P",VLOOKUP($A77,Surfaces!$B$2:$AL$62,15,0),(VLOOKUP($A77,Surfaces!$B$2:$AL$62,28,0))/$BC77)))</f>
        <v/>
      </c>
      <c r="F77" s="43" t="str">
        <f>IF((F$182+$BN77)&gt;=52,IF(ISBLANK(INDEX($C78:$BB78,1,(F$182+$BN77+1-52))),"",IF($BL77="P",VLOOKUP($A77,Surfaces!$B$2:$AL$62,15,0),(VLOOKUP($A77,Surfaces!$B$2:$AL$62,28,0))/$BC77)),IF(ISBLANK(INDEX(F78:$BB78,1,$BN77+1)),"",IF($BL77="P",VLOOKUP($A77,Surfaces!$B$2:$AL$62,15,0),(VLOOKUP($A77,Surfaces!$B$2:$AL$62,28,0))/$BC77)))</f>
        <v/>
      </c>
      <c r="G77" s="43" t="str">
        <f>IF((G$182+$BN77)&gt;=52,IF(ISBLANK(INDEX($C78:$BB78,1,(G$182+$BN77+1-52))),"",IF($BL77="P",VLOOKUP($A77,Surfaces!$B$2:$AL$62,15,0),(VLOOKUP($A77,Surfaces!$B$2:$AL$62,28,0))/$BC77)),IF(ISBLANK(INDEX(G78:$BB78,1,$BN77+1)),"",IF($BL77="P",VLOOKUP($A77,Surfaces!$B$2:$AL$62,15,0),(VLOOKUP($A77,Surfaces!$B$2:$AL$62,28,0))/$BC77)))</f>
        <v/>
      </c>
      <c r="H77" s="43" t="str">
        <f>IF((H$182+$BN77)&gt;=52,IF(ISBLANK(INDEX($C78:$BB78,1,(H$182+$BN77+1-52))),"",IF($BL77="P",VLOOKUP($A77,Surfaces!$B$2:$AL$62,15,0),(VLOOKUP($A77,Surfaces!$B$2:$AL$62,28,0))/$BC77)),IF(ISBLANK(INDEX(H78:$BB78,1,$BN77+1)),"",IF($BL77="P",VLOOKUP($A77,Surfaces!$B$2:$AL$62,15,0),(VLOOKUP($A77,Surfaces!$B$2:$AL$62,28,0))/$BC77)))</f>
        <v/>
      </c>
      <c r="I77" s="43" t="str">
        <f>IF((I$182+$BN77)&gt;=52,IF(ISBLANK(INDEX($C78:$BB78,1,(I$182+$BN77+1-52))),"",IF($BL77="P",VLOOKUP($A77,Surfaces!$B$2:$AL$62,15,0),(VLOOKUP($A77,Surfaces!$B$2:$AL$62,28,0))/$BC77)),IF(ISBLANK(INDEX(I78:$BB78,1,$BN77+1)),"",IF($BL77="P",VLOOKUP($A77,Surfaces!$B$2:$AL$62,15,0),(VLOOKUP($A77,Surfaces!$B$2:$AL$62,28,0))/$BC77)))</f>
        <v/>
      </c>
      <c r="J77" s="43" t="str">
        <f>IF((J$182+$BN77)&gt;=52,IF(ISBLANK(INDEX($C78:$BB78,1,(J$182+$BN77+1-52))),"",IF($BL77="P",VLOOKUP($A77,Surfaces!$B$2:$AL$62,15,0),(VLOOKUP($A77,Surfaces!$B$2:$AL$62,28,0))/$BC77)),IF(ISBLANK(INDEX(J78:$BB78,1,$BN77+1)),"",IF($BL77="P",VLOOKUP($A77,Surfaces!$B$2:$AL$62,15,0),(VLOOKUP($A77,Surfaces!$B$2:$AL$62,28,0))/$BC77)))</f>
        <v/>
      </c>
      <c r="K77" s="43" t="str">
        <f>IF((K$182+$BN77)&gt;=52,IF(ISBLANK(INDEX($C78:$BB78,1,(K$182+$BN77+1-52))),"",IF($BL77="P",VLOOKUP($A77,Surfaces!$B$2:$AL$62,15,0),(VLOOKUP($A77,Surfaces!$B$2:$AL$62,28,0))/$BC77)),IF(ISBLANK(INDEX(K78:$BB78,1,$BN77+1)),"",IF($BL77="P",VLOOKUP($A77,Surfaces!$B$2:$AL$62,15,0),(VLOOKUP($A77,Surfaces!$B$2:$AL$62,28,0))/$BC77)))</f>
        <v/>
      </c>
      <c r="L77" s="43">
        <f ca="1">IF((L$182+$BN77)&gt;=52,IF(ISBLANK(INDEX($C78:$BB78,1,(L$182+$BN77+1-52))),"",IF($BL77="P",VLOOKUP($A77,Surfaces!$B$2:$AL$62,15,0),(VLOOKUP($A77,Surfaces!$B$2:$AL$62,28,0))/$BC77)),IF(ISBLANK(INDEX(L78:$BB78,1,$BN77+1)),"",IF($BL77="P",VLOOKUP($A77,Surfaces!$B$2:$AL$62,15,0),(VLOOKUP($A77,Surfaces!$B$2:$AL$62,28,0))/$BC77)))</f>
        <v>18.571428571428573</v>
      </c>
      <c r="M77" s="43">
        <f ca="1">IF((M$182+$BN77)&gt;=52,IF(ISBLANK(INDEX($C78:$BB78,1,(M$182+$BN77+1-52))),"",IF($BL77="P",VLOOKUP($A77,Surfaces!$B$2:$AL$62,15,0),(VLOOKUP($A77,Surfaces!$B$2:$AL$62,28,0))/$BC77)),IF(ISBLANK(INDEX(M78:$BB78,1,$BN77+1)),"",IF($BL77="P",VLOOKUP($A77,Surfaces!$B$2:$AL$62,15,0),(VLOOKUP($A77,Surfaces!$B$2:$AL$62,28,0))/$BC77)))</f>
        <v>18.571428571428573</v>
      </c>
      <c r="N77" s="43" t="str">
        <f>IF((N$182+$BN77)&gt;=52,IF(ISBLANK(INDEX($C78:$BB78,1,(N$182+$BN77+1-52))),"",IF($BL77="P",VLOOKUP($A77,Surfaces!$B$2:$AL$62,15,0),(VLOOKUP($A77,Surfaces!$B$2:$AL$62,28,0))/$BC77)),IF(ISBLANK(INDEX(N78:$BB78,1,$BN77+1)),"",IF($BL77="P",VLOOKUP($A77,Surfaces!$B$2:$AL$62,15,0),(VLOOKUP($A77,Surfaces!$B$2:$AL$62,28,0))/$BC77)))</f>
        <v/>
      </c>
      <c r="O77" s="43" t="str">
        <f>IF((O$182+$BN77)&gt;=52,IF(ISBLANK(INDEX($C78:$BB78,1,(O$182+$BN77+1-52))),"",IF($BL77="P",VLOOKUP($A77,Surfaces!$B$2:$AL$62,15,0),(VLOOKUP($A77,Surfaces!$B$2:$AL$62,28,0))/$BC77)),IF(ISBLANK(INDEX(O78:$BB78,1,$BN77+1)),"",IF($BL77="P",VLOOKUP($A77,Surfaces!$B$2:$AL$62,15,0),(VLOOKUP($A77,Surfaces!$B$2:$AL$62,28,0))/$BC77)))</f>
        <v/>
      </c>
      <c r="P77" s="43" t="str">
        <f>IF((P$182+$BN77)&gt;=52,IF(ISBLANK(INDEX($C78:$BB78,1,(P$182+$BN77+1-52))),"",IF($BL77="P",VLOOKUP($A77,Surfaces!$B$2:$AL$62,15,0),(VLOOKUP($A77,Surfaces!$B$2:$AL$62,28,0))/$BC77)),IF(ISBLANK(INDEX(P78:$BB78,1,$BN77+1)),"",IF($BL77="P",VLOOKUP($A77,Surfaces!$B$2:$AL$62,15,0),(VLOOKUP($A77,Surfaces!$B$2:$AL$62,28,0))/$BC77)))</f>
        <v/>
      </c>
      <c r="Q77" s="43" t="str">
        <f>IF((Q$182+$BN77)&gt;=52,IF(ISBLANK(INDEX($C78:$BB78,1,(Q$182+$BN77+1-52))),"",IF($BL77="P",VLOOKUP($A77,Surfaces!$B$2:$AL$62,15,0),(VLOOKUP($A77,Surfaces!$B$2:$AL$62,28,0))/$BC77)),IF(ISBLANK(INDEX(Q78:$BB78,1,$BN77+1)),"",IF($BL77="P",VLOOKUP($A77,Surfaces!$B$2:$AL$62,15,0),(VLOOKUP($A77,Surfaces!$B$2:$AL$62,28,0))/$BC77)))</f>
        <v/>
      </c>
      <c r="R77" s="43" t="str">
        <f>IF((R$182+$BN77)&gt;=52,IF(ISBLANK(INDEX($C78:$BB78,1,(R$182+$BN77+1-52))),"",IF($BL77="P",VLOOKUP($A77,Surfaces!$B$2:$AL$62,15,0),(VLOOKUP($A77,Surfaces!$B$2:$AL$62,28,0))/$BC77)),IF(ISBLANK(INDEX(R78:$BB78,1,$BN77+1)),"",IF($BL77="P",VLOOKUP($A77,Surfaces!$B$2:$AL$62,15,0),(VLOOKUP($A77,Surfaces!$B$2:$AL$62,28,0))/$BC77)))</f>
        <v/>
      </c>
      <c r="S77" s="43" t="str">
        <f>IF((S$182+$BN77)&gt;=52,IF(ISBLANK(INDEX($C78:$BB78,1,(S$182+$BN77+1-52))),"",IF($BL77="P",VLOOKUP($A77,Surfaces!$B$2:$AL$62,15,0),(VLOOKUP($A77,Surfaces!$B$2:$AL$62,28,0))/$BC77)),IF(ISBLANK(INDEX(S78:$BB78,1,$BN77+1)),"",IF($BL77="P",VLOOKUP($A77,Surfaces!$B$2:$AL$62,15,0),(VLOOKUP($A77,Surfaces!$B$2:$AL$62,28,0))/$BC77)))</f>
        <v/>
      </c>
      <c r="T77" s="43" t="str">
        <f>IF((T$182+$BN77)&gt;=52,IF(ISBLANK(INDEX($C78:$BB78,1,(T$182+$BN77+1-52))),"",IF($BL77="P",VLOOKUP($A77,Surfaces!$B$2:$AL$62,15,0),(VLOOKUP($A77,Surfaces!$B$2:$AL$62,28,0))/$BC77)),IF(ISBLANK(INDEX(T78:$BB78,1,$BN77+1)),"",IF($BL77="P",VLOOKUP($A77,Surfaces!$B$2:$AL$62,15,0),(VLOOKUP($A77,Surfaces!$B$2:$AL$62,28,0))/$BC77)))</f>
        <v/>
      </c>
      <c r="U77" s="43" t="str">
        <f>IF((U$182+$BN77)&gt;=52,IF(ISBLANK(INDEX($C78:$BB78,1,(U$182+$BN77+1-52))),"",IF($BL77="P",VLOOKUP($A77,Surfaces!$B$2:$AL$62,15,0),(VLOOKUP($A77,Surfaces!$B$2:$AL$62,28,0))/$BC77)),IF(ISBLANK(INDEX(U78:$BB78,1,$BN77+1)),"",IF($BL77="P",VLOOKUP($A77,Surfaces!$B$2:$AL$62,15,0),(VLOOKUP($A77,Surfaces!$B$2:$AL$62,28,0))/$BC77)))</f>
        <v/>
      </c>
      <c r="V77" s="43" t="str">
        <f>IF((V$182+$BN77)&gt;=52,IF(ISBLANK(INDEX($C78:$BB78,1,(V$182+$BN77+1-52))),"",IF($BL77="P",VLOOKUP($A77,Surfaces!$B$2:$AL$62,15,0),(VLOOKUP($A77,Surfaces!$B$2:$AL$62,28,0))/$BC77)),IF(ISBLANK(INDEX(V78:$BB78,1,$BN77+1)),"",IF($BL77="P",VLOOKUP($A77,Surfaces!$B$2:$AL$62,15,0),(VLOOKUP($A77,Surfaces!$B$2:$AL$62,28,0))/$BC77)))</f>
        <v/>
      </c>
      <c r="W77" s="43" t="str">
        <f>IF((W$182+$BN77)&gt;=52,IF(ISBLANK(INDEX($C78:$BB78,1,(W$182+$BN77+1-52))),"",IF($BL77="P",VLOOKUP($A77,Surfaces!$B$2:$AL$62,15,0),(VLOOKUP($A77,Surfaces!$B$2:$AL$62,28,0))/$BC77)),IF(ISBLANK(INDEX(W78:$BB78,1,$BN77+1)),"",IF($BL77="P",VLOOKUP($A77,Surfaces!$B$2:$AL$62,15,0),(VLOOKUP($A77,Surfaces!$B$2:$AL$62,28,0))/$BC77)))</f>
        <v/>
      </c>
      <c r="X77" s="43" t="str">
        <f>IF((X$182+$BN77)&gt;=52,IF(ISBLANK(INDEX($C78:$BB78,1,(X$182+$BN77+1-52))),"",IF($BL77="P",VLOOKUP($A77,Surfaces!$B$2:$AL$62,15,0),(VLOOKUP($A77,Surfaces!$B$2:$AL$62,28,0))/$BC77)),IF(ISBLANK(INDEX(X78:$BB78,1,$BN77+1)),"",IF($BL77="P",VLOOKUP($A77,Surfaces!$B$2:$AL$62,15,0),(VLOOKUP($A77,Surfaces!$B$2:$AL$62,28,0))/$BC77)))</f>
        <v/>
      </c>
      <c r="Y77" s="43" t="str">
        <f>IF((Y$182+$BN77)&gt;=52,IF(ISBLANK(INDEX($C78:$BB78,1,(Y$182+$BN77+1-52))),"",IF($BL77="P",VLOOKUP($A77,Surfaces!$B$2:$AL$62,15,0),(VLOOKUP($A77,Surfaces!$B$2:$AL$62,28,0))/$BC77)),IF(ISBLANK(INDEX(Y78:$BB78,1,$BN77+1)),"",IF($BL77="P",VLOOKUP($A77,Surfaces!$B$2:$AL$62,15,0),(VLOOKUP($A77,Surfaces!$B$2:$AL$62,28,0))/$BC77)))</f>
        <v/>
      </c>
      <c r="Z77" s="43" t="str">
        <f>IF((Z$182+$BN77)&gt;=52,IF(ISBLANK(INDEX($C78:$BB78,1,(Z$182+$BN77+1-52))),"",IF($BL77="P",VLOOKUP($A77,Surfaces!$B$2:$AL$62,15,0),(VLOOKUP($A77,Surfaces!$B$2:$AL$62,28,0))/$BC77)),IF(ISBLANK(INDEX(Z78:$BB78,1,$BN77+1)),"",IF($BL77="P",VLOOKUP($A77,Surfaces!$B$2:$AL$62,15,0),(VLOOKUP($A77,Surfaces!$B$2:$AL$62,28,0))/$BC77)))</f>
        <v/>
      </c>
      <c r="AA77" s="43" t="str">
        <f>IF((AA$182+$BN77)&gt;=52,IF(ISBLANK(INDEX($C78:$BB78,1,(AA$182+$BN77+1-52))),"",IF($BL77="P",VLOOKUP($A77,Surfaces!$B$2:$AL$62,15,0),(VLOOKUP($A77,Surfaces!$B$2:$AL$62,28,0))/$BC77)),IF(ISBLANK(INDEX(AA78:$BB78,1,$BN77+1)),"",IF($BL77="P",VLOOKUP($A77,Surfaces!$B$2:$AL$62,15,0),(VLOOKUP($A77,Surfaces!$B$2:$AL$62,28,0))/$BC77)))</f>
        <v/>
      </c>
      <c r="AB77" s="43" t="str">
        <f>IF((AB$182+$BN77)&gt;=52,IF(ISBLANK(INDEX($C78:$BB78,1,(AB$182+$BN77+1-52))),"",IF($BL77="P",VLOOKUP($A77,Surfaces!$B$2:$AL$62,15,0),(VLOOKUP($A77,Surfaces!$B$2:$AL$62,28,0))/$BC77)),IF(ISBLANK(INDEX(AB78:$BB78,1,$BN77+1)),"",IF($BL77="P",VLOOKUP($A77,Surfaces!$B$2:$AL$62,15,0),(VLOOKUP($A77,Surfaces!$B$2:$AL$62,28,0))/$BC77)))</f>
        <v/>
      </c>
      <c r="AC77" s="43" t="str">
        <f>IF((AC$182+$BN77)&gt;=52,IF(ISBLANK(INDEX($C78:$BB78,1,(AC$182+$BN77+1-52))),"",IF($BL77="P",VLOOKUP($A77,Surfaces!$B$2:$AL$62,15,0),(VLOOKUP($A77,Surfaces!$B$2:$AL$62,28,0))/$BC77)),IF(ISBLANK(INDEX(AC78:$BB78,1,$BN77+1)),"",IF($BL77="P",VLOOKUP($A77,Surfaces!$B$2:$AL$62,15,0),(VLOOKUP($A77,Surfaces!$B$2:$AL$62,28,0))/$BC77)))</f>
        <v/>
      </c>
      <c r="AD77" s="43" t="str">
        <f>IF((AD$182+$BN77)&gt;=52,IF(ISBLANK(INDEX($C78:$BB78,1,(AD$182+$BN77+1-52))),"",IF($BL77="P",VLOOKUP($A77,Surfaces!$B$2:$AL$62,15,0),(VLOOKUP($A77,Surfaces!$B$2:$AL$62,28,0))/$BC77)),IF(ISBLANK(INDEX(AD78:$BB78,1,$BN77+1)),"",IF($BL77="P",VLOOKUP($A77,Surfaces!$B$2:$AL$62,15,0),(VLOOKUP($A77,Surfaces!$B$2:$AL$62,28,0))/$BC77)))</f>
        <v/>
      </c>
      <c r="AE77" s="43" t="str">
        <f>IF((AE$182+$BN77)&gt;=52,IF(ISBLANK(INDEX($C78:$BB78,1,(AE$182+$BN77+1-52))),"",IF($BL77="P",VLOOKUP($A77,Surfaces!$B$2:$AL$62,15,0),(VLOOKUP($A77,Surfaces!$B$2:$AL$62,28,0))/$BC77)),IF(ISBLANK(INDEX(AE78:$BB78,1,$BN77+1)),"",IF($BL77="P",VLOOKUP($A77,Surfaces!$B$2:$AL$62,15,0),(VLOOKUP($A77,Surfaces!$B$2:$AL$62,28,0))/$BC77)))</f>
        <v/>
      </c>
      <c r="AF77" s="43" t="str">
        <f>IF((AF$182+$BN77)&gt;=52,IF(ISBLANK(INDEX($C78:$BB78,1,(AF$182+$BN77+1-52))),"",IF($BL77="P",VLOOKUP($A77,Surfaces!$B$2:$AL$62,15,0),(VLOOKUP($A77,Surfaces!$B$2:$AL$62,28,0))/$BC77)),IF(ISBLANK(INDEX(AF78:$BB78,1,$BN77+1)),"",IF($BL77="P",VLOOKUP($A77,Surfaces!$B$2:$AL$62,15,0),(VLOOKUP($A77,Surfaces!$B$2:$AL$62,28,0))/$BC77)))</f>
        <v/>
      </c>
      <c r="AG77" s="43" t="str">
        <f>IF((AG$182+$BN77)&gt;=52,IF(ISBLANK(INDEX($C78:$BB78,1,(AG$182+$BN77+1-52))),"",IF($BL77="P",VLOOKUP($A77,Surfaces!$B$2:$AL$62,15,0),(VLOOKUP($A77,Surfaces!$B$2:$AL$62,28,0))/$BC77)),IF(ISBLANK(INDEX(AG78:$BB78,1,$BN77+1)),"",IF($BL77="P",VLOOKUP($A77,Surfaces!$B$2:$AL$62,15,0),(VLOOKUP($A77,Surfaces!$B$2:$AL$62,28,0))/$BC77)))</f>
        <v/>
      </c>
      <c r="AH77" s="43" t="str">
        <f>IF((AH$182+$BN77)&gt;=52,IF(ISBLANK(INDEX($C78:$BB78,1,(AH$182+$BN77+1-52))),"",IF($BL77="P",VLOOKUP($A77,Surfaces!$B$2:$AL$62,15,0),(VLOOKUP($A77,Surfaces!$B$2:$AL$62,28,0))/$BC77)),IF(ISBLANK(INDEX(AH78:$BB78,1,$BN77+1)),"",IF($BL77="P",VLOOKUP($A77,Surfaces!$B$2:$AL$62,15,0),(VLOOKUP($A77,Surfaces!$B$2:$AL$62,28,0))/$BC77)))</f>
        <v/>
      </c>
      <c r="AI77" s="43" t="str">
        <f>IF((AI$182+$BN77)&gt;=52,IF(ISBLANK(INDEX($C78:$BB78,1,(AI$182+$BN77+1-52))),"",IF($BL77="P",VLOOKUP($A77,Surfaces!$B$2:$AL$62,15,0),(VLOOKUP($A77,Surfaces!$B$2:$AL$62,28,0))/$BC77)),IF(ISBLANK(INDEX(AI78:$BB78,1,$BN77+1)),"",IF($BL77="P",VLOOKUP($A77,Surfaces!$B$2:$AL$62,15,0),(VLOOKUP($A77,Surfaces!$B$2:$AL$62,28,0))/$BC77)))</f>
        <v/>
      </c>
      <c r="AJ77" s="43" t="str">
        <f>IF((AJ$182+$BN77)&gt;=52,IF(ISBLANK(INDEX($C78:$BB78,1,(AJ$182+$BN77+1-52))),"",IF($BL77="P",VLOOKUP($A77,Surfaces!$B$2:$AL$62,15,0),(VLOOKUP($A77,Surfaces!$B$2:$AL$62,28,0))/$BC77)),IF(ISBLANK(INDEX(AJ78:$BB78,1,$BN77+1)),"",IF($BL77="P",VLOOKUP($A77,Surfaces!$B$2:$AL$62,15,0),(VLOOKUP($A77,Surfaces!$B$2:$AL$62,28,0))/$BC77)))</f>
        <v/>
      </c>
      <c r="AK77" s="43" t="str">
        <f>IF((AK$182+$BN77)&gt;=52,IF(ISBLANK(INDEX($C78:$BB78,1,(AK$182+$BN77+1-52))),"",IF($BL77="P",VLOOKUP($A77,Surfaces!$B$2:$AL$62,15,0),(VLOOKUP($A77,Surfaces!$B$2:$AL$62,28,0))/$BC77)),IF(ISBLANK(INDEX(AK78:$BB78,1,$BN77+1)),"",IF($BL77="P",VLOOKUP($A77,Surfaces!$B$2:$AL$62,15,0),(VLOOKUP($A77,Surfaces!$B$2:$AL$62,28,0))/$BC77)))</f>
        <v/>
      </c>
      <c r="AL77" s="43" t="str">
        <f>IF((AL$182+$BN77)&gt;=52,IF(ISBLANK(INDEX($C78:$BB78,1,(AL$182+$BN77+1-52))),"",IF($BL77="P",VLOOKUP($A77,Surfaces!$B$2:$AL$62,15,0),(VLOOKUP($A77,Surfaces!$B$2:$AL$62,28,0))/$BC77)),IF(ISBLANK(INDEX(AL78:$BB78,1,$BN77+1)),"",IF($BL77="P",VLOOKUP($A77,Surfaces!$B$2:$AL$62,15,0),(VLOOKUP($A77,Surfaces!$B$2:$AL$62,28,0))/$BC77)))</f>
        <v/>
      </c>
      <c r="AM77" s="43" t="str">
        <f>IF((AM$182+$BN77)&gt;=52,IF(ISBLANK(INDEX($C78:$BB78,1,(AM$182+$BN77+1-52))),"",IF($BL77="P",VLOOKUP($A77,Surfaces!$B$2:$AL$62,15,0),(VLOOKUP($A77,Surfaces!$B$2:$AL$62,28,0))/$BC77)),IF(ISBLANK(INDEX(AM78:$BB78,1,$BN77+1)),"",IF($BL77="P",VLOOKUP($A77,Surfaces!$B$2:$AL$62,15,0),(VLOOKUP($A77,Surfaces!$B$2:$AL$62,28,0))/$BC77)))</f>
        <v/>
      </c>
      <c r="AN77" s="43" t="str">
        <f>IF((AN$182+$BN77)&gt;=52,IF(ISBLANK(INDEX($C78:$BB78,1,(AN$182+$BN77+1-52))),"",IF($BL77="P",VLOOKUP($A77,Surfaces!$B$2:$AL$62,15,0),(VLOOKUP($A77,Surfaces!$B$2:$AL$62,28,0))/$BC77)),IF(ISBLANK(INDEX(AN78:$BB78,1,$BN77+1)),"",IF($BL77="P",VLOOKUP($A77,Surfaces!$B$2:$AL$62,15,0),(VLOOKUP($A77,Surfaces!$B$2:$AL$62,28,0))/$BC77)))</f>
        <v/>
      </c>
      <c r="AO77" s="43" t="str">
        <f>IF((AO$182+$BN77)&gt;=52,IF(ISBLANK(INDEX($C78:$BB78,1,(AO$182+$BN77+1-52))),"",IF($BL77="P",VLOOKUP($A77,Surfaces!$B$2:$AL$62,15,0),(VLOOKUP($A77,Surfaces!$B$2:$AL$62,28,0))/$BC77)),IF(ISBLANK(INDEX(AO78:$BB78,1,$BN77+1)),"",IF($BL77="P",VLOOKUP($A77,Surfaces!$B$2:$AL$62,15,0),(VLOOKUP($A77,Surfaces!$B$2:$AL$62,28,0))/$BC77)))</f>
        <v/>
      </c>
      <c r="AP77" s="43" t="str">
        <f>IF((AP$182+$BN77)&gt;=52,IF(ISBLANK(INDEX($C78:$BB78,1,(AP$182+$BN77+1-52))),"",IF($BL77="P",VLOOKUP($A77,Surfaces!$B$2:$AL$62,15,0),(VLOOKUP($A77,Surfaces!$B$2:$AL$62,28,0))/$BC77)),IF(ISBLANK(INDEX(AP78:$BB78,1,$BN77+1)),"",IF($BL77="P",VLOOKUP($A77,Surfaces!$B$2:$AL$62,15,0),(VLOOKUP($A77,Surfaces!$B$2:$AL$62,28,0))/$BC77)))</f>
        <v/>
      </c>
      <c r="AQ77" s="43" t="str">
        <f>IF((AQ$182+$BN77)&gt;=52,IF(ISBLANK(INDEX($C78:$BB78,1,(AQ$182+$BN77+1-52))),"",IF($BL77="P",VLOOKUP($A77,Surfaces!$B$2:$AL$62,15,0),(VLOOKUP($A77,Surfaces!$B$2:$AL$62,28,0))/$BC77)),IF(ISBLANK(INDEX(AQ78:$BB78,1,$BN77+1)),"",IF($BL77="P",VLOOKUP($A77,Surfaces!$B$2:$AL$62,15,0),(VLOOKUP($A77,Surfaces!$B$2:$AL$62,28,0))/$BC77)))</f>
        <v/>
      </c>
      <c r="AR77" s="43" t="str">
        <f>IF((AR$182+$BN77)&gt;=52,IF(ISBLANK(INDEX($C78:$BB78,1,(AR$182+$BN77+1-52))),"",IF($BL77="P",VLOOKUP($A77,Surfaces!$B$2:$AL$62,15,0),(VLOOKUP($A77,Surfaces!$B$2:$AL$62,28,0))/$BC77)),IF(ISBLANK(INDEX(AR78:$BB78,1,$BN77+1)),"",IF($BL77="P",VLOOKUP($A77,Surfaces!$B$2:$AL$62,15,0),(VLOOKUP($A77,Surfaces!$B$2:$AL$62,28,0))/$BC77)))</f>
        <v/>
      </c>
      <c r="AS77" s="43" t="str">
        <f>IF((AS$182+$BN77)&gt;=52,IF(ISBLANK(INDEX($C78:$BB78,1,(AS$182+$BN77+1-52))),"",IF($BL77="P",VLOOKUP($A77,Surfaces!$B$2:$AL$62,15,0),(VLOOKUP($A77,Surfaces!$B$2:$AL$62,28,0))/$BC77)),IF(ISBLANK(INDEX(AS78:$BB78,1,$BN77+1)),"",IF($BL77="P",VLOOKUP($A77,Surfaces!$B$2:$AL$62,15,0),(VLOOKUP($A77,Surfaces!$B$2:$AL$62,28,0))/$BC77)))</f>
        <v/>
      </c>
      <c r="AT77" s="43" t="str">
        <f>IF((AT$182+$BN77)&gt;=52,IF(ISBLANK(INDEX($C78:$BB78,1,(AT$182+$BN77+1-52))),"",IF($BL77="P",VLOOKUP($A77,Surfaces!$B$2:$AL$62,15,0),(VLOOKUP($A77,Surfaces!$B$2:$AL$62,28,0))/$BC77)),IF(ISBLANK(INDEX(AT78:$BB78,1,$BN77+1)),"",IF($BL77="P",VLOOKUP($A77,Surfaces!$B$2:$AL$62,15,0),(VLOOKUP($A77,Surfaces!$B$2:$AL$62,28,0))/$BC77)))</f>
        <v/>
      </c>
      <c r="AU77" s="43" t="str">
        <f>IF((AU$182+$BN77)&gt;=52,IF(ISBLANK(INDEX($C78:$BB78,1,(AU$182+$BN77+1-52))),"",IF($BL77="P",VLOOKUP($A77,Surfaces!$B$2:$AL$62,15,0),(VLOOKUP($A77,Surfaces!$B$2:$AL$62,28,0))/$BC77)),IF(ISBLANK(INDEX(AU78:$BB78,1,$BN77+1)),"",IF($BL77="P",VLOOKUP($A77,Surfaces!$B$2:$AL$62,15,0),(VLOOKUP($A77,Surfaces!$B$2:$AL$62,28,0))/$BC77)))</f>
        <v/>
      </c>
      <c r="AV77" s="43" t="str">
        <f>IF((AV$182+$BN77)&gt;=52,IF(ISBLANK(INDEX($C78:$BB78,1,(AV$182+$BN77+1-52))),"",IF($BL77="P",VLOOKUP($A77,Surfaces!$B$2:$AL$62,15,0),(VLOOKUP($A77,Surfaces!$B$2:$AL$62,28,0))/$BC77)),IF(ISBLANK(INDEX(AV78:$BB78,1,$BN77+1)),"",IF($BL77="P",VLOOKUP($A77,Surfaces!$B$2:$AL$62,15,0),(VLOOKUP($A77,Surfaces!$B$2:$AL$62,28,0))/$BC77)))</f>
        <v/>
      </c>
      <c r="AW77" s="43" t="str">
        <f>IF((AW$182+$BN77)&gt;=52,IF(ISBLANK(INDEX($C78:$BB78,1,(AW$182+$BN77+1-52))),"",IF($BL77="P",VLOOKUP($A77,Surfaces!$B$2:$AL$62,15,0),(VLOOKUP($A77,Surfaces!$B$2:$AL$62,28,0))/$BC77)),IF(ISBLANK(INDEX(AW78:$BB78,1,$BN77+1)),"",IF($BL77="P",VLOOKUP($A77,Surfaces!$B$2:$AL$62,15,0),(VLOOKUP($A77,Surfaces!$B$2:$AL$62,28,0))/$BC77)))</f>
        <v/>
      </c>
      <c r="AX77" s="43" t="str">
        <f>IF((AX$182+$BN77)&gt;=52,IF(ISBLANK(INDEX($C78:$BB78,1,(AX$182+$BN77+1-52))),"",IF($BL77="P",VLOOKUP($A77,Surfaces!$B$2:$AL$62,15,0),(VLOOKUP($A77,Surfaces!$B$2:$AL$62,28,0))/$BC77)),IF(ISBLANK(INDEX(AX78:$BB78,1,$BN77+1)),"",IF($BL77="P",VLOOKUP($A77,Surfaces!$B$2:$AL$62,15,0),(VLOOKUP($A77,Surfaces!$B$2:$AL$62,28,0))/$BC77)))</f>
        <v/>
      </c>
      <c r="AY77" s="43" t="str">
        <f>IF((AY$182+$BN77)&gt;=52,IF(ISBLANK(INDEX($C78:$BB78,1,(AY$182+$BN77+1-52))),"",IF($BL77="P",VLOOKUP($A77,Surfaces!$B$2:$AL$62,15,0),(VLOOKUP($A77,Surfaces!$B$2:$AL$62,28,0))/$BC77)),IF(ISBLANK(INDEX(AY78:$BB78,1,$BN77+1)),"",IF($BL77="P",VLOOKUP($A77,Surfaces!$B$2:$AL$62,15,0),(VLOOKUP($A77,Surfaces!$B$2:$AL$62,28,0))/$BC77)))</f>
        <v/>
      </c>
      <c r="AZ77" s="43" t="str">
        <f>IF((AZ$182+$BN77)&gt;=52,IF(ISBLANK(INDEX($C78:$BB78,1,(AZ$182+$BN77+1-52))),"",IF($BL77="P",VLOOKUP($A77,Surfaces!$B$2:$AL$62,15,0),(VLOOKUP($A77,Surfaces!$B$2:$AL$62,28,0))/$BC77)),IF(ISBLANK(INDEX(AZ78:$BB78,1,$BN77+1)),"",IF($BL77="P",VLOOKUP($A77,Surfaces!$B$2:$AL$62,15,0),(VLOOKUP($A77,Surfaces!$B$2:$AL$62,28,0))/$BC77)))</f>
        <v/>
      </c>
      <c r="BA77" s="43" t="str">
        <f>IF((BA$182+$BN77)&gt;=52,IF(ISBLANK(INDEX($C78:$BB78,1,(BA$182+$BN77+1-52))),"",IF($BL77="P",VLOOKUP($A77,Surfaces!$B$2:$AL$62,15,0),(VLOOKUP($A77,Surfaces!$B$2:$AL$62,28,0))/$BC77)),IF(ISBLANK(INDEX(BA78:$BB78,1,$BN77+1)),"",IF($BL77="P",VLOOKUP($A77,Surfaces!$B$2:$AL$62,15,0),(VLOOKUP($A77,Surfaces!$B$2:$AL$62,28,0))/$BC77)))</f>
        <v/>
      </c>
      <c r="BB77" s="43" t="str">
        <f>IF((BB$182+$BN77)&gt;=52,IF(ISBLANK(INDEX($C78:$BB78,1,(BB$182+$BN77+1-52))),"",IF($BL77="P",VLOOKUP($A77,Surfaces!$B$2:$AL$62,15,0),(VLOOKUP($A77,Surfaces!$B$2:$AL$62,28,0))/$BC77)),IF(ISBLANK(INDEX(BB78:$BB78,1,$BN77+1)),"",IF($BL77="P",VLOOKUP($A77,Surfaces!$B$2:$AL$62,15,0),(VLOOKUP($A77,Surfaces!$B$2:$AL$62,28,0))/$BC77)))</f>
        <v/>
      </c>
      <c r="BC77" s="44">
        <f>IF(COUNTA(C78:BB78)=0,"",COUNTA(C78:BB78))</f>
        <v>2</v>
      </c>
      <c r="BD77" s="45" t="s">
        <v>127</v>
      </c>
      <c r="BE77" s="45" t="s">
        <v>172</v>
      </c>
      <c r="BF77" s="46" t="s">
        <v>141</v>
      </c>
      <c r="BG77" s="46">
        <v>20</v>
      </c>
      <c r="BH77" s="46">
        <v>0.4</v>
      </c>
      <c r="BI77" s="46" t="s">
        <v>118</v>
      </c>
      <c r="BJ77" s="46">
        <v>0.5</v>
      </c>
      <c r="BK77" s="47"/>
      <c r="BL77" s="46" t="s">
        <v>125</v>
      </c>
      <c r="BM77" s="46">
        <v>30</v>
      </c>
      <c r="BN77" s="46">
        <v>33</v>
      </c>
      <c r="BO77" s="48">
        <v>1.18</v>
      </c>
      <c r="BP77" s="49" t="s">
        <v>120</v>
      </c>
      <c r="BQ77" s="48">
        <v>3.1</v>
      </c>
      <c r="BR77" s="50" t="str">
        <f>IF(ISBLANK(BP77),"",BP77)</f>
        <v>€/kg</v>
      </c>
    </row>
    <row r="78" spans="1:70" x14ac:dyDescent="0.2">
      <c r="A78" s="52" t="str">
        <f>A77</f>
        <v>radis noir</v>
      </c>
      <c r="B78" s="53" t="s">
        <v>121</v>
      </c>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6"/>
      <c r="AL78" s="56"/>
      <c r="AM78" s="56"/>
      <c r="AN78" s="56"/>
      <c r="AO78" s="56"/>
      <c r="AP78" s="56"/>
      <c r="AQ78" s="56"/>
      <c r="AR78" s="56"/>
      <c r="AS78" s="56" t="s">
        <v>329</v>
      </c>
      <c r="AT78" s="56" t="s">
        <v>329</v>
      </c>
      <c r="AU78" s="56"/>
      <c r="AV78" s="56"/>
      <c r="AW78" s="56"/>
      <c r="AX78" s="54"/>
      <c r="AY78" s="54"/>
      <c r="AZ78" s="54"/>
      <c r="BA78" s="54"/>
      <c r="BB78" s="54"/>
      <c r="BC78" s="57"/>
      <c r="BD78" s="58"/>
      <c r="BE78" s="58"/>
      <c r="BF78" s="59"/>
      <c r="BG78" s="59"/>
      <c r="BH78" s="59"/>
      <c r="BI78" s="59"/>
      <c r="BJ78" s="59"/>
      <c r="BK78" s="60"/>
      <c r="BL78" s="59"/>
      <c r="BM78" s="59"/>
      <c r="BN78" s="59"/>
      <c r="BO78" s="61"/>
      <c r="BP78" s="62"/>
      <c r="BQ78" s="61"/>
      <c r="BR78" s="63"/>
    </row>
    <row r="79" spans="1:70" x14ac:dyDescent="0.2">
      <c r="A79" s="64" t="str">
        <f>A78</f>
        <v>radis noir</v>
      </c>
      <c r="B79" s="65" t="s">
        <v>123</v>
      </c>
      <c r="C79" s="66" t="str">
        <f>IF(C78="","",IF(VLOOKUP($A79,Surfaces!$B$1:$AK$61,16,0)="",VLOOKUP($A79,Surfaces!$B$1:$AK$61,29,0),VLOOKUP($A79,Surfaces!$B$1:$AK$61,16,0)))</f>
        <v/>
      </c>
      <c r="D79" s="66" t="str">
        <f>IF(D78="","",IF(VLOOKUP($A79,Surfaces!$B$1:$AK$61,16,0)="",VLOOKUP($A79,Surfaces!$B$1:$AK$61,29,0),VLOOKUP($A79,Surfaces!$B$1:$AK$61,16,0)))</f>
        <v/>
      </c>
      <c r="E79" s="66" t="str">
        <f>IF(E78="","",IF(VLOOKUP($A79,Surfaces!$B$1:$AK$61,16,0)="",VLOOKUP($A79,Surfaces!$B$1:$AK$61,29,0),VLOOKUP($A79,Surfaces!$B$1:$AK$61,16,0)))</f>
        <v/>
      </c>
      <c r="F79" s="66" t="str">
        <f>IF(F78="","",IF(VLOOKUP($A79,Surfaces!$B$1:$AK$61,16,0)="",VLOOKUP($A79,Surfaces!$B$1:$AK$61,29,0),VLOOKUP($A79,Surfaces!$B$1:$AK$61,16,0)))</f>
        <v/>
      </c>
      <c r="G79" s="66" t="str">
        <f>IF(G78="","",IF(VLOOKUP($A79,Surfaces!$B$1:$AK$61,16,0)="",VLOOKUP($A79,Surfaces!$B$1:$AK$61,29,0),VLOOKUP($A79,Surfaces!$B$1:$AK$61,16,0)))</f>
        <v/>
      </c>
      <c r="H79" s="66" t="str">
        <f>IF(H78="","",IF(VLOOKUP($A79,Surfaces!$B$1:$AK$61,16,0)="",VLOOKUP($A79,Surfaces!$B$1:$AK$61,29,0),VLOOKUP($A79,Surfaces!$B$1:$AK$61,16,0)))</f>
        <v/>
      </c>
      <c r="I79" s="66" t="str">
        <f>IF(I78="","",IF(VLOOKUP($A79,Surfaces!$B$1:$AK$61,16,0)="",VLOOKUP($A79,Surfaces!$B$1:$AK$61,29,0),VLOOKUP($A79,Surfaces!$B$1:$AK$61,16,0)))</f>
        <v/>
      </c>
      <c r="J79" s="66" t="str">
        <f>IF(J78="","",IF(VLOOKUP($A79,Surfaces!$B$1:$AK$61,16,0)="",VLOOKUP($A79,Surfaces!$B$1:$AK$61,29,0),VLOOKUP($A79,Surfaces!$B$1:$AK$61,16,0)))</f>
        <v/>
      </c>
      <c r="K79" s="66" t="str">
        <f>IF(K78="","",IF(VLOOKUP($A79,Surfaces!$B$1:$AK$61,16,0)="",VLOOKUP($A79,Surfaces!$B$1:$AK$61,29,0),VLOOKUP($A79,Surfaces!$B$1:$AK$61,16,0)))</f>
        <v/>
      </c>
      <c r="L79" s="66" t="str">
        <f>IF(L78="","",IF(VLOOKUP($A79,Surfaces!$B$1:$AK$61,16,0)="",VLOOKUP($A79,Surfaces!$B$1:$AK$61,29,0),VLOOKUP($A79,Surfaces!$B$1:$AK$61,16,0)))</f>
        <v/>
      </c>
      <c r="M79" s="66" t="str">
        <f>IF(M78="","",IF(VLOOKUP($A79,Surfaces!$B$1:$AK$61,16,0)="",VLOOKUP($A79,Surfaces!$B$1:$AK$61,29,0),VLOOKUP($A79,Surfaces!$B$1:$AK$61,16,0)))</f>
        <v/>
      </c>
      <c r="N79" s="66" t="str">
        <f>IF(N78="","",IF(VLOOKUP($A79,Surfaces!$B$1:$AK$61,16,0)="",VLOOKUP($A79,Surfaces!$B$1:$AK$61,29,0),VLOOKUP($A79,Surfaces!$B$1:$AK$61,16,0)))</f>
        <v/>
      </c>
      <c r="O79" s="66" t="str">
        <f>IF(O78="","",IF(VLOOKUP($A79,Surfaces!$B$1:$AK$61,16,0)="",VLOOKUP($A79,Surfaces!$B$1:$AK$61,29,0),VLOOKUP($A79,Surfaces!$B$1:$AK$61,16,0)))</f>
        <v/>
      </c>
      <c r="P79" s="66" t="str">
        <f>IF(P78="","",IF(VLOOKUP($A79,Surfaces!$B$1:$AK$61,16,0)="",VLOOKUP($A79,Surfaces!$B$1:$AK$61,29,0),VLOOKUP($A79,Surfaces!$B$1:$AK$61,16,0)))</f>
        <v/>
      </c>
      <c r="Q79" s="66" t="str">
        <f>IF(Q78="","",IF(VLOOKUP($A79,Surfaces!$B$1:$AK$61,16,0)="",VLOOKUP($A79,Surfaces!$B$1:$AK$61,29,0),VLOOKUP($A79,Surfaces!$B$1:$AK$61,16,0)))</f>
        <v/>
      </c>
      <c r="R79" s="66" t="str">
        <f>IF(R78="","",IF(VLOOKUP($A79,Surfaces!$B$1:$AK$61,16,0)="",VLOOKUP($A79,Surfaces!$B$1:$AK$61,29,0),VLOOKUP($A79,Surfaces!$B$1:$AK$61,16,0)))</f>
        <v/>
      </c>
      <c r="S79" s="66" t="str">
        <f>IF(S78="","",IF(VLOOKUP($A79,Surfaces!$B$1:$AK$61,16,0)="",VLOOKUP($A79,Surfaces!$B$1:$AK$61,29,0),VLOOKUP($A79,Surfaces!$B$1:$AK$61,16,0)))</f>
        <v/>
      </c>
      <c r="T79" s="66" t="str">
        <f>IF(T78="","",IF(VLOOKUP($A79,Surfaces!$B$1:$AK$61,16,0)="",VLOOKUP($A79,Surfaces!$B$1:$AK$61,29,0),VLOOKUP($A79,Surfaces!$B$1:$AK$61,16,0)))</f>
        <v/>
      </c>
      <c r="U79" s="66" t="str">
        <f>IF(U78="","",IF(VLOOKUP($A79,Surfaces!$B$1:$AK$61,16,0)="",VLOOKUP($A79,Surfaces!$B$1:$AK$61,29,0),VLOOKUP($A79,Surfaces!$B$1:$AK$61,16,0)))</f>
        <v/>
      </c>
      <c r="V79" s="66" t="str">
        <f>IF(V78="","",IF(VLOOKUP($A79,Surfaces!$B$1:$AK$61,16,0)="",VLOOKUP($A79,Surfaces!$B$1:$AK$61,29,0),VLOOKUP($A79,Surfaces!$B$1:$AK$61,16,0)))</f>
        <v/>
      </c>
      <c r="W79" s="66" t="str">
        <f>IF(W78="","",IF(VLOOKUP($A79,Surfaces!$B$1:$AK$61,16,0)="",VLOOKUP($A79,Surfaces!$B$1:$AK$61,29,0),VLOOKUP($A79,Surfaces!$B$1:$AK$61,16,0)))</f>
        <v/>
      </c>
      <c r="X79" s="66" t="str">
        <f>IF(X78="","",IF(VLOOKUP($A79,Surfaces!$B$1:$AK$61,16,0)="",VLOOKUP($A79,Surfaces!$B$1:$AK$61,29,0),VLOOKUP($A79,Surfaces!$B$1:$AK$61,16,0)))</f>
        <v/>
      </c>
      <c r="Y79" s="66" t="str">
        <f>IF(Y78="","",IF(VLOOKUP($A79,Surfaces!$B$1:$AK$61,16,0)="",VLOOKUP($A79,Surfaces!$B$1:$AK$61,29,0),VLOOKUP($A79,Surfaces!$B$1:$AK$61,16,0)))</f>
        <v/>
      </c>
      <c r="Z79" s="66" t="str">
        <f>IF(Z78="","",IF(VLOOKUP($A79,Surfaces!$B$1:$AK$61,16,0)="",VLOOKUP($A79,Surfaces!$B$1:$AK$61,29,0),VLOOKUP($A79,Surfaces!$B$1:$AK$61,16,0)))</f>
        <v/>
      </c>
      <c r="AA79" s="66" t="str">
        <f>IF(AA78="","",IF(VLOOKUP($A79,Surfaces!$B$1:$AK$61,16,0)="",VLOOKUP($A79,Surfaces!$B$1:$AK$61,29,0),VLOOKUP($A79,Surfaces!$B$1:$AK$61,16,0)))</f>
        <v/>
      </c>
      <c r="AB79" s="66" t="str">
        <f>IF(AB78="","",IF(VLOOKUP($A79,Surfaces!$B$1:$AK$61,16,0)="",VLOOKUP($A79,Surfaces!$B$1:$AK$61,29,0),VLOOKUP($A79,Surfaces!$B$1:$AK$61,16,0)))</f>
        <v/>
      </c>
      <c r="AC79" s="66" t="str">
        <f>IF(AC78="","",IF(VLOOKUP($A79,Surfaces!$B$1:$AK$61,16,0)="",VLOOKUP($A79,Surfaces!$B$1:$AK$61,29,0),VLOOKUP($A79,Surfaces!$B$1:$AK$61,16,0)))</f>
        <v/>
      </c>
      <c r="AD79" s="66" t="str">
        <f>IF(AD78="","",IF(VLOOKUP($A79,Surfaces!$B$1:$AK$61,16,0)="",VLOOKUP($A79,Surfaces!$B$1:$AK$61,29,0),VLOOKUP($A79,Surfaces!$B$1:$AK$61,16,0)))</f>
        <v/>
      </c>
      <c r="AE79" s="66" t="str">
        <f>IF(AE78="","",IF(VLOOKUP($A79,Surfaces!$B$1:$AK$61,16,0)="",VLOOKUP($A79,Surfaces!$B$1:$AK$61,29,0),VLOOKUP($A79,Surfaces!$B$1:$AK$61,16,0)))</f>
        <v/>
      </c>
      <c r="AF79" s="66" t="str">
        <f>IF(AF78="","",IF(VLOOKUP($A79,Surfaces!$B$1:$AK$61,16,0)="",VLOOKUP($A79,Surfaces!$B$1:$AK$61,29,0),VLOOKUP($A79,Surfaces!$B$1:$AK$61,16,0)))</f>
        <v/>
      </c>
      <c r="AG79" s="66" t="str">
        <f>IF(AG78="","",IF(VLOOKUP($A79,Surfaces!$B$1:$AK$61,16,0)="",VLOOKUP($A79,Surfaces!$B$1:$AK$61,29,0),VLOOKUP($A79,Surfaces!$B$1:$AK$61,16,0)))</f>
        <v/>
      </c>
      <c r="AH79" s="66" t="str">
        <f>IF(AH78="","",IF(VLOOKUP($A79,Surfaces!$B$1:$AK$61,16,0)="",VLOOKUP($A79,Surfaces!$B$1:$AK$61,29,0),VLOOKUP($A79,Surfaces!$B$1:$AK$61,16,0)))</f>
        <v/>
      </c>
      <c r="AI79" s="66" t="str">
        <f>IF(AI78="","",IF(VLOOKUP($A79,Surfaces!$B$1:$AK$61,16,0)="",VLOOKUP($A79,Surfaces!$B$1:$AK$61,29,0),VLOOKUP($A79,Surfaces!$B$1:$AK$61,16,0)))</f>
        <v/>
      </c>
      <c r="AJ79" s="66" t="str">
        <f>IF(AJ78="","",IF(VLOOKUP($A79,Surfaces!$B$1:$AK$61,16,0)="",VLOOKUP($A79,Surfaces!$B$1:$AK$61,29,0),VLOOKUP($A79,Surfaces!$B$1:$AK$61,16,0)))</f>
        <v/>
      </c>
      <c r="AK79" s="66" t="str">
        <f>IF(AK78="","",IF(VLOOKUP($A79,Surfaces!$B$1:$AK$61,16,0)="",VLOOKUP($A79,Surfaces!$B$1:$AK$61,29,0),VLOOKUP($A79,Surfaces!$B$1:$AK$61,16,0)))</f>
        <v/>
      </c>
      <c r="AL79" s="66" t="str">
        <f>IF(AL78="","",IF(VLOOKUP($A79,Surfaces!$B$1:$AK$61,16,0)="",VLOOKUP($A79,Surfaces!$B$1:$AK$61,29,0),VLOOKUP($A79,Surfaces!$B$1:$AK$61,16,0)))</f>
        <v/>
      </c>
      <c r="AM79" s="66" t="str">
        <f>IF(AM78="","",IF(VLOOKUP($A79,Surfaces!$B$1:$AK$61,16,0)="",VLOOKUP($A79,Surfaces!$B$1:$AK$61,29,0),VLOOKUP($A79,Surfaces!$B$1:$AK$61,16,0)))</f>
        <v/>
      </c>
      <c r="AN79" s="66" t="str">
        <f>IF(AN78="","",IF(VLOOKUP($A79,Surfaces!$B$1:$AK$61,16,0)="",VLOOKUP($A79,Surfaces!$B$1:$AK$61,29,0),VLOOKUP($A79,Surfaces!$B$1:$AK$61,16,0)))</f>
        <v/>
      </c>
      <c r="AO79" s="66" t="str">
        <f>IF(AO78="","",IF(VLOOKUP($A79,Surfaces!$B$1:$AK$61,16,0)="",VLOOKUP($A79,Surfaces!$B$1:$AK$61,29,0),VLOOKUP($A79,Surfaces!$B$1:$AK$61,16,0)))</f>
        <v/>
      </c>
      <c r="AP79" s="66" t="str">
        <f>IF(AP78="","",IF(VLOOKUP($A79,Surfaces!$B$1:$AK$61,16,0)="",VLOOKUP($A79,Surfaces!$B$1:$AK$61,29,0),VLOOKUP($A79,Surfaces!$B$1:$AK$61,16,0)))</f>
        <v/>
      </c>
      <c r="AQ79" s="66" t="str">
        <f>IF(AQ78="","",IF(VLOOKUP($A79,Surfaces!$B$1:$AK$61,16,0)="",VLOOKUP($A79,Surfaces!$B$1:$AK$61,29,0),VLOOKUP($A79,Surfaces!$B$1:$AK$61,16,0)))</f>
        <v/>
      </c>
      <c r="AR79" s="66" t="str">
        <f>IF(AR78="","",IF(VLOOKUP($A79,Surfaces!$B$1:$AK$61,16,0)="",VLOOKUP($A79,Surfaces!$B$1:$AK$61,29,0),VLOOKUP($A79,Surfaces!$B$1:$AK$61,16,0)))</f>
        <v/>
      </c>
      <c r="AS79" s="66">
        <f ca="1">IF(AS78="","",IF(VLOOKUP($A79,Surfaces!$B$1:$AK$61,16,0)="",VLOOKUP($A79,Surfaces!$B$1:$AK$61,29,0),VLOOKUP($A79,Surfaces!$B$1:$AK$61,16,0)))</f>
        <v>20</v>
      </c>
      <c r="AT79" s="66">
        <f ca="1">IF(AT78="","",IF(VLOOKUP($A79,Surfaces!$B$1:$AK$61,16,0)="",VLOOKUP($A79,Surfaces!$B$1:$AK$61,29,0),VLOOKUP($A79,Surfaces!$B$1:$AK$61,16,0)))</f>
        <v>20</v>
      </c>
      <c r="AU79" s="66" t="str">
        <f>IF(AU78="","",IF(VLOOKUP($A79,Surfaces!$B$1:$AK$61,16,0)="",VLOOKUP($A79,Surfaces!$B$1:$AK$61,29,0),VLOOKUP($A79,Surfaces!$B$1:$AK$61,16,0)))</f>
        <v/>
      </c>
      <c r="AV79" s="66" t="str">
        <f>IF(AV78="","",IF(VLOOKUP($A79,Surfaces!$B$1:$AK$61,16,0)="",VLOOKUP($A79,Surfaces!$B$1:$AK$61,29,0),VLOOKUP($A79,Surfaces!$B$1:$AK$61,16,0)))</f>
        <v/>
      </c>
      <c r="AW79" s="66" t="str">
        <f>IF(AW78="","",IF(VLOOKUP($A79,Surfaces!$B$1:$AK$61,16,0)="",VLOOKUP($A79,Surfaces!$B$1:$AK$61,29,0),VLOOKUP($A79,Surfaces!$B$1:$AK$61,16,0)))</f>
        <v/>
      </c>
      <c r="AX79" s="66" t="str">
        <f>IF(AX78="","",IF(VLOOKUP($A79,Surfaces!$B$1:$AK$61,16,0)="",VLOOKUP($A79,Surfaces!$B$1:$AK$61,29,0),VLOOKUP($A79,Surfaces!$B$1:$AK$61,16,0)))</f>
        <v/>
      </c>
      <c r="AY79" s="66" t="str">
        <f>IF(AY78="","",IF(VLOOKUP($A79,Surfaces!$B$1:$AK$61,16,0)="",VLOOKUP($A79,Surfaces!$B$1:$AK$61,29,0),VLOOKUP($A79,Surfaces!$B$1:$AK$61,16,0)))</f>
        <v/>
      </c>
      <c r="AZ79" s="66" t="str">
        <f>IF(AZ78="","",IF(VLOOKUP($A79,Surfaces!$B$1:$AK$61,16,0)="",VLOOKUP($A79,Surfaces!$B$1:$AK$61,29,0),VLOOKUP($A79,Surfaces!$B$1:$AK$61,16,0)))</f>
        <v/>
      </c>
      <c r="BA79" s="66" t="str">
        <f>IF(BA78="","",IF(VLOOKUP($A79,Surfaces!$B$1:$AK$61,16,0)="",VLOOKUP($A79,Surfaces!$B$1:$AK$61,29,0),VLOOKUP($A79,Surfaces!$B$1:$AK$61,16,0)))</f>
        <v/>
      </c>
      <c r="BB79" s="66" t="str">
        <f>IF(BB78="","",IF(VLOOKUP($A79,Surfaces!$B$1:$AK$61,16,0)="",VLOOKUP($A79,Surfaces!$B$1:$AK$61,29,0),VLOOKUP($A79,Surfaces!$B$1:$AK$61,16,0)))</f>
        <v/>
      </c>
      <c r="BC79" s="67"/>
      <c r="BD79" s="68"/>
      <c r="BE79" s="68"/>
      <c r="BF79" s="69"/>
      <c r="BG79" s="69"/>
      <c r="BH79" s="69"/>
      <c r="BI79" s="69"/>
      <c r="BJ79" s="69"/>
      <c r="BK79" s="70"/>
      <c r="BL79" s="69"/>
      <c r="BM79" s="69"/>
      <c r="BN79" s="69"/>
      <c r="BO79" s="71"/>
      <c r="BP79" s="72"/>
      <c r="BQ79" s="71"/>
      <c r="BR79" s="73"/>
    </row>
    <row r="80" spans="1:70" s="51" customFormat="1" x14ac:dyDescent="0.2">
      <c r="A80" s="41" t="s">
        <v>173</v>
      </c>
      <c r="B80" s="42" t="s">
        <v>115</v>
      </c>
      <c r="C80" s="43" t="str">
        <f>IF((C$182+$BN80)&gt;=52,IF(ISBLANK(INDEX($C81:$BB81,1,(C$182+$BN80+1-52))),"",IF($BL80="P",VLOOKUP($A80,Surfaces!$B$2:$AL$62,15,0),(VLOOKUP($A80,Surfaces!$B$2:$AL$62,28,0))/$BC80)),IF(ISBLANK(INDEX(C81:$BB81,1,$BN80+1)),"",IF($BL80="P",VLOOKUP($A80,Surfaces!$B$2:$AL$62,15,0),(VLOOKUP($A80,Surfaces!$B$2:$AL$62,28,0))/$BC80)))</f>
        <v/>
      </c>
      <c r="D80" s="43" t="str">
        <f>IF((D$182+$BN80)&gt;=52,IF(ISBLANK(INDEX($C81:$BB81,1,(D$182+$BN80+1-52))),"",IF($BL80="P",VLOOKUP($A80,Surfaces!$B$2:$AL$62,15,0),(VLOOKUP($A80,Surfaces!$B$2:$AL$62,28,0))/$BC80)),IF(ISBLANK(INDEX(D81:$BB81,1,$BN80+1)),"",IF($BL80="P",VLOOKUP($A80,Surfaces!$B$2:$AL$62,15,0),(VLOOKUP($A80,Surfaces!$B$2:$AL$62,28,0))/$BC80)))</f>
        <v/>
      </c>
      <c r="E80" s="43" t="str">
        <f>IF((E$182+$BN80)&gt;=52,IF(ISBLANK(INDEX($C81:$BB81,1,(E$182+$BN80+1-52))),"",IF($BL80="P",VLOOKUP($A80,Surfaces!$B$2:$AL$62,15,0),(VLOOKUP($A80,Surfaces!$B$2:$AL$62,28,0))/$BC80)),IF(ISBLANK(INDEX(E81:$BB81,1,$BN80+1)),"",IF($BL80="P",VLOOKUP($A80,Surfaces!$B$2:$AL$62,15,0),(VLOOKUP($A80,Surfaces!$B$2:$AL$62,28,0))/$BC80)))</f>
        <v/>
      </c>
      <c r="F80" s="43" t="str">
        <f>IF((F$182+$BN80)&gt;=52,IF(ISBLANK(INDEX($C81:$BB81,1,(F$182+$BN80+1-52))),"",IF($BL80="P",VLOOKUP($A80,Surfaces!$B$2:$AL$62,15,0),(VLOOKUP($A80,Surfaces!$B$2:$AL$62,28,0))/$BC80)),IF(ISBLANK(INDEX(F81:$BB81,1,$BN80+1)),"",IF($BL80="P",VLOOKUP($A80,Surfaces!$B$2:$AL$62,15,0),(VLOOKUP($A80,Surfaces!$B$2:$AL$62,28,0))/$BC80)))</f>
        <v/>
      </c>
      <c r="G80" s="43" t="str">
        <f>IF((G$182+$BN80)&gt;=52,IF(ISBLANK(INDEX($C81:$BB81,1,(G$182+$BN80+1-52))),"",IF($BL80="P",VLOOKUP($A80,Surfaces!$B$2:$AL$62,15,0),(VLOOKUP($A80,Surfaces!$B$2:$AL$62,28,0))/$BC80)),IF(ISBLANK(INDEX(G81:$BB81,1,$BN80+1)),"",IF($BL80="P",VLOOKUP($A80,Surfaces!$B$2:$AL$62,15,0),(VLOOKUP($A80,Surfaces!$B$2:$AL$62,28,0))/$BC80)))</f>
        <v/>
      </c>
      <c r="H80" s="43" t="str">
        <f>IF((H$182+$BN80)&gt;=52,IF(ISBLANK(INDEX($C81:$BB81,1,(H$182+$BN80+1-52))),"",IF($BL80="P",VLOOKUP($A80,Surfaces!$B$2:$AL$62,15,0),(VLOOKUP($A80,Surfaces!$B$2:$AL$62,28,0))/$BC80)),IF(ISBLANK(INDEX(H81:$BB81,1,$BN80+1)),"",IF($BL80="P",VLOOKUP($A80,Surfaces!$B$2:$AL$62,15,0),(VLOOKUP($A80,Surfaces!$B$2:$AL$62,28,0))/$BC80)))</f>
        <v/>
      </c>
      <c r="I80" s="43" t="str">
        <f>IF((I$182+$BN80)&gt;=52,IF(ISBLANK(INDEX($C81:$BB81,1,(I$182+$BN80+1-52))),"",IF($BL80="P",VLOOKUP($A80,Surfaces!$B$2:$AL$62,15,0),(VLOOKUP($A80,Surfaces!$B$2:$AL$62,28,0))/$BC80)),IF(ISBLANK(INDEX(I81:$BB81,1,$BN80+1)),"",IF($BL80="P",VLOOKUP($A80,Surfaces!$B$2:$AL$62,15,0),(VLOOKUP($A80,Surfaces!$B$2:$AL$62,28,0))/$BC80)))</f>
        <v/>
      </c>
      <c r="J80" s="43">
        <f ca="1">IF((J$182+$BN80)&gt;=52,IF(ISBLANK(INDEX($C81:$BB81,1,(J$182+$BN80+1-52))),"",IF($BL80="P",VLOOKUP($A80,Surfaces!$B$2:$AL$62,15,0),(VLOOKUP($A80,Surfaces!$B$2:$AL$62,28,0))/$BC80)),IF(ISBLANK(INDEX(J81:$BB81,1,$BN80+1)),"",IF($BL80="P",VLOOKUP($A80,Surfaces!$B$2:$AL$62,15,0),(VLOOKUP($A80,Surfaces!$B$2:$AL$62,28,0))/$BC80)))</f>
        <v>97.5</v>
      </c>
      <c r="K80" s="43">
        <f ca="1">IF((K$182+$BN80)&gt;=52,IF(ISBLANK(INDEX($C81:$BB81,1,(K$182+$BN80+1-52))),"",IF($BL80="P",VLOOKUP($A80,Surfaces!$B$2:$AL$62,15,0),(VLOOKUP($A80,Surfaces!$B$2:$AL$62,28,0))/$BC80)),IF(ISBLANK(INDEX(K81:$BB81,1,$BN80+1)),"",IF($BL80="P",VLOOKUP($A80,Surfaces!$B$2:$AL$62,15,0),(VLOOKUP($A80,Surfaces!$B$2:$AL$62,28,0))/$BC80)))</f>
        <v>97.5</v>
      </c>
      <c r="L80" s="43" t="str">
        <f>IF((L$182+$BN80)&gt;=52,IF(ISBLANK(INDEX($C81:$BB81,1,(L$182+$BN80+1-52))),"",IF($BL80="P",VLOOKUP($A80,Surfaces!$B$2:$AL$62,15,0),(VLOOKUP($A80,Surfaces!$B$2:$AL$62,28,0))/$BC80)),IF(ISBLANK(INDEX(L81:$BB81,1,$BN80+1)),"",IF($BL80="P",VLOOKUP($A80,Surfaces!$B$2:$AL$62,15,0),(VLOOKUP($A80,Surfaces!$B$2:$AL$62,28,0))/$BC80)))</f>
        <v/>
      </c>
      <c r="M80" s="43" t="str">
        <f>IF((M$182+$BN80)&gt;=52,IF(ISBLANK(INDEX($C81:$BB81,1,(M$182+$BN80+1-52))),"",IF($BL80="P",VLOOKUP($A80,Surfaces!$B$2:$AL$62,15,0),(VLOOKUP($A80,Surfaces!$B$2:$AL$62,28,0))/$BC80)),IF(ISBLANK(INDEX(M81:$BB81,1,$BN80+1)),"",IF($BL80="P",VLOOKUP($A80,Surfaces!$B$2:$AL$62,15,0),(VLOOKUP($A80,Surfaces!$B$2:$AL$62,28,0))/$BC80)))</f>
        <v/>
      </c>
      <c r="N80" s="43" t="str">
        <f>IF((N$182+$BN80)&gt;=52,IF(ISBLANK(INDEX($C81:$BB81,1,(N$182+$BN80+1-52))),"",IF($BL80="P",VLOOKUP($A80,Surfaces!$B$2:$AL$62,15,0),(VLOOKUP($A80,Surfaces!$B$2:$AL$62,28,0))/$BC80)),IF(ISBLANK(INDEX(N81:$BB81,1,$BN80+1)),"",IF($BL80="P",VLOOKUP($A80,Surfaces!$B$2:$AL$62,15,0),(VLOOKUP($A80,Surfaces!$B$2:$AL$62,28,0))/$BC80)))</f>
        <v/>
      </c>
      <c r="O80" s="43" t="str">
        <f>IF((O$182+$BN80)&gt;=52,IF(ISBLANK(INDEX($C81:$BB81,1,(O$182+$BN80+1-52))),"",IF($BL80="P",VLOOKUP($A80,Surfaces!$B$2:$AL$62,15,0),(VLOOKUP($A80,Surfaces!$B$2:$AL$62,28,0))/$BC80)),IF(ISBLANK(INDEX(O81:$BB81,1,$BN80+1)),"",IF($BL80="P",VLOOKUP($A80,Surfaces!$B$2:$AL$62,15,0),(VLOOKUP($A80,Surfaces!$B$2:$AL$62,28,0))/$BC80)))</f>
        <v/>
      </c>
      <c r="P80" s="43" t="str">
        <f>IF((P$182+$BN80)&gt;=52,IF(ISBLANK(INDEX($C81:$BB81,1,(P$182+$BN80+1-52))),"",IF($BL80="P",VLOOKUP($A80,Surfaces!$B$2:$AL$62,15,0),(VLOOKUP($A80,Surfaces!$B$2:$AL$62,28,0))/$BC80)),IF(ISBLANK(INDEX(P81:$BB81,1,$BN80+1)),"",IF($BL80="P",VLOOKUP($A80,Surfaces!$B$2:$AL$62,15,0),(VLOOKUP($A80,Surfaces!$B$2:$AL$62,28,0))/$BC80)))</f>
        <v/>
      </c>
      <c r="Q80" s="43" t="str">
        <f>IF((Q$182+$BN80)&gt;=52,IF(ISBLANK(INDEX($C81:$BB81,1,(Q$182+$BN80+1-52))),"",IF($BL80="P",VLOOKUP($A80,Surfaces!$B$2:$AL$62,15,0),(VLOOKUP($A80,Surfaces!$B$2:$AL$62,28,0))/$BC80)),IF(ISBLANK(INDEX(Q81:$BB81,1,$BN80+1)),"",IF($BL80="P",VLOOKUP($A80,Surfaces!$B$2:$AL$62,15,0),(VLOOKUP($A80,Surfaces!$B$2:$AL$62,28,0))/$BC80)))</f>
        <v/>
      </c>
      <c r="R80" s="43" t="str">
        <f>IF((R$182+$BN80)&gt;=52,IF(ISBLANK(INDEX($C81:$BB81,1,(R$182+$BN80+1-52))),"",IF($BL80="P",VLOOKUP($A80,Surfaces!$B$2:$AL$62,15,0),(VLOOKUP($A80,Surfaces!$B$2:$AL$62,28,0))/$BC80)),IF(ISBLANK(INDEX(R81:$BB81,1,$BN80+1)),"",IF($BL80="P",VLOOKUP($A80,Surfaces!$B$2:$AL$62,15,0),(VLOOKUP($A80,Surfaces!$B$2:$AL$62,28,0))/$BC80)))</f>
        <v/>
      </c>
      <c r="S80" s="43" t="str">
        <f>IF((S$182+$BN80)&gt;=52,IF(ISBLANK(INDEX($C81:$BB81,1,(S$182+$BN80+1-52))),"",IF($BL80="P",VLOOKUP($A80,Surfaces!$B$2:$AL$62,15,0),(VLOOKUP($A80,Surfaces!$B$2:$AL$62,28,0))/$BC80)),IF(ISBLANK(INDEX(S81:$BB81,1,$BN80+1)),"",IF($BL80="P",VLOOKUP($A80,Surfaces!$B$2:$AL$62,15,0),(VLOOKUP($A80,Surfaces!$B$2:$AL$62,28,0))/$BC80)))</f>
        <v/>
      </c>
      <c r="T80" s="43" t="str">
        <f>IF((T$182+$BN80)&gt;=52,IF(ISBLANK(INDEX($C81:$BB81,1,(T$182+$BN80+1-52))),"",IF($BL80="P",VLOOKUP($A80,Surfaces!$B$2:$AL$62,15,0),(VLOOKUP($A80,Surfaces!$B$2:$AL$62,28,0))/$BC80)),IF(ISBLANK(INDEX(T81:$BB81,1,$BN80+1)),"",IF($BL80="P",VLOOKUP($A80,Surfaces!$B$2:$AL$62,15,0),(VLOOKUP($A80,Surfaces!$B$2:$AL$62,28,0))/$BC80)))</f>
        <v/>
      </c>
      <c r="U80" s="43" t="str">
        <f>IF((U$182+$BN80)&gt;=52,IF(ISBLANK(INDEX($C81:$BB81,1,(U$182+$BN80+1-52))),"",IF($BL80="P",VLOOKUP($A80,Surfaces!$B$2:$AL$62,15,0),(VLOOKUP($A80,Surfaces!$B$2:$AL$62,28,0))/$BC80)),IF(ISBLANK(INDEX(U81:$BB81,1,$BN80+1)),"",IF($BL80="P",VLOOKUP($A80,Surfaces!$B$2:$AL$62,15,0),(VLOOKUP($A80,Surfaces!$B$2:$AL$62,28,0))/$BC80)))</f>
        <v/>
      </c>
      <c r="V80" s="43" t="str">
        <f>IF((V$182+$BN80)&gt;=52,IF(ISBLANK(INDEX($C81:$BB81,1,(V$182+$BN80+1-52))),"",IF($BL80="P",VLOOKUP($A80,Surfaces!$B$2:$AL$62,15,0),(VLOOKUP($A80,Surfaces!$B$2:$AL$62,28,0))/$BC80)),IF(ISBLANK(INDEX(V81:$BB81,1,$BN80+1)),"",IF($BL80="P",VLOOKUP($A80,Surfaces!$B$2:$AL$62,15,0),(VLOOKUP($A80,Surfaces!$B$2:$AL$62,28,0))/$BC80)))</f>
        <v/>
      </c>
      <c r="W80" s="43" t="str">
        <f>IF((W$182+$BN80)&gt;=52,IF(ISBLANK(INDEX($C81:$BB81,1,(W$182+$BN80+1-52))),"",IF($BL80="P",VLOOKUP($A80,Surfaces!$B$2:$AL$62,15,0),(VLOOKUP($A80,Surfaces!$B$2:$AL$62,28,0))/$BC80)),IF(ISBLANK(INDEX(W81:$BB81,1,$BN80+1)),"",IF($BL80="P",VLOOKUP($A80,Surfaces!$B$2:$AL$62,15,0),(VLOOKUP($A80,Surfaces!$B$2:$AL$62,28,0))/$BC80)))</f>
        <v/>
      </c>
      <c r="X80" s="43" t="str">
        <f>IF((X$182+$BN80)&gt;=52,IF(ISBLANK(INDEX($C81:$BB81,1,(X$182+$BN80+1-52))),"",IF($BL80="P",VLOOKUP($A80,Surfaces!$B$2:$AL$62,15,0),(VLOOKUP($A80,Surfaces!$B$2:$AL$62,28,0))/$BC80)),IF(ISBLANK(INDEX(X81:$BB81,1,$BN80+1)),"",IF($BL80="P",VLOOKUP($A80,Surfaces!$B$2:$AL$62,15,0),(VLOOKUP($A80,Surfaces!$B$2:$AL$62,28,0))/$BC80)))</f>
        <v/>
      </c>
      <c r="Y80" s="43" t="str">
        <f>IF((Y$182+$BN80)&gt;=52,IF(ISBLANK(INDEX($C81:$BB81,1,(Y$182+$BN80+1-52))),"",IF($BL80="P",VLOOKUP($A80,Surfaces!$B$2:$AL$62,15,0),(VLOOKUP($A80,Surfaces!$B$2:$AL$62,28,0))/$BC80)),IF(ISBLANK(INDEX(Y81:$BB81,1,$BN80+1)),"",IF($BL80="P",VLOOKUP($A80,Surfaces!$B$2:$AL$62,15,0),(VLOOKUP($A80,Surfaces!$B$2:$AL$62,28,0))/$BC80)))</f>
        <v/>
      </c>
      <c r="Z80" s="43" t="str">
        <f>IF((Z$182+$BN80)&gt;=52,IF(ISBLANK(INDEX($C81:$BB81,1,(Z$182+$BN80+1-52))),"",IF($BL80="P",VLOOKUP($A80,Surfaces!$B$2:$AL$62,15,0),(VLOOKUP($A80,Surfaces!$B$2:$AL$62,28,0))/$BC80)),IF(ISBLANK(INDEX(Z81:$BB81,1,$BN80+1)),"",IF($BL80="P",VLOOKUP($A80,Surfaces!$B$2:$AL$62,15,0),(VLOOKUP($A80,Surfaces!$B$2:$AL$62,28,0))/$BC80)))</f>
        <v/>
      </c>
      <c r="AA80" s="43" t="str">
        <f>IF((AA$182+$BN80)&gt;=52,IF(ISBLANK(INDEX($C81:$BB81,1,(AA$182+$BN80+1-52))),"",IF($BL80="P",VLOOKUP($A80,Surfaces!$B$2:$AL$62,15,0),(VLOOKUP($A80,Surfaces!$B$2:$AL$62,28,0))/$BC80)),IF(ISBLANK(INDEX(AA81:$BB81,1,$BN80+1)),"",IF($BL80="P",VLOOKUP($A80,Surfaces!$B$2:$AL$62,15,0),(VLOOKUP($A80,Surfaces!$B$2:$AL$62,28,0))/$BC80)))</f>
        <v/>
      </c>
      <c r="AB80" s="43" t="str">
        <f>IF((AB$182+$BN80)&gt;=52,IF(ISBLANK(INDEX($C81:$BB81,1,(AB$182+$BN80+1-52))),"",IF($BL80="P",VLOOKUP($A80,Surfaces!$B$2:$AL$62,15,0),(VLOOKUP($A80,Surfaces!$B$2:$AL$62,28,0))/$BC80)),IF(ISBLANK(INDEX(AB81:$BB81,1,$BN80+1)),"",IF($BL80="P",VLOOKUP($A80,Surfaces!$B$2:$AL$62,15,0),(VLOOKUP($A80,Surfaces!$B$2:$AL$62,28,0))/$BC80)))</f>
        <v/>
      </c>
      <c r="AC80" s="43" t="str">
        <f>IF((AC$182+$BN80)&gt;=52,IF(ISBLANK(INDEX($C81:$BB81,1,(AC$182+$BN80+1-52))),"",IF($BL80="P",VLOOKUP($A80,Surfaces!$B$2:$AL$62,15,0),(VLOOKUP($A80,Surfaces!$B$2:$AL$62,28,0))/$BC80)),IF(ISBLANK(INDEX(AC81:$BB81,1,$BN80+1)),"",IF($BL80="P",VLOOKUP($A80,Surfaces!$B$2:$AL$62,15,0),(VLOOKUP($A80,Surfaces!$B$2:$AL$62,28,0))/$BC80)))</f>
        <v/>
      </c>
      <c r="AD80" s="43" t="str">
        <f>IF((AD$182+$BN80)&gt;=52,IF(ISBLANK(INDEX($C81:$BB81,1,(AD$182+$BN80+1-52))),"",IF($BL80="P",VLOOKUP($A80,Surfaces!$B$2:$AL$62,15,0),(VLOOKUP($A80,Surfaces!$B$2:$AL$62,28,0))/$BC80)),IF(ISBLANK(INDEX(AD81:$BB81,1,$BN80+1)),"",IF($BL80="P",VLOOKUP($A80,Surfaces!$B$2:$AL$62,15,0),(VLOOKUP($A80,Surfaces!$B$2:$AL$62,28,0))/$BC80)))</f>
        <v/>
      </c>
      <c r="AE80" s="43" t="str">
        <f>IF((AE$182+$BN80)&gt;=52,IF(ISBLANK(INDEX($C81:$BB81,1,(AE$182+$BN80+1-52))),"",IF($BL80="P",VLOOKUP($A80,Surfaces!$B$2:$AL$62,15,0),(VLOOKUP($A80,Surfaces!$B$2:$AL$62,28,0))/$BC80)),IF(ISBLANK(INDEX(AE81:$BB81,1,$BN80+1)),"",IF($BL80="P",VLOOKUP($A80,Surfaces!$B$2:$AL$62,15,0),(VLOOKUP($A80,Surfaces!$B$2:$AL$62,28,0))/$BC80)))</f>
        <v/>
      </c>
      <c r="AF80" s="43" t="str">
        <f>IF((AF$182+$BN80)&gt;=52,IF(ISBLANK(INDEX($C81:$BB81,1,(AF$182+$BN80+1-52))),"",IF($BL80="P",VLOOKUP($A80,Surfaces!$B$2:$AL$62,15,0),(VLOOKUP($A80,Surfaces!$B$2:$AL$62,28,0))/$BC80)),IF(ISBLANK(INDEX(AF81:$BB81,1,$BN80+1)),"",IF($BL80="P",VLOOKUP($A80,Surfaces!$B$2:$AL$62,15,0),(VLOOKUP($A80,Surfaces!$B$2:$AL$62,28,0))/$BC80)))</f>
        <v/>
      </c>
      <c r="AG80" s="43" t="str">
        <f>IF((AG$182+$BN80)&gt;=52,IF(ISBLANK(INDEX($C81:$BB81,1,(AG$182+$BN80+1-52))),"",IF($BL80="P",VLOOKUP($A80,Surfaces!$B$2:$AL$62,15,0),(VLOOKUP($A80,Surfaces!$B$2:$AL$62,28,0))/$BC80)),IF(ISBLANK(INDEX(AG81:$BB81,1,$BN80+1)),"",IF($BL80="P",VLOOKUP($A80,Surfaces!$B$2:$AL$62,15,0),(VLOOKUP($A80,Surfaces!$B$2:$AL$62,28,0))/$BC80)))</f>
        <v/>
      </c>
      <c r="AH80" s="43" t="str">
        <f>IF((AH$182+$BN80)&gt;=52,IF(ISBLANK(INDEX($C81:$BB81,1,(AH$182+$BN80+1-52))),"",IF($BL80="P",VLOOKUP($A80,Surfaces!$B$2:$AL$62,15,0),(VLOOKUP($A80,Surfaces!$B$2:$AL$62,28,0))/$BC80)),IF(ISBLANK(INDEX(AH81:$BB81,1,$BN80+1)),"",IF($BL80="P",VLOOKUP($A80,Surfaces!$B$2:$AL$62,15,0),(VLOOKUP($A80,Surfaces!$B$2:$AL$62,28,0))/$BC80)))</f>
        <v/>
      </c>
      <c r="AI80" s="43" t="str">
        <f>IF((AI$182+$BN80)&gt;=52,IF(ISBLANK(INDEX($C81:$BB81,1,(AI$182+$BN80+1-52))),"",IF($BL80="P",VLOOKUP($A80,Surfaces!$B$2:$AL$62,15,0),(VLOOKUP($A80,Surfaces!$B$2:$AL$62,28,0))/$BC80)),IF(ISBLANK(INDEX(AI81:$BB81,1,$BN80+1)),"",IF($BL80="P",VLOOKUP($A80,Surfaces!$B$2:$AL$62,15,0),(VLOOKUP($A80,Surfaces!$B$2:$AL$62,28,0))/$BC80)))</f>
        <v/>
      </c>
      <c r="AJ80" s="43" t="str">
        <f>IF((AJ$182+$BN80)&gt;=52,IF(ISBLANK(INDEX($C81:$BB81,1,(AJ$182+$BN80+1-52))),"",IF($BL80="P",VLOOKUP($A80,Surfaces!$B$2:$AL$62,15,0),(VLOOKUP($A80,Surfaces!$B$2:$AL$62,28,0))/$BC80)),IF(ISBLANK(INDEX(AJ81:$BB81,1,$BN80+1)),"",IF($BL80="P",VLOOKUP($A80,Surfaces!$B$2:$AL$62,15,0),(VLOOKUP($A80,Surfaces!$B$2:$AL$62,28,0))/$BC80)))</f>
        <v/>
      </c>
      <c r="AK80" s="43" t="str">
        <f>IF((AK$182+$BN80)&gt;=52,IF(ISBLANK(INDEX($C81:$BB81,1,(AK$182+$BN80+1-52))),"",IF($BL80="P",VLOOKUP($A80,Surfaces!$B$2:$AL$62,15,0),(VLOOKUP($A80,Surfaces!$B$2:$AL$62,28,0))/$BC80)),IF(ISBLANK(INDEX(AK81:$BB81,1,$BN80+1)),"",IF($BL80="P",VLOOKUP($A80,Surfaces!$B$2:$AL$62,15,0),(VLOOKUP($A80,Surfaces!$B$2:$AL$62,28,0))/$BC80)))</f>
        <v/>
      </c>
      <c r="AL80" s="43" t="str">
        <f>IF((AL$182+$BN80)&gt;=52,IF(ISBLANK(INDEX($C81:$BB81,1,(AL$182+$BN80+1-52))),"",IF($BL80="P",VLOOKUP($A80,Surfaces!$B$2:$AL$62,15,0),(VLOOKUP($A80,Surfaces!$B$2:$AL$62,28,0))/$BC80)),IF(ISBLANK(INDEX(AL81:$BB81,1,$BN80+1)),"",IF($BL80="P",VLOOKUP($A80,Surfaces!$B$2:$AL$62,15,0),(VLOOKUP($A80,Surfaces!$B$2:$AL$62,28,0))/$BC80)))</f>
        <v/>
      </c>
      <c r="AM80" s="43" t="str">
        <f>IF((AM$182+$BN80)&gt;=52,IF(ISBLANK(INDEX($C81:$BB81,1,(AM$182+$BN80+1-52))),"",IF($BL80="P",VLOOKUP($A80,Surfaces!$B$2:$AL$62,15,0),(VLOOKUP($A80,Surfaces!$B$2:$AL$62,28,0))/$BC80)),IF(ISBLANK(INDEX(AM81:$BB81,1,$BN80+1)),"",IF($BL80="P",VLOOKUP($A80,Surfaces!$B$2:$AL$62,15,0),(VLOOKUP($A80,Surfaces!$B$2:$AL$62,28,0))/$BC80)))</f>
        <v/>
      </c>
      <c r="AN80" s="43" t="str">
        <f>IF((AN$182+$BN80)&gt;=52,IF(ISBLANK(INDEX($C81:$BB81,1,(AN$182+$BN80+1-52))),"",IF($BL80="P",VLOOKUP($A80,Surfaces!$B$2:$AL$62,15,0),(VLOOKUP($A80,Surfaces!$B$2:$AL$62,28,0))/$BC80)),IF(ISBLANK(INDEX(AN81:$BB81,1,$BN80+1)),"",IF($BL80="P",VLOOKUP($A80,Surfaces!$B$2:$AL$62,15,0),(VLOOKUP($A80,Surfaces!$B$2:$AL$62,28,0))/$BC80)))</f>
        <v/>
      </c>
      <c r="AO80" s="43" t="str">
        <f>IF((AO$182+$BN80)&gt;=52,IF(ISBLANK(INDEX($C81:$BB81,1,(AO$182+$BN80+1-52))),"",IF($BL80="P",VLOOKUP($A80,Surfaces!$B$2:$AL$62,15,0),(VLOOKUP($A80,Surfaces!$B$2:$AL$62,28,0))/$BC80)),IF(ISBLANK(INDEX(AO81:$BB81,1,$BN80+1)),"",IF($BL80="P",VLOOKUP($A80,Surfaces!$B$2:$AL$62,15,0),(VLOOKUP($A80,Surfaces!$B$2:$AL$62,28,0))/$BC80)))</f>
        <v/>
      </c>
      <c r="AP80" s="43" t="str">
        <f>IF((AP$182+$BN80)&gt;=52,IF(ISBLANK(INDEX($C81:$BB81,1,(AP$182+$BN80+1-52))),"",IF($BL80="P",VLOOKUP($A80,Surfaces!$B$2:$AL$62,15,0),(VLOOKUP($A80,Surfaces!$B$2:$AL$62,28,0))/$BC80)),IF(ISBLANK(INDEX(AP81:$BB81,1,$BN80+1)),"",IF($BL80="P",VLOOKUP($A80,Surfaces!$B$2:$AL$62,15,0),(VLOOKUP($A80,Surfaces!$B$2:$AL$62,28,0))/$BC80)))</f>
        <v/>
      </c>
      <c r="AQ80" s="43" t="str">
        <f>IF((AQ$182+$BN80)&gt;=52,IF(ISBLANK(INDEX($C81:$BB81,1,(AQ$182+$BN80+1-52))),"",IF($BL80="P",VLOOKUP($A80,Surfaces!$B$2:$AL$62,15,0),(VLOOKUP($A80,Surfaces!$B$2:$AL$62,28,0))/$BC80)),IF(ISBLANK(INDEX(AQ81:$BB81,1,$BN80+1)),"",IF($BL80="P",VLOOKUP($A80,Surfaces!$B$2:$AL$62,15,0),(VLOOKUP($A80,Surfaces!$B$2:$AL$62,28,0))/$BC80)))</f>
        <v/>
      </c>
      <c r="AR80" s="43" t="str">
        <f>IF((AR$182+$BN80)&gt;=52,IF(ISBLANK(INDEX($C81:$BB81,1,(AR$182+$BN80+1-52))),"",IF($BL80="P",VLOOKUP($A80,Surfaces!$B$2:$AL$62,15,0),(VLOOKUP($A80,Surfaces!$B$2:$AL$62,28,0))/$BC80)),IF(ISBLANK(INDEX(AR81:$BB81,1,$BN80+1)),"",IF($BL80="P",VLOOKUP($A80,Surfaces!$B$2:$AL$62,15,0),(VLOOKUP($A80,Surfaces!$B$2:$AL$62,28,0))/$BC80)))</f>
        <v/>
      </c>
      <c r="AS80" s="43" t="str">
        <f>IF((AS$182+$BN80)&gt;=52,IF(ISBLANK(INDEX($C81:$BB81,1,(AS$182+$BN80+1-52))),"",IF($BL80="P",VLOOKUP($A80,Surfaces!$B$2:$AL$62,15,0),(VLOOKUP($A80,Surfaces!$B$2:$AL$62,28,0))/$BC80)),IF(ISBLANK(INDEX(AS81:$BB81,1,$BN80+1)),"",IF($BL80="P",VLOOKUP($A80,Surfaces!$B$2:$AL$62,15,0),(VLOOKUP($A80,Surfaces!$B$2:$AL$62,28,0))/$BC80)))</f>
        <v/>
      </c>
      <c r="AT80" s="43" t="str">
        <f>IF((AT$182+$BN80)&gt;=52,IF(ISBLANK(INDEX($C81:$BB81,1,(AT$182+$BN80+1-52))),"",IF($BL80="P",VLOOKUP($A80,Surfaces!$B$2:$AL$62,15,0),(VLOOKUP($A80,Surfaces!$B$2:$AL$62,28,0))/$BC80)),IF(ISBLANK(INDEX(AT81:$BB81,1,$BN80+1)),"",IF($BL80="P",VLOOKUP($A80,Surfaces!$B$2:$AL$62,15,0),(VLOOKUP($A80,Surfaces!$B$2:$AL$62,28,0))/$BC80)))</f>
        <v/>
      </c>
      <c r="AU80" s="43" t="str">
        <f>IF((AU$182+$BN80)&gt;=52,IF(ISBLANK(INDEX($C81:$BB81,1,(AU$182+$BN80+1-52))),"",IF($BL80="P",VLOOKUP($A80,Surfaces!$B$2:$AL$62,15,0),(VLOOKUP($A80,Surfaces!$B$2:$AL$62,28,0))/$BC80)),IF(ISBLANK(INDEX(AU81:$BB81,1,$BN80+1)),"",IF($BL80="P",VLOOKUP($A80,Surfaces!$B$2:$AL$62,15,0),(VLOOKUP($A80,Surfaces!$B$2:$AL$62,28,0))/$BC80)))</f>
        <v/>
      </c>
      <c r="AV80" s="43" t="str">
        <f>IF((AV$182+$BN80)&gt;=52,IF(ISBLANK(INDEX($C81:$BB81,1,(AV$182+$BN80+1-52))),"",IF($BL80="P",VLOOKUP($A80,Surfaces!$B$2:$AL$62,15,0),(VLOOKUP($A80,Surfaces!$B$2:$AL$62,28,0))/$BC80)),IF(ISBLANK(INDEX(AV81:$BB81,1,$BN80+1)),"",IF($BL80="P",VLOOKUP($A80,Surfaces!$B$2:$AL$62,15,0),(VLOOKUP($A80,Surfaces!$B$2:$AL$62,28,0))/$BC80)))</f>
        <v/>
      </c>
      <c r="AW80" s="43" t="str">
        <f>IF((AW$182+$BN80)&gt;=52,IF(ISBLANK(INDEX($C81:$BB81,1,(AW$182+$BN80+1-52))),"",IF($BL80="P",VLOOKUP($A80,Surfaces!$B$2:$AL$62,15,0),(VLOOKUP($A80,Surfaces!$B$2:$AL$62,28,0))/$BC80)),IF(ISBLANK(INDEX(AW81:$BB81,1,$BN80+1)),"",IF($BL80="P",VLOOKUP($A80,Surfaces!$B$2:$AL$62,15,0),(VLOOKUP($A80,Surfaces!$B$2:$AL$62,28,0))/$BC80)))</f>
        <v/>
      </c>
      <c r="AX80" s="43" t="str">
        <f>IF((AX$182+$BN80)&gt;=52,IF(ISBLANK(INDEX($C81:$BB81,1,(AX$182+$BN80+1-52))),"",IF($BL80="P",VLOOKUP($A80,Surfaces!$B$2:$AL$62,15,0),(VLOOKUP($A80,Surfaces!$B$2:$AL$62,28,0))/$BC80)),IF(ISBLANK(INDEX(AX81:$BB81,1,$BN80+1)),"",IF($BL80="P",VLOOKUP($A80,Surfaces!$B$2:$AL$62,15,0),(VLOOKUP($A80,Surfaces!$B$2:$AL$62,28,0))/$BC80)))</f>
        <v/>
      </c>
      <c r="AY80" s="43" t="str">
        <f>IF((AY$182+$BN80)&gt;=52,IF(ISBLANK(INDEX($C81:$BB81,1,(AY$182+$BN80+1-52))),"",IF($BL80="P",VLOOKUP($A80,Surfaces!$B$2:$AL$62,15,0),(VLOOKUP($A80,Surfaces!$B$2:$AL$62,28,0))/$BC80)),IF(ISBLANK(INDEX(AY81:$BB81,1,$BN80+1)),"",IF($BL80="P",VLOOKUP($A80,Surfaces!$B$2:$AL$62,15,0),(VLOOKUP($A80,Surfaces!$B$2:$AL$62,28,0))/$BC80)))</f>
        <v/>
      </c>
      <c r="AZ80" s="43" t="str">
        <f>IF((AZ$182+$BN80)&gt;=52,IF(ISBLANK(INDEX($C81:$BB81,1,(AZ$182+$BN80+1-52))),"",IF($BL80="P",VLOOKUP($A80,Surfaces!$B$2:$AL$62,15,0),(VLOOKUP($A80,Surfaces!$B$2:$AL$62,28,0))/$BC80)),IF(ISBLANK(INDEX(AZ81:$BB81,1,$BN80+1)),"",IF($BL80="P",VLOOKUP($A80,Surfaces!$B$2:$AL$62,15,0),(VLOOKUP($A80,Surfaces!$B$2:$AL$62,28,0))/$BC80)))</f>
        <v/>
      </c>
      <c r="BA80" s="43" t="str">
        <f>IF((BA$182+$BN80)&gt;=52,IF(ISBLANK(INDEX($C81:$BB81,1,(BA$182+$BN80+1-52))),"",IF($BL80="P",VLOOKUP($A80,Surfaces!$B$2:$AL$62,15,0),(VLOOKUP($A80,Surfaces!$B$2:$AL$62,28,0))/$BC80)),IF(ISBLANK(INDEX(BA81:$BB81,1,$BN80+1)),"",IF($BL80="P",VLOOKUP($A80,Surfaces!$B$2:$AL$62,15,0),(VLOOKUP($A80,Surfaces!$B$2:$AL$62,28,0))/$BC80)))</f>
        <v/>
      </c>
      <c r="BB80" s="43" t="str">
        <f>IF((BB$182+$BN80)&gt;=52,IF(ISBLANK(INDEX($C81:$BB81,1,(BB$182+$BN80+1-52))),"",IF($BL80="P",VLOOKUP($A80,Surfaces!$B$2:$AL$62,15,0),(VLOOKUP($A80,Surfaces!$B$2:$AL$62,28,0))/$BC80)),IF(ISBLANK(INDEX(BB81:$BB81,1,$BN80+1)),"",IF($BL80="P",VLOOKUP($A80,Surfaces!$B$2:$AL$62,15,0),(VLOOKUP($A80,Surfaces!$B$2:$AL$62,28,0))/$BC80)))</f>
        <v/>
      </c>
      <c r="BC80" s="44">
        <f>IF(COUNTA(C81:BB81)=0,"",COUNTA(C81:BB81))</f>
        <v>2</v>
      </c>
      <c r="BD80" s="45" t="s">
        <v>174</v>
      </c>
      <c r="BE80" s="45" t="s">
        <v>174</v>
      </c>
      <c r="BF80" s="46">
        <v>80</v>
      </c>
      <c r="BG80" s="46">
        <v>25</v>
      </c>
      <c r="BH80" s="46">
        <v>0.5</v>
      </c>
      <c r="BI80" s="46" t="s">
        <v>118</v>
      </c>
      <c r="BJ80" s="46">
        <v>0.4</v>
      </c>
      <c r="BK80" s="47"/>
      <c r="BL80" s="46" t="s">
        <v>119</v>
      </c>
      <c r="BM80" s="46">
        <v>30</v>
      </c>
      <c r="BN80" s="46">
        <v>35</v>
      </c>
      <c r="BO80" s="48">
        <v>5</v>
      </c>
      <c r="BP80" s="49" t="s">
        <v>120</v>
      </c>
      <c r="BQ80" s="48">
        <v>15</v>
      </c>
      <c r="BR80" s="50" t="str">
        <f>IF(ISBLANK(BP80),"",BP80)</f>
        <v>€/kg</v>
      </c>
    </row>
    <row r="81" spans="1:70" x14ac:dyDescent="0.2">
      <c r="A81" s="52" t="str">
        <f>A80</f>
        <v>poire de terre</v>
      </c>
      <c r="B81" s="53" t="s">
        <v>121</v>
      </c>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6"/>
      <c r="AQ81" s="56"/>
      <c r="AR81" s="56"/>
      <c r="AS81" s="56" t="s">
        <v>329</v>
      </c>
      <c r="AT81" s="56" t="s">
        <v>329</v>
      </c>
      <c r="AU81" s="56"/>
      <c r="AV81" s="56"/>
      <c r="AW81" s="56"/>
      <c r="AX81" s="54"/>
      <c r="AY81" s="54"/>
      <c r="AZ81" s="54"/>
      <c r="BA81" s="54"/>
      <c r="BB81" s="54"/>
      <c r="BC81" s="57"/>
      <c r="BD81" s="58"/>
      <c r="BE81" s="58"/>
      <c r="BF81" s="59"/>
      <c r="BG81" s="59"/>
      <c r="BH81" s="59"/>
      <c r="BI81" s="59"/>
      <c r="BJ81" s="59"/>
      <c r="BK81" s="60"/>
      <c r="BL81" s="59"/>
      <c r="BM81" s="59"/>
      <c r="BN81" s="59"/>
      <c r="BO81" s="61"/>
      <c r="BP81" s="62"/>
      <c r="BQ81" s="61"/>
      <c r="BR81" s="63"/>
    </row>
    <row r="82" spans="1:70" x14ac:dyDescent="0.2">
      <c r="A82" s="64" t="str">
        <f>A81</f>
        <v>poire de terre</v>
      </c>
      <c r="B82" s="65" t="s">
        <v>123</v>
      </c>
      <c r="C82" s="66" t="str">
        <f>IF(C81="","",IF(VLOOKUP($A82,Surfaces!$B$1:$AK$61,16,0)="",VLOOKUP($A82,Surfaces!$B$1:$AK$61,29,0),VLOOKUP($A82,Surfaces!$B$1:$AK$61,16,0)))</f>
        <v/>
      </c>
      <c r="D82" s="66" t="str">
        <f>IF(D81="","",IF(VLOOKUP($A82,Surfaces!$B$1:$AK$61,16,0)="",VLOOKUP($A82,Surfaces!$B$1:$AK$61,29,0),VLOOKUP($A82,Surfaces!$B$1:$AK$61,16,0)))</f>
        <v/>
      </c>
      <c r="E82" s="66" t="str">
        <f>IF(E81="","",IF(VLOOKUP($A82,Surfaces!$B$1:$AK$61,16,0)="",VLOOKUP($A82,Surfaces!$B$1:$AK$61,29,0),VLOOKUP($A82,Surfaces!$B$1:$AK$61,16,0)))</f>
        <v/>
      </c>
      <c r="F82" s="66" t="str">
        <f>IF(F81="","",IF(VLOOKUP($A82,Surfaces!$B$1:$AK$61,16,0)="",VLOOKUP($A82,Surfaces!$B$1:$AK$61,29,0),VLOOKUP($A82,Surfaces!$B$1:$AK$61,16,0)))</f>
        <v/>
      </c>
      <c r="G82" s="66" t="str">
        <f>IF(G81="","",IF(VLOOKUP($A82,Surfaces!$B$1:$AK$61,16,0)="",VLOOKUP($A82,Surfaces!$B$1:$AK$61,29,0),VLOOKUP($A82,Surfaces!$B$1:$AK$61,16,0)))</f>
        <v/>
      </c>
      <c r="H82" s="66" t="str">
        <f>IF(H81="","",IF(VLOOKUP($A82,Surfaces!$B$1:$AK$61,16,0)="",VLOOKUP($A82,Surfaces!$B$1:$AK$61,29,0),VLOOKUP($A82,Surfaces!$B$1:$AK$61,16,0)))</f>
        <v/>
      </c>
      <c r="I82" s="66" t="str">
        <f>IF(I81="","",IF(VLOOKUP($A82,Surfaces!$B$1:$AK$61,16,0)="",VLOOKUP($A82,Surfaces!$B$1:$AK$61,29,0),VLOOKUP($A82,Surfaces!$B$1:$AK$61,16,0)))</f>
        <v/>
      </c>
      <c r="J82" s="66" t="str">
        <f>IF(J81="","",IF(VLOOKUP($A82,Surfaces!$B$1:$AK$61,16,0)="",VLOOKUP($A82,Surfaces!$B$1:$AK$61,29,0),VLOOKUP($A82,Surfaces!$B$1:$AK$61,16,0)))</f>
        <v/>
      </c>
      <c r="K82" s="66" t="str">
        <f>IF(K81="","",IF(VLOOKUP($A82,Surfaces!$B$1:$AK$61,16,0)="",VLOOKUP($A82,Surfaces!$B$1:$AK$61,29,0),VLOOKUP($A82,Surfaces!$B$1:$AK$61,16,0)))</f>
        <v/>
      </c>
      <c r="L82" s="66" t="str">
        <f>IF(L81="","",IF(VLOOKUP($A82,Surfaces!$B$1:$AK$61,16,0)="",VLOOKUP($A82,Surfaces!$B$1:$AK$61,29,0),VLOOKUP($A82,Surfaces!$B$1:$AK$61,16,0)))</f>
        <v/>
      </c>
      <c r="M82" s="66" t="str">
        <f>IF(M81="","",IF(VLOOKUP($A82,Surfaces!$B$1:$AK$61,16,0)="",VLOOKUP($A82,Surfaces!$B$1:$AK$61,29,0),VLOOKUP($A82,Surfaces!$B$1:$AK$61,16,0)))</f>
        <v/>
      </c>
      <c r="N82" s="66" t="str">
        <f>IF(N81="","",IF(VLOOKUP($A82,Surfaces!$B$1:$AK$61,16,0)="",VLOOKUP($A82,Surfaces!$B$1:$AK$61,29,0),VLOOKUP($A82,Surfaces!$B$1:$AK$61,16,0)))</f>
        <v/>
      </c>
      <c r="O82" s="66" t="str">
        <f>IF(O81="","",IF(VLOOKUP($A82,Surfaces!$B$1:$AK$61,16,0)="",VLOOKUP($A82,Surfaces!$B$1:$AK$61,29,0),VLOOKUP($A82,Surfaces!$B$1:$AK$61,16,0)))</f>
        <v/>
      </c>
      <c r="P82" s="66" t="str">
        <f>IF(P81="","",IF(VLOOKUP($A82,Surfaces!$B$1:$AK$61,16,0)="",VLOOKUP($A82,Surfaces!$B$1:$AK$61,29,0),VLOOKUP($A82,Surfaces!$B$1:$AK$61,16,0)))</f>
        <v/>
      </c>
      <c r="Q82" s="66" t="str">
        <f>IF(Q81="","",IF(VLOOKUP($A82,Surfaces!$B$1:$AK$61,16,0)="",VLOOKUP($A82,Surfaces!$B$1:$AK$61,29,0),VLOOKUP($A82,Surfaces!$B$1:$AK$61,16,0)))</f>
        <v/>
      </c>
      <c r="R82" s="66" t="str">
        <f>IF(R81="","",IF(VLOOKUP($A82,Surfaces!$B$1:$AK$61,16,0)="",VLOOKUP($A82,Surfaces!$B$1:$AK$61,29,0),VLOOKUP($A82,Surfaces!$B$1:$AK$61,16,0)))</f>
        <v/>
      </c>
      <c r="S82" s="66" t="str">
        <f>IF(S81="","",IF(VLOOKUP($A82,Surfaces!$B$1:$AK$61,16,0)="",VLOOKUP($A82,Surfaces!$B$1:$AK$61,29,0),VLOOKUP($A82,Surfaces!$B$1:$AK$61,16,0)))</f>
        <v/>
      </c>
      <c r="T82" s="66" t="str">
        <f>IF(T81="","",IF(VLOOKUP($A82,Surfaces!$B$1:$AK$61,16,0)="",VLOOKUP($A82,Surfaces!$B$1:$AK$61,29,0),VLOOKUP($A82,Surfaces!$B$1:$AK$61,16,0)))</f>
        <v/>
      </c>
      <c r="U82" s="66" t="str">
        <f>IF(U81="","",IF(VLOOKUP($A82,Surfaces!$B$1:$AK$61,16,0)="",VLOOKUP($A82,Surfaces!$B$1:$AK$61,29,0),VLOOKUP($A82,Surfaces!$B$1:$AK$61,16,0)))</f>
        <v/>
      </c>
      <c r="V82" s="66" t="str">
        <f>IF(V81="","",IF(VLOOKUP($A82,Surfaces!$B$1:$AK$61,16,0)="",VLOOKUP($A82,Surfaces!$B$1:$AK$61,29,0),VLOOKUP($A82,Surfaces!$B$1:$AK$61,16,0)))</f>
        <v/>
      </c>
      <c r="W82" s="66" t="str">
        <f>IF(W81="","",IF(VLOOKUP($A82,Surfaces!$B$1:$AK$61,16,0)="",VLOOKUP($A82,Surfaces!$B$1:$AK$61,29,0),VLOOKUP($A82,Surfaces!$B$1:$AK$61,16,0)))</f>
        <v/>
      </c>
      <c r="X82" s="66" t="str">
        <f>IF(X81="","",IF(VLOOKUP($A82,Surfaces!$B$1:$AK$61,16,0)="",VLOOKUP($A82,Surfaces!$B$1:$AK$61,29,0),VLOOKUP($A82,Surfaces!$B$1:$AK$61,16,0)))</f>
        <v/>
      </c>
      <c r="Y82" s="66" t="str">
        <f>IF(Y81="","",IF(VLOOKUP($A82,Surfaces!$B$1:$AK$61,16,0)="",VLOOKUP($A82,Surfaces!$B$1:$AK$61,29,0),VLOOKUP($A82,Surfaces!$B$1:$AK$61,16,0)))</f>
        <v/>
      </c>
      <c r="Z82" s="66" t="str">
        <f>IF(Z81="","",IF(VLOOKUP($A82,Surfaces!$B$1:$AK$61,16,0)="",VLOOKUP($A82,Surfaces!$B$1:$AK$61,29,0),VLOOKUP($A82,Surfaces!$B$1:$AK$61,16,0)))</f>
        <v/>
      </c>
      <c r="AA82" s="66" t="str">
        <f>IF(AA81="","",IF(VLOOKUP($A82,Surfaces!$B$1:$AK$61,16,0)="",VLOOKUP($A82,Surfaces!$B$1:$AK$61,29,0),VLOOKUP($A82,Surfaces!$B$1:$AK$61,16,0)))</f>
        <v/>
      </c>
      <c r="AB82" s="66" t="str">
        <f>IF(AB81="","",IF(VLOOKUP($A82,Surfaces!$B$1:$AK$61,16,0)="",VLOOKUP($A82,Surfaces!$B$1:$AK$61,29,0),VLOOKUP($A82,Surfaces!$B$1:$AK$61,16,0)))</f>
        <v/>
      </c>
      <c r="AC82" s="66" t="str">
        <f>IF(AC81="","",IF(VLOOKUP($A82,Surfaces!$B$1:$AK$61,16,0)="",VLOOKUP($A82,Surfaces!$B$1:$AK$61,29,0),VLOOKUP($A82,Surfaces!$B$1:$AK$61,16,0)))</f>
        <v/>
      </c>
      <c r="AD82" s="66" t="str">
        <f>IF(AD81="","",IF(VLOOKUP($A82,Surfaces!$B$1:$AK$61,16,0)="",VLOOKUP($A82,Surfaces!$B$1:$AK$61,29,0),VLOOKUP($A82,Surfaces!$B$1:$AK$61,16,0)))</f>
        <v/>
      </c>
      <c r="AE82" s="66" t="str">
        <f>IF(AE81="","",IF(VLOOKUP($A82,Surfaces!$B$1:$AK$61,16,0)="",VLOOKUP($A82,Surfaces!$B$1:$AK$61,29,0),VLOOKUP($A82,Surfaces!$B$1:$AK$61,16,0)))</f>
        <v/>
      </c>
      <c r="AF82" s="66" t="str">
        <f>IF(AF81="","",IF(VLOOKUP($A82,Surfaces!$B$1:$AK$61,16,0)="",VLOOKUP($A82,Surfaces!$B$1:$AK$61,29,0),VLOOKUP($A82,Surfaces!$B$1:$AK$61,16,0)))</f>
        <v/>
      </c>
      <c r="AG82" s="66" t="str">
        <f>IF(AG81="","",IF(VLOOKUP($A82,Surfaces!$B$1:$AK$61,16,0)="",VLOOKUP($A82,Surfaces!$B$1:$AK$61,29,0),VLOOKUP($A82,Surfaces!$B$1:$AK$61,16,0)))</f>
        <v/>
      </c>
      <c r="AH82" s="66" t="str">
        <f>IF(AH81="","",IF(VLOOKUP($A82,Surfaces!$B$1:$AK$61,16,0)="",VLOOKUP($A82,Surfaces!$B$1:$AK$61,29,0),VLOOKUP($A82,Surfaces!$B$1:$AK$61,16,0)))</f>
        <v/>
      </c>
      <c r="AI82" s="66" t="str">
        <f>IF(AI81="","",IF(VLOOKUP($A82,Surfaces!$B$1:$AK$61,16,0)="",VLOOKUP($A82,Surfaces!$B$1:$AK$61,29,0),VLOOKUP($A82,Surfaces!$B$1:$AK$61,16,0)))</f>
        <v/>
      </c>
      <c r="AJ82" s="66" t="str">
        <f>IF(AJ81="","",IF(VLOOKUP($A82,Surfaces!$B$1:$AK$61,16,0)="",VLOOKUP($A82,Surfaces!$B$1:$AK$61,29,0),VLOOKUP($A82,Surfaces!$B$1:$AK$61,16,0)))</f>
        <v/>
      </c>
      <c r="AK82" s="66" t="str">
        <f>IF(AK81="","",IF(VLOOKUP($A82,Surfaces!$B$1:$AK$61,16,0)="",VLOOKUP($A82,Surfaces!$B$1:$AK$61,29,0),VLOOKUP($A82,Surfaces!$B$1:$AK$61,16,0)))</f>
        <v/>
      </c>
      <c r="AL82" s="66" t="str">
        <f>IF(AL81="","",IF(VLOOKUP($A82,Surfaces!$B$1:$AK$61,16,0)="",VLOOKUP($A82,Surfaces!$B$1:$AK$61,29,0),VLOOKUP($A82,Surfaces!$B$1:$AK$61,16,0)))</f>
        <v/>
      </c>
      <c r="AM82" s="66" t="str">
        <f>IF(AM81="","",IF(VLOOKUP($A82,Surfaces!$B$1:$AK$61,16,0)="",VLOOKUP($A82,Surfaces!$B$1:$AK$61,29,0),VLOOKUP($A82,Surfaces!$B$1:$AK$61,16,0)))</f>
        <v/>
      </c>
      <c r="AN82" s="66" t="str">
        <f>IF(AN81="","",IF(VLOOKUP($A82,Surfaces!$B$1:$AK$61,16,0)="",VLOOKUP($A82,Surfaces!$B$1:$AK$61,29,0),VLOOKUP($A82,Surfaces!$B$1:$AK$61,16,0)))</f>
        <v/>
      </c>
      <c r="AO82" s="66" t="str">
        <f>IF(AO81="","",IF(VLOOKUP($A82,Surfaces!$B$1:$AK$61,16,0)="",VLOOKUP($A82,Surfaces!$B$1:$AK$61,29,0),VLOOKUP($A82,Surfaces!$B$1:$AK$61,16,0)))</f>
        <v/>
      </c>
      <c r="AP82" s="66" t="str">
        <f>IF(AP81="","",IF(VLOOKUP($A82,Surfaces!$B$1:$AK$61,16,0)="",VLOOKUP($A82,Surfaces!$B$1:$AK$61,29,0),VLOOKUP($A82,Surfaces!$B$1:$AK$61,16,0)))</f>
        <v/>
      </c>
      <c r="AQ82" s="66" t="str">
        <f>IF(AQ81="","",IF(VLOOKUP($A82,Surfaces!$B$1:$AK$61,16,0)="",VLOOKUP($A82,Surfaces!$B$1:$AK$61,29,0),VLOOKUP($A82,Surfaces!$B$1:$AK$61,16,0)))</f>
        <v/>
      </c>
      <c r="AR82" s="66" t="str">
        <f>IF(AR81="","",IF(VLOOKUP($A82,Surfaces!$B$1:$AK$61,16,0)="",VLOOKUP($A82,Surfaces!$B$1:$AK$61,29,0),VLOOKUP($A82,Surfaces!$B$1:$AK$61,16,0)))</f>
        <v/>
      </c>
      <c r="AS82" s="66">
        <f ca="1">IF(AS81="","",IF(VLOOKUP($A82,Surfaces!$B$1:$AK$61,16,0)="",VLOOKUP($A82,Surfaces!$B$1:$AK$61,29,0),VLOOKUP($A82,Surfaces!$B$1:$AK$61,16,0)))</f>
        <v>25</v>
      </c>
      <c r="AT82" s="66">
        <f ca="1">IF(AT81="","",IF(VLOOKUP($A82,Surfaces!$B$1:$AK$61,16,0)="",VLOOKUP($A82,Surfaces!$B$1:$AK$61,29,0),VLOOKUP($A82,Surfaces!$B$1:$AK$61,16,0)))</f>
        <v>25</v>
      </c>
      <c r="AU82" s="66" t="str">
        <f>IF(AU81="","",IF(VLOOKUP($A82,Surfaces!$B$1:$AK$61,16,0)="",VLOOKUP($A82,Surfaces!$B$1:$AK$61,29,0),VLOOKUP($A82,Surfaces!$B$1:$AK$61,16,0)))</f>
        <v/>
      </c>
      <c r="AV82" s="66" t="str">
        <f>IF(AV81="","",IF(VLOOKUP($A82,Surfaces!$B$1:$AK$61,16,0)="",VLOOKUP($A82,Surfaces!$B$1:$AK$61,29,0),VLOOKUP($A82,Surfaces!$B$1:$AK$61,16,0)))</f>
        <v/>
      </c>
      <c r="AW82" s="66" t="str">
        <f>IF(AW81="","",IF(VLOOKUP($A82,Surfaces!$B$1:$AK$61,16,0)="",VLOOKUP($A82,Surfaces!$B$1:$AK$61,29,0),VLOOKUP($A82,Surfaces!$B$1:$AK$61,16,0)))</f>
        <v/>
      </c>
      <c r="AX82" s="66" t="str">
        <f>IF(AX81="","",IF(VLOOKUP($A82,Surfaces!$B$1:$AK$61,16,0)="",VLOOKUP($A82,Surfaces!$B$1:$AK$61,29,0),VLOOKUP($A82,Surfaces!$B$1:$AK$61,16,0)))</f>
        <v/>
      </c>
      <c r="AY82" s="66" t="str">
        <f>IF(AY81="","",IF(VLOOKUP($A82,Surfaces!$B$1:$AK$61,16,0)="",VLOOKUP($A82,Surfaces!$B$1:$AK$61,29,0),VLOOKUP($A82,Surfaces!$B$1:$AK$61,16,0)))</f>
        <v/>
      </c>
      <c r="AZ82" s="66" t="str">
        <f>IF(AZ81="","",IF(VLOOKUP($A82,Surfaces!$B$1:$AK$61,16,0)="",VLOOKUP($A82,Surfaces!$B$1:$AK$61,29,0),VLOOKUP($A82,Surfaces!$B$1:$AK$61,16,0)))</f>
        <v/>
      </c>
      <c r="BA82" s="66" t="str">
        <f>IF(BA81="","",IF(VLOOKUP($A82,Surfaces!$B$1:$AK$61,16,0)="",VLOOKUP($A82,Surfaces!$B$1:$AK$61,29,0),VLOOKUP($A82,Surfaces!$B$1:$AK$61,16,0)))</f>
        <v/>
      </c>
      <c r="BB82" s="66" t="str">
        <f>IF(BB81="","",IF(VLOOKUP($A82,Surfaces!$B$1:$AK$61,16,0)="",VLOOKUP($A82,Surfaces!$B$1:$AK$61,29,0),VLOOKUP($A82,Surfaces!$B$1:$AK$61,16,0)))</f>
        <v/>
      </c>
      <c r="BC82" s="67"/>
      <c r="BD82" s="68"/>
      <c r="BE82" s="68"/>
      <c r="BF82" s="69"/>
      <c r="BG82" s="69"/>
      <c r="BH82" s="69"/>
      <c r="BI82" s="69"/>
      <c r="BJ82" s="69"/>
      <c r="BK82" s="70"/>
      <c r="BL82" s="69"/>
      <c r="BM82" s="69"/>
      <c r="BN82" s="69"/>
      <c r="BO82" s="71"/>
      <c r="BP82" s="72"/>
      <c r="BQ82" s="71"/>
      <c r="BR82" s="73"/>
    </row>
    <row r="83" spans="1:70" s="51" customFormat="1" x14ac:dyDescent="0.2">
      <c r="A83" s="41" t="s">
        <v>175</v>
      </c>
      <c r="B83" s="42" t="s">
        <v>115</v>
      </c>
      <c r="C83" s="43" t="str">
        <f>IF((C$182+$BN83)&gt;=52,IF(ISBLANK(INDEX($C84:$BB84,1,(C$182+$BN83+1-52))),"",IF($BL83="P",VLOOKUP($A83,Surfaces!$B$2:$AL$62,15,0),(VLOOKUP($A83,Surfaces!$B$2:$AL$62,28,0))/$BC83)),IF(ISBLANK(INDEX(C84:$BB84,1,$BN83+1)),"",IF($BL83="P",VLOOKUP($A83,Surfaces!$B$2:$AL$62,15,0),(VLOOKUP($A83,Surfaces!$B$2:$AL$62,28,0))/$BC83)))</f>
        <v/>
      </c>
      <c r="D83" s="43" t="str">
        <f>IF((D$182+$BN83)&gt;=52,IF(ISBLANK(INDEX($C84:$BB84,1,(D$182+$BN83+1-52))),"",IF($BL83="P",VLOOKUP($A83,Surfaces!$B$2:$AL$62,15,0),(VLOOKUP($A83,Surfaces!$B$2:$AL$62,28,0))/$BC83)),IF(ISBLANK(INDEX(D84:$BB84,1,$BN83+1)),"",IF($BL83="P",VLOOKUP($A83,Surfaces!$B$2:$AL$62,15,0),(VLOOKUP($A83,Surfaces!$B$2:$AL$62,28,0))/$BC83)))</f>
        <v/>
      </c>
      <c r="E83" s="43" t="str">
        <f>IF((E$182+$BN83)&gt;=52,IF(ISBLANK(INDEX($C84:$BB84,1,(E$182+$BN83+1-52))),"",IF($BL83="P",VLOOKUP($A83,Surfaces!$B$2:$AL$62,15,0),(VLOOKUP($A83,Surfaces!$B$2:$AL$62,28,0))/$BC83)),IF(ISBLANK(INDEX(E84:$BB84,1,$BN83+1)),"",IF($BL83="P",VLOOKUP($A83,Surfaces!$B$2:$AL$62,15,0),(VLOOKUP($A83,Surfaces!$B$2:$AL$62,28,0))/$BC83)))</f>
        <v/>
      </c>
      <c r="F83" s="43" t="str">
        <f>IF((F$182+$BN83)&gt;=52,IF(ISBLANK(INDEX($C84:$BB84,1,(F$182+$BN83+1-52))),"",IF($BL83="P",VLOOKUP($A83,Surfaces!$B$2:$AL$62,15,0),(VLOOKUP($A83,Surfaces!$B$2:$AL$62,28,0))/$BC83)),IF(ISBLANK(INDEX(F84:$BB84,1,$BN83+1)),"",IF($BL83="P",VLOOKUP($A83,Surfaces!$B$2:$AL$62,15,0),(VLOOKUP($A83,Surfaces!$B$2:$AL$62,28,0))/$BC83)))</f>
        <v/>
      </c>
      <c r="G83" s="43" t="str">
        <f>IF((G$182+$BN83)&gt;=52,IF(ISBLANK(INDEX($C84:$BB84,1,(G$182+$BN83+1-52))),"",IF($BL83="P",VLOOKUP($A83,Surfaces!$B$2:$AL$62,15,0),(VLOOKUP($A83,Surfaces!$B$2:$AL$62,28,0))/$BC83)),IF(ISBLANK(INDEX(G84:$BB84,1,$BN83+1)),"",IF($BL83="P",VLOOKUP($A83,Surfaces!$B$2:$AL$62,15,0),(VLOOKUP($A83,Surfaces!$B$2:$AL$62,28,0))/$BC83)))</f>
        <v/>
      </c>
      <c r="H83" s="43" t="str">
        <f>IF((H$182+$BN83)&gt;=52,IF(ISBLANK(INDEX($C84:$BB84,1,(H$182+$BN83+1-52))),"",IF($BL83="P",VLOOKUP($A83,Surfaces!$B$2:$AL$62,15,0),(VLOOKUP($A83,Surfaces!$B$2:$AL$62,28,0))/$BC83)),IF(ISBLANK(INDEX(H84:$BB84,1,$BN83+1)),"",IF($BL83="P",VLOOKUP($A83,Surfaces!$B$2:$AL$62,15,0),(VLOOKUP($A83,Surfaces!$B$2:$AL$62,28,0))/$BC83)))</f>
        <v/>
      </c>
      <c r="I83" s="43" t="str">
        <f>IF((I$182+$BN83)&gt;=52,IF(ISBLANK(INDEX($C84:$BB84,1,(I$182+$BN83+1-52))),"",IF($BL83="P",VLOOKUP($A83,Surfaces!$B$2:$AL$62,15,0),(VLOOKUP($A83,Surfaces!$B$2:$AL$62,28,0))/$BC83)),IF(ISBLANK(INDEX(I84:$BB84,1,$BN83+1)),"",IF($BL83="P",VLOOKUP($A83,Surfaces!$B$2:$AL$62,15,0),(VLOOKUP($A83,Surfaces!$B$2:$AL$62,28,0))/$BC83)))</f>
        <v/>
      </c>
      <c r="J83" s="43" t="str">
        <f>IF((J$182+$BN83)&gt;=52,IF(ISBLANK(INDEX($C84:$BB84,1,(J$182+$BN83+1-52))),"",IF($BL83="P",VLOOKUP($A83,Surfaces!$B$2:$AL$62,15,0),(VLOOKUP($A83,Surfaces!$B$2:$AL$62,28,0))/$BC83)),IF(ISBLANK(INDEX(J84:$BB84,1,$BN83+1)),"",IF($BL83="P",VLOOKUP($A83,Surfaces!$B$2:$AL$62,15,0),(VLOOKUP($A83,Surfaces!$B$2:$AL$62,28,0))/$BC83)))</f>
        <v/>
      </c>
      <c r="K83" s="43" t="str">
        <f>IF((K$182+$BN83)&gt;=52,IF(ISBLANK(INDEX($C84:$BB84,1,(K$182+$BN83+1-52))),"",IF($BL83="P",VLOOKUP($A83,Surfaces!$B$2:$AL$62,15,0),(VLOOKUP($A83,Surfaces!$B$2:$AL$62,28,0))/$BC83)),IF(ISBLANK(INDEX(K84:$BB84,1,$BN83+1)),"",IF($BL83="P",VLOOKUP($A83,Surfaces!$B$2:$AL$62,15,0),(VLOOKUP($A83,Surfaces!$B$2:$AL$62,28,0))/$BC83)))</f>
        <v/>
      </c>
      <c r="L83" s="43" t="str">
        <f>IF((L$182+$BN83)&gt;=52,IF(ISBLANK(INDEX($C84:$BB84,1,(L$182+$BN83+1-52))),"",IF($BL83="P",VLOOKUP($A83,Surfaces!$B$2:$AL$62,15,0),(VLOOKUP($A83,Surfaces!$B$2:$AL$62,28,0))/$BC83)),IF(ISBLANK(INDEX(L84:$BB84,1,$BN83+1)),"",IF($BL83="P",VLOOKUP($A83,Surfaces!$B$2:$AL$62,15,0),(VLOOKUP($A83,Surfaces!$B$2:$AL$62,28,0))/$BC83)))</f>
        <v/>
      </c>
      <c r="M83" s="43" t="str">
        <f>IF((M$182+$BN83)&gt;=52,IF(ISBLANK(INDEX($C84:$BB84,1,(M$182+$BN83+1-52))),"",IF($BL83="P",VLOOKUP($A83,Surfaces!$B$2:$AL$62,15,0),(VLOOKUP($A83,Surfaces!$B$2:$AL$62,28,0))/$BC83)),IF(ISBLANK(INDEX(M84:$BB84,1,$BN83+1)),"",IF($BL83="P",VLOOKUP($A83,Surfaces!$B$2:$AL$62,15,0),(VLOOKUP($A83,Surfaces!$B$2:$AL$62,28,0))/$BC83)))</f>
        <v/>
      </c>
      <c r="N83" s="43" t="str">
        <f>IF((N$182+$BN83)&gt;=52,IF(ISBLANK(INDEX($C84:$BB84,1,(N$182+$BN83+1-52))),"",IF($BL83="P",VLOOKUP($A83,Surfaces!$B$2:$AL$62,15,0),(VLOOKUP($A83,Surfaces!$B$2:$AL$62,28,0))/$BC83)),IF(ISBLANK(INDEX(N84:$BB84,1,$BN83+1)),"",IF($BL83="P",VLOOKUP($A83,Surfaces!$B$2:$AL$62,15,0),(VLOOKUP($A83,Surfaces!$B$2:$AL$62,28,0))/$BC83)))</f>
        <v/>
      </c>
      <c r="O83" s="43" t="str">
        <f>IF((O$182+$BN83)&gt;=52,IF(ISBLANK(INDEX($C84:$BB84,1,(O$182+$BN83+1-52))),"",IF($BL83="P",VLOOKUP($A83,Surfaces!$B$2:$AL$62,15,0),(VLOOKUP($A83,Surfaces!$B$2:$AL$62,28,0))/$BC83)),IF(ISBLANK(INDEX(O84:$BB84,1,$BN83+1)),"",IF($BL83="P",VLOOKUP($A83,Surfaces!$B$2:$AL$62,15,0),(VLOOKUP($A83,Surfaces!$B$2:$AL$62,28,0))/$BC83)))</f>
        <v/>
      </c>
      <c r="P83" s="43" t="str">
        <f>IF((P$182+$BN83)&gt;=52,IF(ISBLANK(INDEX($C84:$BB84,1,(P$182+$BN83+1-52))),"",IF($BL83="P",VLOOKUP($A83,Surfaces!$B$2:$AL$62,15,0),(VLOOKUP($A83,Surfaces!$B$2:$AL$62,28,0))/$BC83)),IF(ISBLANK(INDEX(P84:$BB84,1,$BN83+1)),"",IF($BL83="P",VLOOKUP($A83,Surfaces!$B$2:$AL$62,15,0),(VLOOKUP($A83,Surfaces!$B$2:$AL$62,28,0))/$BC83)))</f>
        <v/>
      </c>
      <c r="Q83" s="43" t="str">
        <f>IF((Q$182+$BN83)&gt;=52,IF(ISBLANK(INDEX($C84:$BB84,1,(Q$182+$BN83+1-52))),"",IF($BL83="P",VLOOKUP($A83,Surfaces!$B$2:$AL$62,15,0),(VLOOKUP($A83,Surfaces!$B$2:$AL$62,28,0))/$BC83)),IF(ISBLANK(INDEX(Q84:$BB84,1,$BN83+1)),"",IF($BL83="P",VLOOKUP($A83,Surfaces!$B$2:$AL$62,15,0),(VLOOKUP($A83,Surfaces!$B$2:$AL$62,28,0))/$BC83)))</f>
        <v/>
      </c>
      <c r="R83" s="43" t="str">
        <f>IF((R$182+$BN83)&gt;=52,IF(ISBLANK(INDEX($C84:$BB84,1,(R$182+$BN83+1-52))),"",IF($BL83="P",VLOOKUP($A83,Surfaces!$B$2:$AL$62,15,0),(VLOOKUP($A83,Surfaces!$B$2:$AL$62,28,0))/$BC83)),IF(ISBLANK(INDEX(R84:$BB84,1,$BN83+1)),"",IF($BL83="P",VLOOKUP($A83,Surfaces!$B$2:$AL$62,15,0),(VLOOKUP($A83,Surfaces!$B$2:$AL$62,28,0))/$BC83)))</f>
        <v/>
      </c>
      <c r="S83" s="43" t="str">
        <f>IF((S$182+$BN83)&gt;=52,IF(ISBLANK(INDEX($C84:$BB84,1,(S$182+$BN83+1-52))),"",IF($BL83="P",VLOOKUP($A83,Surfaces!$B$2:$AL$62,15,0),(VLOOKUP($A83,Surfaces!$B$2:$AL$62,28,0))/$BC83)),IF(ISBLANK(INDEX(S84:$BB84,1,$BN83+1)),"",IF($BL83="P",VLOOKUP($A83,Surfaces!$B$2:$AL$62,15,0),(VLOOKUP($A83,Surfaces!$B$2:$AL$62,28,0))/$BC83)))</f>
        <v/>
      </c>
      <c r="T83" s="43" t="str">
        <f>IF((T$182+$BN83)&gt;=52,IF(ISBLANK(INDEX($C84:$BB84,1,(T$182+$BN83+1-52))),"",IF($BL83="P",VLOOKUP($A83,Surfaces!$B$2:$AL$62,15,0),(VLOOKUP($A83,Surfaces!$B$2:$AL$62,28,0))/$BC83)),IF(ISBLANK(INDEX(T84:$BB84,1,$BN83+1)),"",IF($BL83="P",VLOOKUP($A83,Surfaces!$B$2:$AL$62,15,0),(VLOOKUP($A83,Surfaces!$B$2:$AL$62,28,0))/$BC83)))</f>
        <v/>
      </c>
      <c r="U83" s="43" t="str">
        <f>IF((U$182+$BN83)&gt;=52,IF(ISBLANK(INDEX($C84:$BB84,1,(U$182+$BN83+1-52))),"",IF($BL83="P",VLOOKUP($A83,Surfaces!$B$2:$AL$62,15,0),(VLOOKUP($A83,Surfaces!$B$2:$AL$62,28,0))/$BC83)),IF(ISBLANK(INDEX(U84:$BB84,1,$BN83+1)),"",IF($BL83="P",VLOOKUP($A83,Surfaces!$B$2:$AL$62,15,0),(VLOOKUP($A83,Surfaces!$B$2:$AL$62,28,0))/$BC83)))</f>
        <v/>
      </c>
      <c r="V83" s="43" t="str">
        <f>IF((V$182+$BN83)&gt;=52,IF(ISBLANK(INDEX($C84:$BB84,1,(V$182+$BN83+1-52))),"",IF($BL83="P",VLOOKUP($A83,Surfaces!$B$2:$AL$62,15,0),(VLOOKUP($A83,Surfaces!$B$2:$AL$62,28,0))/$BC83)),IF(ISBLANK(INDEX(V84:$BB84,1,$BN83+1)),"",IF($BL83="P",VLOOKUP($A83,Surfaces!$B$2:$AL$62,15,0),(VLOOKUP($A83,Surfaces!$B$2:$AL$62,28,0))/$BC83)))</f>
        <v/>
      </c>
      <c r="W83" s="43" t="str">
        <f>IF((W$182+$BN83)&gt;=52,IF(ISBLANK(INDEX($C84:$BB84,1,(W$182+$BN83+1-52))),"",IF($BL83="P",VLOOKUP($A83,Surfaces!$B$2:$AL$62,15,0),(VLOOKUP($A83,Surfaces!$B$2:$AL$62,28,0))/$BC83)),IF(ISBLANK(INDEX(W84:$BB84,1,$BN83+1)),"",IF($BL83="P",VLOOKUP($A83,Surfaces!$B$2:$AL$62,15,0),(VLOOKUP($A83,Surfaces!$B$2:$AL$62,28,0))/$BC83)))</f>
        <v/>
      </c>
      <c r="X83" s="43">
        <f ca="1">IF((X$182+$BN83)&gt;=52,IF(ISBLANK(INDEX($C84:$BB84,1,(X$182+$BN83+1-52))),"",IF($BL83="P",VLOOKUP($A83,Surfaces!$B$2:$AL$62,15,0),(VLOOKUP($A83,Surfaces!$B$2:$AL$62,28,0))/$BC83)),IF(ISBLANK(INDEX(X84:$BB84,1,$BN83+1)),"",IF($BL83="P",VLOOKUP($A83,Surfaces!$B$2:$AL$62,15,0),(VLOOKUP($A83,Surfaces!$B$2:$AL$62,28,0))/$BC83)))</f>
        <v>563.33333333333337</v>
      </c>
      <c r="Y83" s="43">
        <f ca="1">IF((Y$182+$BN83)&gt;=52,IF(ISBLANK(INDEX($C84:$BB84,1,(Y$182+$BN83+1-52))),"",IF($BL83="P",VLOOKUP($A83,Surfaces!$B$2:$AL$62,15,0),(VLOOKUP($A83,Surfaces!$B$2:$AL$62,28,0))/$BC83)),IF(ISBLANK(INDEX(Y84:$BB84,1,$BN83+1)),"",IF($BL83="P",VLOOKUP($A83,Surfaces!$B$2:$AL$62,15,0),(VLOOKUP($A83,Surfaces!$B$2:$AL$62,28,0))/$BC83)))</f>
        <v>563.33333333333337</v>
      </c>
      <c r="Z83" s="43" t="str">
        <f>IF((Z$182+$BN83)&gt;=52,IF(ISBLANK(INDEX($C84:$BB84,1,(Z$182+$BN83+1-52))),"",IF($BL83="P",VLOOKUP($A83,Surfaces!$B$2:$AL$62,15,0),(VLOOKUP($A83,Surfaces!$B$2:$AL$62,28,0))/$BC83)),IF(ISBLANK(INDEX(Z84:$BB84,1,$BN83+1)),"",IF($BL83="P",VLOOKUP($A83,Surfaces!$B$2:$AL$62,15,0),(VLOOKUP($A83,Surfaces!$B$2:$AL$62,28,0))/$BC83)))</f>
        <v/>
      </c>
      <c r="AA83" s="43" t="str">
        <f>IF((AA$182+$BN83)&gt;=52,IF(ISBLANK(INDEX($C84:$BB84,1,(AA$182+$BN83+1-52))),"",IF($BL83="P",VLOOKUP($A83,Surfaces!$B$2:$AL$62,15,0),(VLOOKUP($A83,Surfaces!$B$2:$AL$62,28,0))/$BC83)),IF(ISBLANK(INDEX(AA84:$BB84,1,$BN83+1)),"",IF($BL83="P",VLOOKUP($A83,Surfaces!$B$2:$AL$62,15,0),(VLOOKUP($A83,Surfaces!$B$2:$AL$62,28,0))/$BC83)))</f>
        <v/>
      </c>
      <c r="AB83" s="43" t="str">
        <f>IF((AB$182+$BN83)&gt;=52,IF(ISBLANK(INDEX($C84:$BB84,1,(AB$182+$BN83+1-52))),"",IF($BL83="P",VLOOKUP($A83,Surfaces!$B$2:$AL$62,15,0),(VLOOKUP($A83,Surfaces!$B$2:$AL$62,28,0))/$BC83)),IF(ISBLANK(INDEX(AB84:$BB84,1,$BN83+1)),"",IF($BL83="P",VLOOKUP($A83,Surfaces!$B$2:$AL$62,15,0),(VLOOKUP($A83,Surfaces!$B$2:$AL$62,28,0))/$BC83)))</f>
        <v/>
      </c>
      <c r="AC83" s="43" t="str">
        <f>IF((AC$182+$BN83)&gt;=52,IF(ISBLANK(INDEX($C84:$BB84,1,(AC$182+$BN83+1-52))),"",IF($BL83="P",VLOOKUP($A83,Surfaces!$B$2:$AL$62,15,0),(VLOOKUP($A83,Surfaces!$B$2:$AL$62,28,0))/$BC83)),IF(ISBLANK(INDEX(AC84:$BB84,1,$BN83+1)),"",IF($BL83="P",VLOOKUP($A83,Surfaces!$B$2:$AL$62,15,0),(VLOOKUP($A83,Surfaces!$B$2:$AL$62,28,0))/$BC83)))</f>
        <v/>
      </c>
      <c r="AD83" s="43" t="str">
        <f>IF((AD$182+$BN83)&gt;=52,IF(ISBLANK(INDEX($C84:$BB84,1,(AD$182+$BN83+1-52))),"",IF($BL83="P",VLOOKUP($A83,Surfaces!$B$2:$AL$62,15,0),(VLOOKUP($A83,Surfaces!$B$2:$AL$62,28,0))/$BC83)),IF(ISBLANK(INDEX(AD84:$BB84,1,$BN83+1)),"",IF($BL83="P",VLOOKUP($A83,Surfaces!$B$2:$AL$62,15,0),(VLOOKUP($A83,Surfaces!$B$2:$AL$62,28,0))/$BC83)))</f>
        <v/>
      </c>
      <c r="AE83" s="43" t="str">
        <f>IF((AE$182+$BN83)&gt;=52,IF(ISBLANK(INDEX($C84:$BB84,1,(AE$182+$BN83+1-52))),"",IF($BL83="P",VLOOKUP($A83,Surfaces!$B$2:$AL$62,15,0),(VLOOKUP($A83,Surfaces!$B$2:$AL$62,28,0))/$BC83)),IF(ISBLANK(INDEX(AE84:$BB84,1,$BN83+1)),"",IF($BL83="P",VLOOKUP($A83,Surfaces!$B$2:$AL$62,15,0),(VLOOKUP($A83,Surfaces!$B$2:$AL$62,28,0))/$BC83)))</f>
        <v/>
      </c>
      <c r="AF83" s="43" t="str">
        <f>IF((AF$182+$BN83)&gt;=52,IF(ISBLANK(INDEX($C84:$BB84,1,(AF$182+$BN83+1-52))),"",IF($BL83="P",VLOOKUP($A83,Surfaces!$B$2:$AL$62,15,0),(VLOOKUP($A83,Surfaces!$B$2:$AL$62,28,0))/$BC83)),IF(ISBLANK(INDEX(AF84:$BB84,1,$BN83+1)),"",IF($BL83="P",VLOOKUP($A83,Surfaces!$B$2:$AL$62,15,0),(VLOOKUP($A83,Surfaces!$B$2:$AL$62,28,0))/$BC83)))</f>
        <v/>
      </c>
      <c r="AG83" s="43">
        <f ca="1">IF((AG$182+$BN83)&gt;=52,IF(ISBLANK(INDEX($C84:$BB84,1,(AG$182+$BN83+1-52))),"",IF($BL83="P",VLOOKUP($A83,Surfaces!$B$2:$AL$62,15,0),(VLOOKUP($A83,Surfaces!$B$2:$AL$62,28,0))/$BC83)),IF(ISBLANK(INDEX(AG84:$BB84,1,$BN83+1)),"",IF($BL83="P",VLOOKUP($A83,Surfaces!$B$2:$AL$62,15,0),(VLOOKUP($A83,Surfaces!$B$2:$AL$62,28,0))/$BC83)))</f>
        <v>563.33333333333337</v>
      </c>
      <c r="AH83" s="43" t="str">
        <f>IF((AH$182+$BN83)&gt;=52,IF(ISBLANK(INDEX($C84:$BB84,1,(AH$182+$BN83+1-52))),"",IF($BL83="P",VLOOKUP($A83,Surfaces!$B$2:$AL$62,15,0),(VLOOKUP($A83,Surfaces!$B$2:$AL$62,28,0))/$BC83)),IF(ISBLANK(INDEX(AH84:$BB84,1,$BN83+1)),"",IF($BL83="P",VLOOKUP($A83,Surfaces!$B$2:$AL$62,15,0),(VLOOKUP($A83,Surfaces!$B$2:$AL$62,28,0))/$BC83)))</f>
        <v/>
      </c>
      <c r="AI83" s="43" t="str">
        <f>IF((AI$182+$BN83)&gt;=52,IF(ISBLANK(INDEX($C84:$BB84,1,(AI$182+$BN83+1-52))),"",IF($BL83="P",VLOOKUP($A83,Surfaces!$B$2:$AL$62,15,0),(VLOOKUP($A83,Surfaces!$B$2:$AL$62,28,0))/$BC83)),IF(ISBLANK(INDEX(AI84:$BB84,1,$BN83+1)),"",IF($BL83="P",VLOOKUP($A83,Surfaces!$B$2:$AL$62,15,0),(VLOOKUP($A83,Surfaces!$B$2:$AL$62,28,0))/$BC83)))</f>
        <v/>
      </c>
      <c r="AJ83" s="43" t="str">
        <f>IF((AJ$182+$BN83)&gt;=52,IF(ISBLANK(INDEX($C84:$BB84,1,(AJ$182+$BN83+1-52))),"",IF($BL83="P",VLOOKUP($A83,Surfaces!$B$2:$AL$62,15,0),(VLOOKUP($A83,Surfaces!$B$2:$AL$62,28,0))/$BC83)),IF(ISBLANK(INDEX(AJ84:$BB84,1,$BN83+1)),"",IF($BL83="P",VLOOKUP($A83,Surfaces!$B$2:$AL$62,15,0),(VLOOKUP($A83,Surfaces!$B$2:$AL$62,28,0))/$BC83)))</f>
        <v/>
      </c>
      <c r="AK83" s="43" t="str">
        <f>IF((AK$182+$BN83)&gt;=52,IF(ISBLANK(INDEX($C84:$BB84,1,(AK$182+$BN83+1-52))),"",IF($BL83="P",VLOOKUP($A83,Surfaces!$B$2:$AL$62,15,0),(VLOOKUP($A83,Surfaces!$B$2:$AL$62,28,0))/$BC83)),IF(ISBLANK(INDEX(AK84:$BB84,1,$BN83+1)),"",IF($BL83="P",VLOOKUP($A83,Surfaces!$B$2:$AL$62,15,0),(VLOOKUP($A83,Surfaces!$B$2:$AL$62,28,0))/$BC83)))</f>
        <v/>
      </c>
      <c r="AL83" s="43" t="str">
        <f>IF((AL$182+$BN83)&gt;=52,IF(ISBLANK(INDEX($C84:$BB84,1,(AL$182+$BN83+1-52))),"",IF($BL83="P",VLOOKUP($A83,Surfaces!$B$2:$AL$62,15,0),(VLOOKUP($A83,Surfaces!$B$2:$AL$62,28,0))/$BC83)),IF(ISBLANK(INDEX(AL84:$BB84,1,$BN83+1)),"",IF($BL83="P",VLOOKUP($A83,Surfaces!$B$2:$AL$62,15,0),(VLOOKUP($A83,Surfaces!$B$2:$AL$62,28,0))/$BC83)))</f>
        <v/>
      </c>
      <c r="AM83" s="43">
        <f ca="1">IF((AM$182+$BN83)&gt;=52,IF(ISBLANK(INDEX($C84:$BB84,1,(AM$182+$BN83+1-52))),"",IF($BL83="P",VLOOKUP($A83,Surfaces!$B$2:$AL$62,15,0),(VLOOKUP($A83,Surfaces!$B$2:$AL$62,28,0))/$BC83)),IF(ISBLANK(INDEX(AM84:$BB84,1,$BN83+1)),"",IF($BL83="P",VLOOKUP($A83,Surfaces!$B$2:$AL$62,15,0),(VLOOKUP($A83,Surfaces!$B$2:$AL$62,28,0))/$BC83)))</f>
        <v>563.33333333333337</v>
      </c>
      <c r="AN83" s="43">
        <f ca="1">IF((AN$182+$BN83)&gt;=52,IF(ISBLANK(INDEX($C84:$BB84,1,(AN$182+$BN83+1-52))),"",IF($BL83="P",VLOOKUP($A83,Surfaces!$B$2:$AL$62,15,0),(VLOOKUP($A83,Surfaces!$B$2:$AL$62,28,0))/$BC83)),IF(ISBLANK(INDEX(AN84:$BB84,1,$BN83+1)),"",IF($BL83="P",VLOOKUP($A83,Surfaces!$B$2:$AL$62,15,0),(VLOOKUP($A83,Surfaces!$B$2:$AL$62,28,0))/$BC83)))</f>
        <v>563.33333333333337</v>
      </c>
      <c r="AO83" s="43" t="str">
        <f>IF((AO$182+$BN83)&gt;=52,IF(ISBLANK(INDEX($C84:$BB84,1,(AO$182+$BN83+1-52))),"",IF($BL83="P",VLOOKUP($A83,Surfaces!$B$2:$AL$62,15,0),(VLOOKUP($A83,Surfaces!$B$2:$AL$62,28,0))/$BC83)),IF(ISBLANK(INDEX(AO84:$BB84,1,$BN83+1)),"",IF($BL83="P",VLOOKUP($A83,Surfaces!$B$2:$AL$62,15,0),(VLOOKUP($A83,Surfaces!$B$2:$AL$62,28,0))/$BC83)))</f>
        <v/>
      </c>
      <c r="AP83" s="43" t="str">
        <f>IF((AP$182+$BN83)&gt;=52,IF(ISBLANK(INDEX($C84:$BB84,1,(AP$182+$BN83+1-52))),"",IF($BL83="P",VLOOKUP($A83,Surfaces!$B$2:$AL$62,15,0),(VLOOKUP($A83,Surfaces!$B$2:$AL$62,28,0))/$BC83)),IF(ISBLANK(INDEX(AP84:$BB84,1,$BN83+1)),"",IF($BL83="P",VLOOKUP($A83,Surfaces!$B$2:$AL$62,15,0),(VLOOKUP($A83,Surfaces!$B$2:$AL$62,28,0))/$BC83)))</f>
        <v/>
      </c>
      <c r="AQ83" s="43" t="str">
        <f>IF((AQ$182+$BN83)&gt;=52,IF(ISBLANK(INDEX($C84:$BB84,1,(AQ$182+$BN83+1-52))),"",IF($BL83="P",VLOOKUP($A83,Surfaces!$B$2:$AL$62,15,0),(VLOOKUP($A83,Surfaces!$B$2:$AL$62,28,0))/$BC83)),IF(ISBLANK(INDEX(AQ84:$BB84,1,$BN83+1)),"",IF($BL83="P",VLOOKUP($A83,Surfaces!$B$2:$AL$62,15,0),(VLOOKUP($A83,Surfaces!$B$2:$AL$62,28,0))/$BC83)))</f>
        <v/>
      </c>
      <c r="AR83" s="43" t="str">
        <f>IF((AR$182+$BN83)&gt;=52,IF(ISBLANK(INDEX($C84:$BB84,1,(AR$182+$BN83+1-52))),"",IF($BL83="P",VLOOKUP($A83,Surfaces!$B$2:$AL$62,15,0),(VLOOKUP($A83,Surfaces!$B$2:$AL$62,28,0))/$BC83)),IF(ISBLANK(INDEX(AR84:$BB84,1,$BN83+1)),"",IF($BL83="P",VLOOKUP($A83,Surfaces!$B$2:$AL$62,15,0),(VLOOKUP($A83,Surfaces!$B$2:$AL$62,28,0))/$BC83)))</f>
        <v/>
      </c>
      <c r="AS83" s="43" t="str">
        <f>IF((AS$182+$BN83)&gt;=52,IF(ISBLANK(INDEX($C84:$BB84,1,(AS$182+$BN83+1-52))),"",IF($BL83="P",VLOOKUP($A83,Surfaces!$B$2:$AL$62,15,0),(VLOOKUP($A83,Surfaces!$B$2:$AL$62,28,0))/$BC83)),IF(ISBLANK(INDEX(AS84:$BB84,1,$BN83+1)),"",IF($BL83="P",VLOOKUP($A83,Surfaces!$B$2:$AL$62,15,0),(VLOOKUP($A83,Surfaces!$B$2:$AL$62,28,0))/$BC83)))</f>
        <v/>
      </c>
      <c r="AT83" s="43" t="str">
        <f>IF((AT$182+$BN83)&gt;=52,IF(ISBLANK(INDEX($C84:$BB84,1,(AT$182+$BN83+1-52))),"",IF($BL83="P",VLOOKUP($A83,Surfaces!$B$2:$AL$62,15,0),(VLOOKUP($A83,Surfaces!$B$2:$AL$62,28,0))/$BC83)),IF(ISBLANK(INDEX(AT84:$BB84,1,$BN83+1)),"",IF($BL83="P",VLOOKUP($A83,Surfaces!$B$2:$AL$62,15,0),(VLOOKUP($A83,Surfaces!$B$2:$AL$62,28,0))/$BC83)))</f>
        <v/>
      </c>
      <c r="AU83" s="43" t="str">
        <f>IF((AU$182+$BN83)&gt;=52,IF(ISBLANK(INDEX($C84:$BB84,1,(AU$182+$BN83+1-52))),"",IF($BL83="P",VLOOKUP($A83,Surfaces!$B$2:$AL$62,15,0),(VLOOKUP($A83,Surfaces!$B$2:$AL$62,28,0))/$BC83)),IF(ISBLANK(INDEX(AU84:$BB84,1,$BN83+1)),"",IF($BL83="P",VLOOKUP($A83,Surfaces!$B$2:$AL$62,15,0),(VLOOKUP($A83,Surfaces!$B$2:$AL$62,28,0))/$BC83)))</f>
        <v/>
      </c>
      <c r="AV83" s="43" t="str">
        <f>IF((AV$182+$BN83)&gt;=52,IF(ISBLANK(INDEX($C84:$BB84,1,(AV$182+$BN83+1-52))),"",IF($BL83="P",VLOOKUP($A83,Surfaces!$B$2:$AL$62,15,0),(VLOOKUP($A83,Surfaces!$B$2:$AL$62,28,0))/$BC83)),IF(ISBLANK(INDEX(AV84:$BB84,1,$BN83+1)),"",IF($BL83="P",VLOOKUP($A83,Surfaces!$B$2:$AL$62,15,0),(VLOOKUP($A83,Surfaces!$B$2:$AL$62,28,0))/$BC83)))</f>
        <v/>
      </c>
      <c r="AW83" s="43" t="str">
        <f>IF((AW$182+$BN83)&gt;=52,IF(ISBLANK(INDEX($C84:$BB84,1,(AW$182+$BN83+1-52))),"",IF($BL83="P",VLOOKUP($A83,Surfaces!$B$2:$AL$62,15,0),(VLOOKUP($A83,Surfaces!$B$2:$AL$62,28,0))/$BC83)),IF(ISBLANK(INDEX(AW84:$BB84,1,$BN83+1)),"",IF($BL83="P",VLOOKUP($A83,Surfaces!$B$2:$AL$62,15,0),(VLOOKUP($A83,Surfaces!$B$2:$AL$62,28,0))/$BC83)))</f>
        <v/>
      </c>
      <c r="AX83" s="43" t="str">
        <f>IF((AX$182+$BN83)&gt;=52,IF(ISBLANK(INDEX($C84:$BB84,1,(AX$182+$BN83+1-52))),"",IF($BL83="P",VLOOKUP($A83,Surfaces!$B$2:$AL$62,15,0),(VLOOKUP($A83,Surfaces!$B$2:$AL$62,28,0))/$BC83)),IF(ISBLANK(INDEX(AX84:$BB84,1,$BN83+1)),"",IF($BL83="P",VLOOKUP($A83,Surfaces!$B$2:$AL$62,15,0),(VLOOKUP($A83,Surfaces!$B$2:$AL$62,28,0))/$BC83)))</f>
        <v/>
      </c>
      <c r="AY83" s="43" t="str">
        <f>IF((AY$182+$BN83)&gt;=52,IF(ISBLANK(INDEX($C84:$BB84,1,(AY$182+$BN83+1-52))),"",IF($BL83="P",VLOOKUP($A83,Surfaces!$B$2:$AL$62,15,0),(VLOOKUP($A83,Surfaces!$B$2:$AL$62,28,0))/$BC83)),IF(ISBLANK(INDEX(AY84:$BB84,1,$BN83+1)),"",IF($BL83="P",VLOOKUP($A83,Surfaces!$B$2:$AL$62,15,0),(VLOOKUP($A83,Surfaces!$B$2:$AL$62,28,0))/$BC83)))</f>
        <v/>
      </c>
      <c r="AZ83" s="43" t="str">
        <f>IF((AZ$182+$BN83)&gt;=52,IF(ISBLANK(INDEX($C84:$BB84,1,(AZ$182+$BN83+1-52))),"",IF($BL83="P",VLOOKUP($A83,Surfaces!$B$2:$AL$62,15,0),(VLOOKUP($A83,Surfaces!$B$2:$AL$62,28,0))/$BC83)),IF(ISBLANK(INDEX(AZ84:$BB84,1,$BN83+1)),"",IF($BL83="P",VLOOKUP($A83,Surfaces!$B$2:$AL$62,15,0),(VLOOKUP($A83,Surfaces!$B$2:$AL$62,28,0))/$BC83)))</f>
        <v/>
      </c>
      <c r="BA83" s="43" t="str">
        <f>IF((BA$182+$BN83)&gt;=52,IF(ISBLANK(INDEX($C84:$BB84,1,(BA$182+$BN83+1-52))),"",IF($BL83="P",VLOOKUP($A83,Surfaces!$B$2:$AL$62,15,0),(VLOOKUP($A83,Surfaces!$B$2:$AL$62,28,0))/$BC83)),IF(ISBLANK(INDEX(BA84:$BB84,1,$BN83+1)),"",IF($BL83="P",VLOOKUP($A83,Surfaces!$B$2:$AL$62,15,0),(VLOOKUP($A83,Surfaces!$B$2:$AL$62,28,0))/$BC83)))</f>
        <v/>
      </c>
      <c r="BB83" s="43" t="str">
        <f>IF((BB$182+$BN83)&gt;=52,IF(ISBLANK(INDEX($C84:$BB84,1,(BB$182+$BN83+1-52))),"",IF($BL83="P",VLOOKUP($A83,Surfaces!$B$2:$AL$62,15,0),(VLOOKUP($A83,Surfaces!$B$2:$AL$62,28,0))/$BC83)),IF(ISBLANK(INDEX(BB84:$BB84,1,$BN83+1)),"",IF($BL83="P",VLOOKUP($A83,Surfaces!$B$2:$AL$62,15,0),(VLOOKUP($A83,Surfaces!$B$2:$AL$62,28,0))/$BC83)))</f>
        <v/>
      </c>
      <c r="BC83" s="44">
        <f>IF(COUNTA(C84:BB84)=0,"",COUNTA(C84:BB84))</f>
        <v>6</v>
      </c>
      <c r="BD83" s="45" t="s">
        <v>127</v>
      </c>
      <c r="BE83" s="45" t="s">
        <v>127</v>
      </c>
      <c r="BF83" s="46" t="s">
        <v>141</v>
      </c>
      <c r="BG83" s="46">
        <v>30</v>
      </c>
      <c r="BH83" s="46">
        <v>2</v>
      </c>
      <c r="BI83" s="46" t="s">
        <v>128</v>
      </c>
      <c r="BJ83" s="46">
        <v>0.3</v>
      </c>
      <c r="BK83" s="47"/>
      <c r="BL83" s="46" t="s">
        <v>119</v>
      </c>
      <c r="BM83" s="46">
        <v>30</v>
      </c>
      <c r="BN83" s="46">
        <v>21</v>
      </c>
      <c r="BO83" s="48">
        <v>1.97</v>
      </c>
      <c r="BP83" s="49" t="s">
        <v>120</v>
      </c>
      <c r="BQ83" s="48">
        <v>2.84</v>
      </c>
      <c r="BR83" s="50" t="str">
        <f>IF(ISBLANK(BP83),"",BP83)</f>
        <v>€/kg</v>
      </c>
    </row>
    <row r="84" spans="1:70" x14ac:dyDescent="0.2">
      <c r="A84" s="52" t="str">
        <f>A83</f>
        <v>fenouil</v>
      </c>
      <c r="B84" s="53" t="s">
        <v>121</v>
      </c>
      <c r="C84" s="56" t="s">
        <v>329</v>
      </c>
      <c r="D84" s="56"/>
      <c r="E84" s="56"/>
      <c r="F84" s="56"/>
      <c r="G84" s="56"/>
      <c r="H84" s="56"/>
      <c r="I84" s="56" t="s">
        <v>329</v>
      </c>
      <c r="J84" s="56" t="s">
        <v>329</v>
      </c>
      <c r="K84" s="56"/>
      <c r="L84" s="56"/>
      <c r="M84" s="56"/>
      <c r="N84" s="56"/>
      <c r="O84" s="56"/>
      <c r="P84" s="54"/>
      <c r="Q84" s="54"/>
      <c r="R84" s="54"/>
      <c r="S84" s="54"/>
      <c r="T84" s="54"/>
      <c r="U84" s="54"/>
      <c r="V84" s="54"/>
      <c r="W84" s="54"/>
      <c r="X84" s="54"/>
      <c r="Y84" s="54"/>
      <c r="Z84" s="54"/>
      <c r="AA84" s="54"/>
      <c r="AB84" s="54"/>
      <c r="AC84" s="54"/>
      <c r="AD84" s="54"/>
      <c r="AE84" s="54"/>
      <c r="AF84" s="54"/>
      <c r="AG84" s="54"/>
      <c r="AH84" s="54"/>
      <c r="AI84" s="54"/>
      <c r="AJ84" s="54"/>
      <c r="AK84" s="56"/>
      <c r="AL84" s="56"/>
      <c r="AM84" s="56"/>
      <c r="AN84" s="56"/>
      <c r="AO84" s="56"/>
      <c r="AP84" s="56"/>
      <c r="AQ84" s="56"/>
      <c r="AR84" s="56"/>
      <c r="AS84" s="56" t="s">
        <v>329</v>
      </c>
      <c r="AT84" s="56" t="s">
        <v>329</v>
      </c>
      <c r="AU84" s="56"/>
      <c r="AV84" s="56"/>
      <c r="AW84" s="56"/>
      <c r="AX84" s="56"/>
      <c r="AY84" s="56"/>
      <c r="AZ84" s="56"/>
      <c r="BA84" s="56"/>
      <c r="BB84" s="56" t="s">
        <v>329</v>
      </c>
      <c r="BC84" s="57"/>
      <c r="BD84" s="58"/>
      <c r="BE84" s="58"/>
      <c r="BF84" s="59"/>
      <c r="BG84" s="59"/>
      <c r="BH84" s="59"/>
      <c r="BI84" s="59"/>
      <c r="BJ84" s="59"/>
      <c r="BK84" s="60"/>
      <c r="BL84" s="59"/>
      <c r="BM84" s="59"/>
      <c r="BN84" s="59"/>
      <c r="BO84" s="61"/>
      <c r="BP84" s="62"/>
      <c r="BQ84" s="61"/>
      <c r="BR84" s="63"/>
    </row>
    <row r="85" spans="1:70" x14ac:dyDescent="0.2">
      <c r="A85" s="64" t="str">
        <f>A84</f>
        <v>fenouil</v>
      </c>
      <c r="B85" s="65" t="s">
        <v>123</v>
      </c>
      <c r="C85" s="66">
        <f ca="1">IF(C84="","",IF(VLOOKUP($A85,Surfaces!$B$1:$AK$61,16,0)="",VLOOKUP($A85,Surfaces!$B$1:$AK$61,29,0),VLOOKUP($A85,Surfaces!$B$1:$AK$61,16,0)))</f>
        <v>100</v>
      </c>
      <c r="D85" s="66" t="str">
        <f>IF(D84="","",IF(VLOOKUP($A85,Surfaces!$B$1:$AK$61,16,0)="",VLOOKUP($A85,Surfaces!$B$1:$AK$61,29,0),VLOOKUP($A85,Surfaces!$B$1:$AK$61,16,0)))</f>
        <v/>
      </c>
      <c r="E85" s="66" t="str">
        <f>IF(E84="","",IF(VLOOKUP($A85,Surfaces!$B$1:$AK$61,16,0)="",VLOOKUP($A85,Surfaces!$B$1:$AK$61,29,0),VLOOKUP($A85,Surfaces!$B$1:$AK$61,16,0)))</f>
        <v/>
      </c>
      <c r="F85" s="66" t="str">
        <f>IF(F84="","",IF(VLOOKUP($A85,Surfaces!$B$1:$AK$61,16,0)="",VLOOKUP($A85,Surfaces!$B$1:$AK$61,29,0),VLOOKUP($A85,Surfaces!$B$1:$AK$61,16,0)))</f>
        <v/>
      </c>
      <c r="G85" s="66" t="str">
        <f>IF(G84="","",IF(VLOOKUP($A85,Surfaces!$B$1:$AK$61,16,0)="",VLOOKUP($A85,Surfaces!$B$1:$AK$61,29,0),VLOOKUP($A85,Surfaces!$B$1:$AK$61,16,0)))</f>
        <v/>
      </c>
      <c r="H85" s="66" t="str">
        <f>IF(H84="","",IF(VLOOKUP($A85,Surfaces!$B$1:$AK$61,16,0)="",VLOOKUP($A85,Surfaces!$B$1:$AK$61,29,0),VLOOKUP($A85,Surfaces!$B$1:$AK$61,16,0)))</f>
        <v/>
      </c>
      <c r="I85" s="66">
        <f ca="1">IF(I84="","",IF(VLOOKUP($A85,Surfaces!$B$1:$AK$61,16,0)="",VLOOKUP($A85,Surfaces!$B$1:$AK$61,29,0),VLOOKUP($A85,Surfaces!$B$1:$AK$61,16,0)))</f>
        <v>100</v>
      </c>
      <c r="J85" s="66">
        <f ca="1">IF(J84="","",IF(VLOOKUP($A85,Surfaces!$B$1:$AK$61,16,0)="",VLOOKUP($A85,Surfaces!$B$1:$AK$61,29,0),VLOOKUP($A85,Surfaces!$B$1:$AK$61,16,0)))</f>
        <v>100</v>
      </c>
      <c r="K85" s="66" t="str">
        <f>IF(K84="","",IF(VLOOKUP($A85,Surfaces!$B$1:$AK$61,16,0)="",VLOOKUP($A85,Surfaces!$B$1:$AK$61,29,0),VLOOKUP($A85,Surfaces!$B$1:$AK$61,16,0)))</f>
        <v/>
      </c>
      <c r="L85" s="66" t="str">
        <f>IF(L84="","",IF(VLOOKUP($A85,Surfaces!$B$1:$AK$61,16,0)="",VLOOKUP($A85,Surfaces!$B$1:$AK$61,29,0),VLOOKUP($A85,Surfaces!$B$1:$AK$61,16,0)))</f>
        <v/>
      </c>
      <c r="M85" s="66" t="str">
        <f>IF(M84="","",IF(VLOOKUP($A85,Surfaces!$B$1:$AK$61,16,0)="",VLOOKUP($A85,Surfaces!$B$1:$AK$61,29,0),VLOOKUP($A85,Surfaces!$B$1:$AK$61,16,0)))</f>
        <v/>
      </c>
      <c r="N85" s="66" t="str">
        <f>IF(N84="","",IF(VLOOKUP($A85,Surfaces!$B$1:$AK$61,16,0)="",VLOOKUP($A85,Surfaces!$B$1:$AK$61,29,0),VLOOKUP($A85,Surfaces!$B$1:$AK$61,16,0)))</f>
        <v/>
      </c>
      <c r="O85" s="66" t="str">
        <f>IF(O84="","",IF(VLOOKUP($A85,Surfaces!$B$1:$AK$61,16,0)="",VLOOKUP($A85,Surfaces!$B$1:$AK$61,29,0),VLOOKUP($A85,Surfaces!$B$1:$AK$61,16,0)))</f>
        <v/>
      </c>
      <c r="P85" s="66" t="str">
        <f>IF(P84="","",IF(VLOOKUP($A85,Surfaces!$B$1:$AK$61,16,0)="",VLOOKUP($A85,Surfaces!$B$1:$AK$61,29,0),VLOOKUP($A85,Surfaces!$B$1:$AK$61,16,0)))</f>
        <v/>
      </c>
      <c r="Q85" s="66" t="str">
        <f>IF(Q84="","",IF(VLOOKUP($A85,Surfaces!$B$1:$AK$61,16,0)="",VLOOKUP($A85,Surfaces!$B$1:$AK$61,29,0),VLOOKUP($A85,Surfaces!$B$1:$AK$61,16,0)))</f>
        <v/>
      </c>
      <c r="R85" s="66" t="str">
        <f>IF(R84="","",IF(VLOOKUP($A85,Surfaces!$B$1:$AK$61,16,0)="",VLOOKUP($A85,Surfaces!$B$1:$AK$61,29,0),VLOOKUP($A85,Surfaces!$B$1:$AK$61,16,0)))</f>
        <v/>
      </c>
      <c r="S85" s="66" t="str">
        <f>IF(S84="","",IF(VLOOKUP($A85,Surfaces!$B$1:$AK$61,16,0)="",VLOOKUP($A85,Surfaces!$B$1:$AK$61,29,0),VLOOKUP($A85,Surfaces!$B$1:$AK$61,16,0)))</f>
        <v/>
      </c>
      <c r="T85" s="66" t="str">
        <f>IF(T84="","",IF(VLOOKUP($A85,Surfaces!$B$1:$AK$61,16,0)="",VLOOKUP($A85,Surfaces!$B$1:$AK$61,29,0),VLOOKUP($A85,Surfaces!$B$1:$AK$61,16,0)))</f>
        <v/>
      </c>
      <c r="U85" s="66" t="str">
        <f>IF(U84="","",IF(VLOOKUP($A85,Surfaces!$B$1:$AK$61,16,0)="",VLOOKUP($A85,Surfaces!$B$1:$AK$61,29,0),VLOOKUP($A85,Surfaces!$B$1:$AK$61,16,0)))</f>
        <v/>
      </c>
      <c r="V85" s="66" t="str">
        <f>IF(V84="","",IF(VLOOKUP($A85,Surfaces!$B$1:$AK$61,16,0)="",VLOOKUP($A85,Surfaces!$B$1:$AK$61,29,0),VLOOKUP($A85,Surfaces!$B$1:$AK$61,16,0)))</f>
        <v/>
      </c>
      <c r="W85" s="66" t="str">
        <f>IF(W84="","",IF(VLOOKUP($A85,Surfaces!$B$1:$AK$61,16,0)="",VLOOKUP($A85,Surfaces!$B$1:$AK$61,29,0),VLOOKUP($A85,Surfaces!$B$1:$AK$61,16,0)))</f>
        <v/>
      </c>
      <c r="X85" s="66" t="str">
        <f>IF(X84="","",IF(VLOOKUP($A85,Surfaces!$B$1:$AK$61,16,0)="",VLOOKUP($A85,Surfaces!$B$1:$AK$61,29,0),VLOOKUP($A85,Surfaces!$B$1:$AK$61,16,0)))</f>
        <v/>
      </c>
      <c r="Y85" s="66" t="str">
        <f>IF(Y84="","",IF(VLOOKUP($A85,Surfaces!$B$1:$AK$61,16,0)="",VLOOKUP($A85,Surfaces!$B$1:$AK$61,29,0),VLOOKUP($A85,Surfaces!$B$1:$AK$61,16,0)))</f>
        <v/>
      </c>
      <c r="Z85" s="66" t="str">
        <f>IF(Z84="","",IF(VLOOKUP($A85,Surfaces!$B$1:$AK$61,16,0)="",VLOOKUP($A85,Surfaces!$B$1:$AK$61,29,0),VLOOKUP($A85,Surfaces!$B$1:$AK$61,16,0)))</f>
        <v/>
      </c>
      <c r="AA85" s="66" t="str">
        <f>IF(AA84="","",IF(VLOOKUP($A85,Surfaces!$B$1:$AK$61,16,0)="",VLOOKUP($A85,Surfaces!$B$1:$AK$61,29,0),VLOOKUP($A85,Surfaces!$B$1:$AK$61,16,0)))</f>
        <v/>
      </c>
      <c r="AB85" s="66" t="str">
        <f>IF(AB84="","",IF(VLOOKUP($A85,Surfaces!$B$1:$AK$61,16,0)="",VLOOKUP($A85,Surfaces!$B$1:$AK$61,29,0),VLOOKUP($A85,Surfaces!$B$1:$AK$61,16,0)))</f>
        <v/>
      </c>
      <c r="AC85" s="66" t="str">
        <f>IF(AC84="","",IF(VLOOKUP($A85,Surfaces!$B$1:$AK$61,16,0)="",VLOOKUP($A85,Surfaces!$B$1:$AK$61,29,0),VLOOKUP($A85,Surfaces!$B$1:$AK$61,16,0)))</f>
        <v/>
      </c>
      <c r="AD85" s="66" t="str">
        <f>IF(AD84="","",IF(VLOOKUP($A85,Surfaces!$B$1:$AK$61,16,0)="",VLOOKUP($A85,Surfaces!$B$1:$AK$61,29,0),VLOOKUP($A85,Surfaces!$B$1:$AK$61,16,0)))</f>
        <v/>
      </c>
      <c r="AE85" s="66" t="str">
        <f>IF(AE84="","",IF(VLOOKUP($A85,Surfaces!$B$1:$AK$61,16,0)="",VLOOKUP($A85,Surfaces!$B$1:$AK$61,29,0),VLOOKUP($A85,Surfaces!$B$1:$AK$61,16,0)))</f>
        <v/>
      </c>
      <c r="AF85" s="66" t="str">
        <f>IF(AF84="","",IF(VLOOKUP($A85,Surfaces!$B$1:$AK$61,16,0)="",VLOOKUP($A85,Surfaces!$B$1:$AK$61,29,0),VLOOKUP($A85,Surfaces!$B$1:$AK$61,16,0)))</f>
        <v/>
      </c>
      <c r="AG85" s="66" t="str">
        <f>IF(AG84="","",IF(VLOOKUP($A85,Surfaces!$B$1:$AK$61,16,0)="",VLOOKUP($A85,Surfaces!$B$1:$AK$61,29,0),VLOOKUP($A85,Surfaces!$B$1:$AK$61,16,0)))</f>
        <v/>
      </c>
      <c r="AH85" s="66" t="str">
        <f>IF(AH84="","",IF(VLOOKUP($A85,Surfaces!$B$1:$AK$61,16,0)="",VLOOKUP($A85,Surfaces!$B$1:$AK$61,29,0),VLOOKUP($A85,Surfaces!$B$1:$AK$61,16,0)))</f>
        <v/>
      </c>
      <c r="AI85" s="66" t="str">
        <f>IF(AI84="","",IF(VLOOKUP($A85,Surfaces!$B$1:$AK$61,16,0)="",VLOOKUP($A85,Surfaces!$B$1:$AK$61,29,0),VLOOKUP($A85,Surfaces!$B$1:$AK$61,16,0)))</f>
        <v/>
      </c>
      <c r="AJ85" s="66" t="str">
        <f>IF(AJ84="","",IF(VLOOKUP($A85,Surfaces!$B$1:$AK$61,16,0)="",VLOOKUP($A85,Surfaces!$B$1:$AK$61,29,0),VLOOKUP($A85,Surfaces!$B$1:$AK$61,16,0)))</f>
        <v/>
      </c>
      <c r="AK85" s="66" t="str">
        <f>IF(AK84="","",IF(VLOOKUP($A85,Surfaces!$B$1:$AK$61,16,0)="",VLOOKUP($A85,Surfaces!$B$1:$AK$61,29,0),VLOOKUP($A85,Surfaces!$B$1:$AK$61,16,0)))</f>
        <v/>
      </c>
      <c r="AL85" s="66" t="str">
        <f>IF(AL84="","",IF(VLOOKUP($A85,Surfaces!$B$1:$AK$61,16,0)="",VLOOKUP($A85,Surfaces!$B$1:$AK$61,29,0),VLOOKUP($A85,Surfaces!$B$1:$AK$61,16,0)))</f>
        <v/>
      </c>
      <c r="AM85" s="66" t="str">
        <f>IF(AM84="","",IF(VLOOKUP($A85,Surfaces!$B$1:$AK$61,16,0)="",VLOOKUP($A85,Surfaces!$B$1:$AK$61,29,0),VLOOKUP($A85,Surfaces!$B$1:$AK$61,16,0)))</f>
        <v/>
      </c>
      <c r="AN85" s="66" t="str">
        <f>IF(AN84="","",IF(VLOOKUP($A85,Surfaces!$B$1:$AK$61,16,0)="",VLOOKUP($A85,Surfaces!$B$1:$AK$61,29,0),VLOOKUP($A85,Surfaces!$B$1:$AK$61,16,0)))</f>
        <v/>
      </c>
      <c r="AO85" s="66" t="str">
        <f>IF(AO84="","",IF(VLOOKUP($A85,Surfaces!$B$1:$AK$61,16,0)="",VLOOKUP($A85,Surfaces!$B$1:$AK$61,29,0),VLOOKUP($A85,Surfaces!$B$1:$AK$61,16,0)))</f>
        <v/>
      </c>
      <c r="AP85" s="66" t="str">
        <f>IF(AP84="","",IF(VLOOKUP($A85,Surfaces!$B$1:$AK$61,16,0)="",VLOOKUP($A85,Surfaces!$B$1:$AK$61,29,0),VLOOKUP($A85,Surfaces!$B$1:$AK$61,16,0)))</f>
        <v/>
      </c>
      <c r="AQ85" s="66" t="str">
        <f>IF(AQ84="","",IF(VLOOKUP($A85,Surfaces!$B$1:$AK$61,16,0)="",VLOOKUP($A85,Surfaces!$B$1:$AK$61,29,0),VLOOKUP($A85,Surfaces!$B$1:$AK$61,16,0)))</f>
        <v/>
      </c>
      <c r="AR85" s="66" t="str">
        <f>IF(AR84="","",IF(VLOOKUP($A85,Surfaces!$B$1:$AK$61,16,0)="",VLOOKUP($A85,Surfaces!$B$1:$AK$61,29,0),VLOOKUP($A85,Surfaces!$B$1:$AK$61,16,0)))</f>
        <v/>
      </c>
      <c r="AS85" s="66">
        <f ca="1">IF(AS84="","",IF(VLOOKUP($A85,Surfaces!$B$1:$AK$61,16,0)="",VLOOKUP($A85,Surfaces!$B$1:$AK$61,29,0),VLOOKUP($A85,Surfaces!$B$1:$AK$61,16,0)))</f>
        <v>100</v>
      </c>
      <c r="AT85" s="66">
        <f ca="1">IF(AT84="","",IF(VLOOKUP($A85,Surfaces!$B$1:$AK$61,16,0)="",VLOOKUP($A85,Surfaces!$B$1:$AK$61,29,0),VLOOKUP($A85,Surfaces!$B$1:$AK$61,16,0)))</f>
        <v>100</v>
      </c>
      <c r="AU85" s="66" t="str">
        <f>IF(AU84="","",IF(VLOOKUP($A85,Surfaces!$B$1:$AK$61,16,0)="",VLOOKUP($A85,Surfaces!$B$1:$AK$61,29,0),VLOOKUP($A85,Surfaces!$B$1:$AK$61,16,0)))</f>
        <v/>
      </c>
      <c r="AV85" s="66" t="str">
        <f>IF(AV84="","",IF(VLOOKUP($A85,Surfaces!$B$1:$AK$61,16,0)="",VLOOKUP($A85,Surfaces!$B$1:$AK$61,29,0),VLOOKUP($A85,Surfaces!$B$1:$AK$61,16,0)))</f>
        <v/>
      </c>
      <c r="AW85" s="66" t="str">
        <f>IF(AW84="","",IF(VLOOKUP($A85,Surfaces!$B$1:$AK$61,16,0)="",VLOOKUP($A85,Surfaces!$B$1:$AK$61,29,0),VLOOKUP($A85,Surfaces!$B$1:$AK$61,16,0)))</f>
        <v/>
      </c>
      <c r="AX85" s="66" t="str">
        <f>IF(AX84="","",IF(VLOOKUP($A85,Surfaces!$B$1:$AK$61,16,0)="",VLOOKUP($A85,Surfaces!$B$1:$AK$61,29,0),VLOOKUP($A85,Surfaces!$B$1:$AK$61,16,0)))</f>
        <v/>
      </c>
      <c r="AY85" s="66" t="str">
        <f>IF(AY84="","",IF(VLOOKUP($A85,Surfaces!$B$1:$AK$61,16,0)="",VLOOKUP($A85,Surfaces!$B$1:$AK$61,29,0),VLOOKUP($A85,Surfaces!$B$1:$AK$61,16,0)))</f>
        <v/>
      </c>
      <c r="AZ85" s="66" t="str">
        <f>IF(AZ84="","",IF(VLOOKUP($A85,Surfaces!$B$1:$AK$61,16,0)="",VLOOKUP($A85,Surfaces!$B$1:$AK$61,29,0),VLOOKUP($A85,Surfaces!$B$1:$AK$61,16,0)))</f>
        <v/>
      </c>
      <c r="BA85" s="66" t="str">
        <f>IF(BA84="","",IF(VLOOKUP($A85,Surfaces!$B$1:$AK$61,16,0)="",VLOOKUP($A85,Surfaces!$B$1:$AK$61,29,0),VLOOKUP($A85,Surfaces!$B$1:$AK$61,16,0)))</f>
        <v/>
      </c>
      <c r="BB85" s="66">
        <f ca="1">IF(BB84="","",IF(VLOOKUP($A85,Surfaces!$B$1:$AK$61,16,0)="",VLOOKUP($A85,Surfaces!$B$1:$AK$61,29,0),VLOOKUP($A85,Surfaces!$B$1:$AK$61,16,0)))</f>
        <v>100</v>
      </c>
      <c r="BC85" s="67"/>
      <c r="BD85" s="68"/>
      <c r="BE85" s="68"/>
      <c r="BF85" s="69"/>
      <c r="BG85" s="69"/>
      <c r="BH85" s="69"/>
      <c r="BI85" s="69"/>
      <c r="BJ85" s="69"/>
      <c r="BK85" s="70"/>
      <c r="BL85" s="69"/>
      <c r="BM85" s="69"/>
      <c r="BN85" s="69"/>
      <c r="BO85" s="71"/>
      <c r="BP85" s="72"/>
      <c r="BQ85" s="71"/>
      <c r="BR85" s="73"/>
    </row>
    <row r="86" spans="1:70" s="51" customFormat="1" x14ac:dyDescent="0.2">
      <c r="A86" s="41" t="s">
        <v>176</v>
      </c>
      <c r="B86" s="42" t="s">
        <v>115</v>
      </c>
      <c r="C86" s="43" t="str">
        <f>IF((C$182+$BN86)&gt;=52,IF(ISBLANK(INDEX($C87:$BB87,1,(C$182+$BN86+1-52))),"",IF($BL86="P",VLOOKUP($A86,Surfaces!$B$2:$AL$62,15,0),(VLOOKUP($A86,Surfaces!$B$2:$AL$62,28,0))/$BC86)),IF(ISBLANK(INDEX(C87:$BB87,1,$BN86+1)),"",IF($BL86="P",VLOOKUP($A86,Surfaces!$B$2:$AL$62,15,0),(VLOOKUP($A86,Surfaces!$B$2:$AL$62,28,0))/$BC86)))</f>
        <v/>
      </c>
      <c r="D86" s="43" t="str">
        <f>IF((D$182+$BN86)&gt;=52,IF(ISBLANK(INDEX($C87:$BB87,1,(D$182+$BN86+1-52))),"",IF($BL86="P",VLOOKUP($A86,Surfaces!$B$2:$AL$62,15,0),(VLOOKUP($A86,Surfaces!$B$2:$AL$62,28,0))/$BC86)),IF(ISBLANK(INDEX(D87:$BB87,1,$BN86+1)),"",IF($BL86="P",VLOOKUP($A86,Surfaces!$B$2:$AL$62,15,0),(VLOOKUP($A86,Surfaces!$B$2:$AL$62,28,0))/$BC86)))</f>
        <v/>
      </c>
      <c r="E86" s="43" t="str">
        <f>IF((E$182+$BN86)&gt;=52,IF(ISBLANK(INDEX($C87:$BB87,1,(E$182+$BN86+1-52))),"",IF($BL86="P",VLOOKUP($A86,Surfaces!$B$2:$AL$62,15,0),(VLOOKUP($A86,Surfaces!$B$2:$AL$62,28,0))/$BC86)),IF(ISBLANK(INDEX(E87:$BB87,1,$BN86+1)),"",IF($BL86="P",VLOOKUP($A86,Surfaces!$B$2:$AL$62,15,0),(VLOOKUP($A86,Surfaces!$B$2:$AL$62,28,0))/$BC86)))</f>
        <v/>
      </c>
      <c r="F86" s="43" t="str">
        <f>IF((F$182+$BN86)&gt;=52,IF(ISBLANK(INDEX($C87:$BB87,1,(F$182+$BN86+1-52))),"",IF($BL86="P",VLOOKUP($A86,Surfaces!$B$2:$AL$62,15,0),(VLOOKUP($A86,Surfaces!$B$2:$AL$62,28,0))/$BC86)),IF(ISBLANK(INDEX(F87:$BB87,1,$BN86+1)),"",IF($BL86="P",VLOOKUP($A86,Surfaces!$B$2:$AL$62,15,0),(VLOOKUP($A86,Surfaces!$B$2:$AL$62,28,0))/$BC86)))</f>
        <v/>
      </c>
      <c r="G86" s="43" t="str">
        <f>IF((G$182+$BN86)&gt;=52,IF(ISBLANK(INDEX($C87:$BB87,1,(G$182+$BN86+1-52))),"",IF($BL86="P",VLOOKUP($A86,Surfaces!$B$2:$AL$62,15,0),(VLOOKUP($A86,Surfaces!$B$2:$AL$62,28,0))/$BC86)),IF(ISBLANK(INDEX(G87:$BB87,1,$BN86+1)),"",IF($BL86="P",VLOOKUP($A86,Surfaces!$B$2:$AL$62,15,0),(VLOOKUP($A86,Surfaces!$B$2:$AL$62,28,0))/$BC86)))</f>
        <v/>
      </c>
      <c r="H86" s="43" t="str">
        <f>IF((H$182+$BN86)&gt;=52,IF(ISBLANK(INDEX($C87:$BB87,1,(H$182+$BN86+1-52))),"",IF($BL86="P",VLOOKUP($A86,Surfaces!$B$2:$AL$62,15,0),(VLOOKUP($A86,Surfaces!$B$2:$AL$62,28,0))/$BC86)),IF(ISBLANK(INDEX(H87:$BB87,1,$BN86+1)),"",IF($BL86="P",VLOOKUP($A86,Surfaces!$B$2:$AL$62,15,0),(VLOOKUP($A86,Surfaces!$B$2:$AL$62,28,0))/$BC86)))</f>
        <v/>
      </c>
      <c r="I86" s="43" t="str">
        <f>IF((I$182+$BN86)&gt;=52,IF(ISBLANK(INDEX($C87:$BB87,1,(I$182+$BN86+1-52))),"",IF($BL86="P",VLOOKUP($A86,Surfaces!$B$2:$AL$62,15,0),(VLOOKUP($A86,Surfaces!$B$2:$AL$62,28,0))/$BC86)),IF(ISBLANK(INDEX(I87:$BB87,1,$BN86+1)),"",IF($BL86="P",VLOOKUP($A86,Surfaces!$B$2:$AL$62,15,0),(VLOOKUP($A86,Surfaces!$B$2:$AL$62,28,0))/$BC86)))</f>
        <v/>
      </c>
      <c r="J86" s="43" t="str">
        <f>IF((J$182+$BN86)&gt;=52,IF(ISBLANK(INDEX($C87:$BB87,1,(J$182+$BN86+1-52))),"",IF($BL86="P",VLOOKUP($A86,Surfaces!$B$2:$AL$62,15,0),(VLOOKUP($A86,Surfaces!$B$2:$AL$62,28,0))/$BC86)),IF(ISBLANK(INDEX(J87:$BB87,1,$BN86+1)),"",IF($BL86="P",VLOOKUP($A86,Surfaces!$B$2:$AL$62,15,0),(VLOOKUP($A86,Surfaces!$B$2:$AL$62,28,0))/$BC86)))</f>
        <v/>
      </c>
      <c r="K86" s="43" t="str">
        <f>IF((K$182+$BN86)&gt;=52,IF(ISBLANK(INDEX($C87:$BB87,1,(K$182+$BN86+1-52))),"",IF($BL86="P",VLOOKUP($A86,Surfaces!$B$2:$AL$62,15,0),(VLOOKUP($A86,Surfaces!$B$2:$AL$62,28,0))/$BC86)),IF(ISBLANK(INDEX(K87:$BB87,1,$BN86+1)),"",IF($BL86="P",VLOOKUP($A86,Surfaces!$B$2:$AL$62,15,0),(VLOOKUP($A86,Surfaces!$B$2:$AL$62,28,0))/$BC86)))</f>
        <v/>
      </c>
      <c r="L86" s="43" t="str">
        <f>IF((L$182+$BN86)&gt;=52,IF(ISBLANK(INDEX($C87:$BB87,1,(L$182+$BN86+1-52))),"",IF($BL86="P",VLOOKUP($A86,Surfaces!$B$2:$AL$62,15,0),(VLOOKUP($A86,Surfaces!$B$2:$AL$62,28,0))/$BC86)),IF(ISBLANK(INDEX(L87:$BB87,1,$BN86+1)),"",IF($BL86="P",VLOOKUP($A86,Surfaces!$B$2:$AL$62,15,0),(VLOOKUP($A86,Surfaces!$B$2:$AL$62,28,0))/$BC86)))</f>
        <v/>
      </c>
      <c r="M86" s="43">
        <f ca="1">IF((M$182+$BN86)&gt;=52,IF(ISBLANK(INDEX($C87:$BB87,1,(M$182+$BN86+1-52))),"",IF($BL86="P",VLOOKUP($A86,Surfaces!$B$2:$AL$62,15,0),(VLOOKUP($A86,Surfaces!$B$2:$AL$62,28,0))/$BC86)),IF(ISBLANK(INDEX(M87:$BB87,1,$BN86+1)),"",IF($BL86="P",VLOOKUP($A86,Surfaces!$B$2:$AL$62,15,0),(VLOOKUP($A86,Surfaces!$B$2:$AL$62,28,0))/$BC86)))</f>
        <v>975</v>
      </c>
      <c r="N86" s="43">
        <f ca="1">IF((N$182+$BN86)&gt;=52,IF(ISBLANK(INDEX($C87:$BB87,1,(N$182+$BN86+1-52))),"",IF($BL86="P",VLOOKUP($A86,Surfaces!$B$2:$AL$62,15,0),(VLOOKUP($A86,Surfaces!$B$2:$AL$62,28,0))/$BC86)),IF(ISBLANK(INDEX(N87:$BB87,1,$BN86+1)),"",IF($BL86="P",VLOOKUP($A86,Surfaces!$B$2:$AL$62,15,0),(VLOOKUP($A86,Surfaces!$B$2:$AL$62,28,0))/$BC86)))</f>
        <v>975</v>
      </c>
      <c r="O86" s="43">
        <f ca="1">IF((O$182+$BN86)&gt;=52,IF(ISBLANK(INDEX($C87:$BB87,1,(O$182+$BN86+1-52))),"",IF($BL86="P",VLOOKUP($A86,Surfaces!$B$2:$AL$62,15,0),(VLOOKUP($A86,Surfaces!$B$2:$AL$62,28,0))/$BC86)),IF(ISBLANK(INDEX(O87:$BB87,1,$BN86+1)),"",IF($BL86="P",VLOOKUP($A86,Surfaces!$B$2:$AL$62,15,0),(VLOOKUP($A86,Surfaces!$B$2:$AL$62,28,0))/$BC86)))</f>
        <v>975</v>
      </c>
      <c r="P86" s="43">
        <f ca="1">IF((P$182+$BN86)&gt;=52,IF(ISBLANK(INDEX($C87:$BB87,1,(P$182+$BN86+1-52))),"",IF($BL86="P",VLOOKUP($A86,Surfaces!$B$2:$AL$62,15,0),(VLOOKUP($A86,Surfaces!$B$2:$AL$62,28,0))/$BC86)),IF(ISBLANK(INDEX(P87:$BB87,1,$BN86+1)),"",IF($BL86="P",VLOOKUP($A86,Surfaces!$B$2:$AL$62,15,0),(VLOOKUP($A86,Surfaces!$B$2:$AL$62,28,0))/$BC86)))</f>
        <v>975</v>
      </c>
      <c r="Q86" s="43">
        <f ca="1">IF((Q$182+$BN86)&gt;=52,IF(ISBLANK(INDEX($C87:$BB87,1,(Q$182+$BN86+1-52))),"",IF($BL86="P",VLOOKUP($A86,Surfaces!$B$2:$AL$62,15,0),(VLOOKUP($A86,Surfaces!$B$2:$AL$62,28,0))/$BC86)),IF(ISBLANK(INDEX(Q87:$BB87,1,$BN86+1)),"",IF($BL86="P",VLOOKUP($A86,Surfaces!$B$2:$AL$62,15,0),(VLOOKUP($A86,Surfaces!$B$2:$AL$62,28,0))/$BC86)))</f>
        <v>975</v>
      </c>
      <c r="R86" s="43">
        <f ca="1">IF((R$182+$BN86)&gt;=52,IF(ISBLANK(INDEX($C87:$BB87,1,(R$182+$BN86+1-52))),"",IF($BL86="P",VLOOKUP($A86,Surfaces!$B$2:$AL$62,15,0),(VLOOKUP($A86,Surfaces!$B$2:$AL$62,28,0))/$BC86)),IF(ISBLANK(INDEX(R87:$BB87,1,$BN86+1)),"",IF($BL86="P",VLOOKUP($A86,Surfaces!$B$2:$AL$62,15,0),(VLOOKUP($A86,Surfaces!$B$2:$AL$62,28,0))/$BC86)))</f>
        <v>975</v>
      </c>
      <c r="S86" s="43">
        <f ca="1">IF((S$182+$BN86)&gt;=52,IF(ISBLANK(INDEX($C87:$BB87,1,(S$182+$BN86+1-52))),"",IF($BL86="P",VLOOKUP($A86,Surfaces!$B$2:$AL$62,15,0),(VLOOKUP($A86,Surfaces!$B$2:$AL$62,28,0))/$BC86)),IF(ISBLANK(INDEX(S87:$BB87,1,$BN86+1)),"",IF($BL86="P",VLOOKUP($A86,Surfaces!$B$2:$AL$62,15,0),(VLOOKUP($A86,Surfaces!$B$2:$AL$62,28,0))/$BC86)))</f>
        <v>975</v>
      </c>
      <c r="T86" s="43" t="str">
        <f>IF((T$182+$BN86)&gt;=52,IF(ISBLANK(INDEX($C87:$BB87,1,(T$182+$BN86+1-52))),"",IF($BL86="P",VLOOKUP($A86,Surfaces!$B$2:$AL$62,15,0),(VLOOKUP($A86,Surfaces!$B$2:$AL$62,28,0))/$BC86)),IF(ISBLANK(INDEX(T87:$BB87,1,$BN86+1)),"",IF($BL86="P",VLOOKUP($A86,Surfaces!$B$2:$AL$62,15,0),(VLOOKUP($A86,Surfaces!$B$2:$AL$62,28,0))/$BC86)))</f>
        <v/>
      </c>
      <c r="U86" s="43" t="str">
        <f>IF((U$182+$BN86)&gt;=52,IF(ISBLANK(INDEX($C87:$BB87,1,(U$182+$BN86+1-52))),"",IF($BL86="P",VLOOKUP($A86,Surfaces!$B$2:$AL$62,15,0),(VLOOKUP($A86,Surfaces!$B$2:$AL$62,28,0))/$BC86)),IF(ISBLANK(INDEX(U87:$BB87,1,$BN86+1)),"",IF($BL86="P",VLOOKUP($A86,Surfaces!$B$2:$AL$62,15,0),(VLOOKUP($A86,Surfaces!$B$2:$AL$62,28,0))/$BC86)))</f>
        <v/>
      </c>
      <c r="V86" s="43" t="str">
        <f>IF((V$182+$BN86)&gt;=52,IF(ISBLANK(INDEX($C87:$BB87,1,(V$182+$BN86+1-52))),"",IF($BL86="P",VLOOKUP($A86,Surfaces!$B$2:$AL$62,15,0),(VLOOKUP($A86,Surfaces!$B$2:$AL$62,28,0))/$BC86)),IF(ISBLANK(INDEX(V87:$BB87,1,$BN86+1)),"",IF($BL86="P",VLOOKUP($A86,Surfaces!$B$2:$AL$62,15,0),(VLOOKUP($A86,Surfaces!$B$2:$AL$62,28,0))/$BC86)))</f>
        <v/>
      </c>
      <c r="W86" s="43" t="str">
        <f>IF((W$182+$BN86)&gt;=52,IF(ISBLANK(INDEX($C87:$BB87,1,(W$182+$BN86+1-52))),"",IF($BL86="P",VLOOKUP($A86,Surfaces!$B$2:$AL$62,15,0),(VLOOKUP($A86,Surfaces!$B$2:$AL$62,28,0))/$BC86)),IF(ISBLANK(INDEX(W87:$BB87,1,$BN86+1)),"",IF($BL86="P",VLOOKUP($A86,Surfaces!$B$2:$AL$62,15,0),(VLOOKUP($A86,Surfaces!$B$2:$AL$62,28,0))/$BC86)))</f>
        <v/>
      </c>
      <c r="X86" s="43" t="str">
        <f>IF((X$182+$BN86)&gt;=52,IF(ISBLANK(INDEX($C87:$BB87,1,(X$182+$BN86+1-52))),"",IF($BL86="P",VLOOKUP($A86,Surfaces!$B$2:$AL$62,15,0),(VLOOKUP($A86,Surfaces!$B$2:$AL$62,28,0))/$BC86)),IF(ISBLANK(INDEX(X87:$BB87,1,$BN86+1)),"",IF($BL86="P",VLOOKUP($A86,Surfaces!$B$2:$AL$62,15,0),(VLOOKUP($A86,Surfaces!$B$2:$AL$62,28,0))/$BC86)))</f>
        <v/>
      </c>
      <c r="Y86" s="43" t="str">
        <f>IF((Y$182+$BN86)&gt;=52,IF(ISBLANK(INDEX($C87:$BB87,1,(Y$182+$BN86+1-52))),"",IF($BL86="P",VLOOKUP($A86,Surfaces!$B$2:$AL$62,15,0),(VLOOKUP($A86,Surfaces!$B$2:$AL$62,28,0))/$BC86)),IF(ISBLANK(INDEX(Y87:$BB87,1,$BN86+1)),"",IF($BL86="P",VLOOKUP($A86,Surfaces!$B$2:$AL$62,15,0),(VLOOKUP($A86,Surfaces!$B$2:$AL$62,28,0))/$BC86)))</f>
        <v/>
      </c>
      <c r="Z86" s="43" t="str">
        <f>IF((Z$182+$BN86)&gt;=52,IF(ISBLANK(INDEX($C87:$BB87,1,(Z$182+$BN86+1-52))),"",IF($BL86="P",VLOOKUP($A86,Surfaces!$B$2:$AL$62,15,0),(VLOOKUP($A86,Surfaces!$B$2:$AL$62,28,0))/$BC86)),IF(ISBLANK(INDEX(Z87:$BB87,1,$BN86+1)),"",IF($BL86="P",VLOOKUP($A86,Surfaces!$B$2:$AL$62,15,0),(VLOOKUP($A86,Surfaces!$B$2:$AL$62,28,0))/$BC86)))</f>
        <v/>
      </c>
      <c r="AA86" s="43" t="str">
        <f>IF((AA$182+$BN86)&gt;=52,IF(ISBLANK(INDEX($C87:$BB87,1,(AA$182+$BN86+1-52))),"",IF($BL86="P",VLOOKUP($A86,Surfaces!$B$2:$AL$62,15,0),(VLOOKUP($A86,Surfaces!$B$2:$AL$62,28,0))/$BC86)),IF(ISBLANK(INDEX(AA87:$BB87,1,$BN86+1)),"",IF($BL86="P",VLOOKUP($A86,Surfaces!$B$2:$AL$62,15,0),(VLOOKUP($A86,Surfaces!$B$2:$AL$62,28,0))/$BC86)))</f>
        <v/>
      </c>
      <c r="AB86" s="43" t="str">
        <f>IF((AB$182+$BN86)&gt;=52,IF(ISBLANK(INDEX($C87:$BB87,1,(AB$182+$BN86+1-52))),"",IF($BL86="P",VLOOKUP($A86,Surfaces!$B$2:$AL$62,15,0),(VLOOKUP($A86,Surfaces!$B$2:$AL$62,28,0))/$BC86)),IF(ISBLANK(INDEX(AB87:$BB87,1,$BN86+1)),"",IF($BL86="P",VLOOKUP($A86,Surfaces!$B$2:$AL$62,15,0),(VLOOKUP($A86,Surfaces!$B$2:$AL$62,28,0))/$BC86)))</f>
        <v/>
      </c>
      <c r="AC86" s="43" t="str">
        <f>IF((AC$182+$BN86)&gt;=52,IF(ISBLANK(INDEX($C87:$BB87,1,(AC$182+$BN86+1-52))),"",IF($BL86="P",VLOOKUP($A86,Surfaces!$B$2:$AL$62,15,0),(VLOOKUP($A86,Surfaces!$B$2:$AL$62,28,0))/$BC86)),IF(ISBLANK(INDEX(AC87:$BB87,1,$BN86+1)),"",IF($BL86="P",VLOOKUP($A86,Surfaces!$B$2:$AL$62,15,0),(VLOOKUP($A86,Surfaces!$B$2:$AL$62,28,0))/$BC86)))</f>
        <v/>
      </c>
      <c r="AD86" s="43" t="str">
        <f>IF((AD$182+$BN86)&gt;=52,IF(ISBLANK(INDEX($C87:$BB87,1,(AD$182+$BN86+1-52))),"",IF($BL86="P",VLOOKUP($A86,Surfaces!$B$2:$AL$62,15,0),(VLOOKUP($A86,Surfaces!$B$2:$AL$62,28,0))/$BC86)),IF(ISBLANK(INDEX(AD87:$BB87,1,$BN86+1)),"",IF($BL86="P",VLOOKUP($A86,Surfaces!$B$2:$AL$62,15,0),(VLOOKUP($A86,Surfaces!$B$2:$AL$62,28,0))/$BC86)))</f>
        <v/>
      </c>
      <c r="AE86" s="43" t="str">
        <f>IF((AE$182+$BN86)&gt;=52,IF(ISBLANK(INDEX($C87:$BB87,1,(AE$182+$BN86+1-52))),"",IF($BL86="P",VLOOKUP($A86,Surfaces!$B$2:$AL$62,15,0),(VLOOKUP($A86,Surfaces!$B$2:$AL$62,28,0))/$BC86)),IF(ISBLANK(INDEX(AE87:$BB87,1,$BN86+1)),"",IF($BL86="P",VLOOKUP($A86,Surfaces!$B$2:$AL$62,15,0),(VLOOKUP($A86,Surfaces!$B$2:$AL$62,28,0))/$BC86)))</f>
        <v/>
      </c>
      <c r="AF86" s="43" t="str">
        <f>IF((AF$182+$BN86)&gt;=52,IF(ISBLANK(INDEX($C87:$BB87,1,(AF$182+$BN86+1-52))),"",IF($BL86="P",VLOOKUP($A86,Surfaces!$B$2:$AL$62,15,0),(VLOOKUP($A86,Surfaces!$B$2:$AL$62,28,0))/$BC86)),IF(ISBLANK(INDEX(AF87:$BB87,1,$BN86+1)),"",IF($BL86="P",VLOOKUP($A86,Surfaces!$B$2:$AL$62,15,0),(VLOOKUP($A86,Surfaces!$B$2:$AL$62,28,0))/$BC86)))</f>
        <v/>
      </c>
      <c r="AG86" s="43" t="str">
        <f>IF((AG$182+$BN86)&gt;=52,IF(ISBLANK(INDEX($C87:$BB87,1,(AG$182+$BN86+1-52))),"",IF($BL86="P",VLOOKUP($A86,Surfaces!$B$2:$AL$62,15,0),(VLOOKUP($A86,Surfaces!$B$2:$AL$62,28,0))/$BC86)),IF(ISBLANK(INDEX(AG87:$BB87,1,$BN86+1)),"",IF($BL86="P",VLOOKUP($A86,Surfaces!$B$2:$AL$62,15,0),(VLOOKUP($A86,Surfaces!$B$2:$AL$62,28,0))/$BC86)))</f>
        <v/>
      </c>
      <c r="AH86" s="43" t="str">
        <f>IF((AH$182+$BN86)&gt;=52,IF(ISBLANK(INDEX($C87:$BB87,1,(AH$182+$BN86+1-52))),"",IF($BL86="P",VLOOKUP($A86,Surfaces!$B$2:$AL$62,15,0),(VLOOKUP($A86,Surfaces!$B$2:$AL$62,28,0))/$BC86)),IF(ISBLANK(INDEX(AH87:$BB87,1,$BN86+1)),"",IF($BL86="P",VLOOKUP($A86,Surfaces!$B$2:$AL$62,15,0),(VLOOKUP($A86,Surfaces!$B$2:$AL$62,28,0))/$BC86)))</f>
        <v/>
      </c>
      <c r="AI86" s="43" t="str">
        <f>IF((AI$182+$BN86)&gt;=52,IF(ISBLANK(INDEX($C87:$BB87,1,(AI$182+$BN86+1-52))),"",IF($BL86="P",VLOOKUP($A86,Surfaces!$B$2:$AL$62,15,0),(VLOOKUP($A86,Surfaces!$B$2:$AL$62,28,0))/$BC86)),IF(ISBLANK(INDEX(AI87:$BB87,1,$BN86+1)),"",IF($BL86="P",VLOOKUP($A86,Surfaces!$B$2:$AL$62,15,0),(VLOOKUP($A86,Surfaces!$B$2:$AL$62,28,0))/$BC86)))</f>
        <v/>
      </c>
      <c r="AJ86" s="43" t="str">
        <f>IF((AJ$182+$BN86)&gt;=52,IF(ISBLANK(INDEX($C87:$BB87,1,(AJ$182+$BN86+1-52))),"",IF($BL86="P",VLOOKUP($A86,Surfaces!$B$2:$AL$62,15,0),(VLOOKUP($A86,Surfaces!$B$2:$AL$62,28,0))/$BC86)),IF(ISBLANK(INDEX(AJ87:$BB87,1,$BN86+1)),"",IF($BL86="P",VLOOKUP($A86,Surfaces!$B$2:$AL$62,15,0),(VLOOKUP($A86,Surfaces!$B$2:$AL$62,28,0))/$BC86)))</f>
        <v/>
      </c>
      <c r="AK86" s="43" t="str">
        <f>IF((AK$182+$BN86)&gt;=52,IF(ISBLANK(INDEX($C87:$BB87,1,(AK$182+$BN86+1-52))),"",IF($BL86="P",VLOOKUP($A86,Surfaces!$B$2:$AL$62,15,0),(VLOOKUP($A86,Surfaces!$B$2:$AL$62,28,0))/$BC86)),IF(ISBLANK(INDEX(AK87:$BB87,1,$BN86+1)),"",IF($BL86="P",VLOOKUP($A86,Surfaces!$B$2:$AL$62,15,0),(VLOOKUP($A86,Surfaces!$B$2:$AL$62,28,0))/$BC86)))</f>
        <v/>
      </c>
      <c r="AL86" s="43" t="str">
        <f>IF((AL$182+$BN86)&gt;=52,IF(ISBLANK(INDEX($C87:$BB87,1,(AL$182+$BN86+1-52))),"",IF($BL86="P",VLOOKUP($A86,Surfaces!$B$2:$AL$62,15,0),(VLOOKUP($A86,Surfaces!$B$2:$AL$62,28,0))/$BC86)),IF(ISBLANK(INDEX(AL87:$BB87,1,$BN86+1)),"",IF($BL86="P",VLOOKUP($A86,Surfaces!$B$2:$AL$62,15,0),(VLOOKUP($A86,Surfaces!$B$2:$AL$62,28,0))/$BC86)))</f>
        <v/>
      </c>
      <c r="AM86" s="43" t="str">
        <f>IF((AM$182+$BN86)&gt;=52,IF(ISBLANK(INDEX($C87:$BB87,1,(AM$182+$BN86+1-52))),"",IF($BL86="P",VLOOKUP($A86,Surfaces!$B$2:$AL$62,15,0),(VLOOKUP($A86,Surfaces!$B$2:$AL$62,28,0))/$BC86)),IF(ISBLANK(INDEX(AM87:$BB87,1,$BN86+1)),"",IF($BL86="P",VLOOKUP($A86,Surfaces!$B$2:$AL$62,15,0),(VLOOKUP($A86,Surfaces!$B$2:$AL$62,28,0))/$BC86)))</f>
        <v/>
      </c>
      <c r="AN86" s="43" t="str">
        <f>IF((AN$182+$BN86)&gt;=52,IF(ISBLANK(INDEX($C87:$BB87,1,(AN$182+$BN86+1-52))),"",IF($BL86="P",VLOOKUP($A86,Surfaces!$B$2:$AL$62,15,0),(VLOOKUP($A86,Surfaces!$B$2:$AL$62,28,0))/$BC86)),IF(ISBLANK(INDEX(AN87:$BB87,1,$BN86+1)),"",IF($BL86="P",VLOOKUP($A86,Surfaces!$B$2:$AL$62,15,0),(VLOOKUP($A86,Surfaces!$B$2:$AL$62,28,0))/$BC86)))</f>
        <v/>
      </c>
      <c r="AO86" s="43" t="str">
        <f>IF((AO$182+$BN86)&gt;=52,IF(ISBLANK(INDEX($C87:$BB87,1,(AO$182+$BN86+1-52))),"",IF($BL86="P",VLOOKUP($A86,Surfaces!$B$2:$AL$62,15,0),(VLOOKUP($A86,Surfaces!$B$2:$AL$62,28,0))/$BC86)),IF(ISBLANK(INDEX(AO87:$BB87,1,$BN86+1)),"",IF($BL86="P",VLOOKUP($A86,Surfaces!$B$2:$AL$62,15,0),(VLOOKUP($A86,Surfaces!$B$2:$AL$62,28,0))/$BC86)))</f>
        <v/>
      </c>
      <c r="AP86" s="43" t="str">
        <f>IF((AP$182+$BN86)&gt;=52,IF(ISBLANK(INDEX($C87:$BB87,1,(AP$182+$BN86+1-52))),"",IF($BL86="P",VLOOKUP($A86,Surfaces!$B$2:$AL$62,15,0),(VLOOKUP($A86,Surfaces!$B$2:$AL$62,28,0))/$BC86)),IF(ISBLANK(INDEX(AP87:$BB87,1,$BN86+1)),"",IF($BL86="P",VLOOKUP($A86,Surfaces!$B$2:$AL$62,15,0),(VLOOKUP($A86,Surfaces!$B$2:$AL$62,28,0))/$BC86)))</f>
        <v/>
      </c>
      <c r="AQ86" s="43" t="str">
        <f>IF((AQ$182+$BN86)&gt;=52,IF(ISBLANK(INDEX($C87:$BB87,1,(AQ$182+$BN86+1-52))),"",IF($BL86="P",VLOOKUP($A86,Surfaces!$B$2:$AL$62,15,0),(VLOOKUP($A86,Surfaces!$B$2:$AL$62,28,0))/$BC86)),IF(ISBLANK(INDEX(AQ87:$BB87,1,$BN86+1)),"",IF($BL86="P",VLOOKUP($A86,Surfaces!$B$2:$AL$62,15,0),(VLOOKUP($A86,Surfaces!$B$2:$AL$62,28,0))/$BC86)))</f>
        <v/>
      </c>
      <c r="AR86" s="43" t="str">
        <f>IF((AR$182+$BN86)&gt;=52,IF(ISBLANK(INDEX($C87:$BB87,1,(AR$182+$BN86+1-52))),"",IF($BL86="P",VLOOKUP($A86,Surfaces!$B$2:$AL$62,15,0),(VLOOKUP($A86,Surfaces!$B$2:$AL$62,28,0))/$BC86)),IF(ISBLANK(INDEX(AR87:$BB87,1,$BN86+1)),"",IF($BL86="P",VLOOKUP($A86,Surfaces!$B$2:$AL$62,15,0),(VLOOKUP($A86,Surfaces!$B$2:$AL$62,28,0))/$BC86)))</f>
        <v/>
      </c>
      <c r="AS86" s="43" t="str">
        <f>IF((AS$182+$BN86)&gt;=52,IF(ISBLANK(INDEX($C87:$BB87,1,(AS$182+$BN86+1-52))),"",IF($BL86="P",VLOOKUP($A86,Surfaces!$B$2:$AL$62,15,0),(VLOOKUP($A86,Surfaces!$B$2:$AL$62,28,0))/$BC86)),IF(ISBLANK(INDEX(AS87:$BB87,1,$BN86+1)),"",IF($BL86="P",VLOOKUP($A86,Surfaces!$B$2:$AL$62,15,0),(VLOOKUP($A86,Surfaces!$B$2:$AL$62,28,0))/$BC86)))</f>
        <v/>
      </c>
      <c r="AT86" s="43" t="str">
        <f>IF((AT$182+$BN86)&gt;=52,IF(ISBLANK(INDEX($C87:$BB87,1,(AT$182+$BN86+1-52))),"",IF($BL86="P",VLOOKUP($A86,Surfaces!$B$2:$AL$62,15,0),(VLOOKUP($A86,Surfaces!$B$2:$AL$62,28,0))/$BC86)),IF(ISBLANK(INDEX(AT87:$BB87,1,$BN86+1)),"",IF($BL86="P",VLOOKUP($A86,Surfaces!$B$2:$AL$62,15,0),(VLOOKUP($A86,Surfaces!$B$2:$AL$62,28,0))/$BC86)))</f>
        <v/>
      </c>
      <c r="AU86" s="43" t="str">
        <f>IF((AU$182+$BN86)&gt;=52,IF(ISBLANK(INDEX($C87:$BB87,1,(AU$182+$BN86+1-52))),"",IF($BL86="P",VLOOKUP($A86,Surfaces!$B$2:$AL$62,15,0),(VLOOKUP($A86,Surfaces!$B$2:$AL$62,28,0))/$BC86)),IF(ISBLANK(INDEX(AU87:$BB87,1,$BN86+1)),"",IF($BL86="P",VLOOKUP($A86,Surfaces!$B$2:$AL$62,15,0),(VLOOKUP($A86,Surfaces!$B$2:$AL$62,28,0))/$BC86)))</f>
        <v/>
      </c>
      <c r="AV86" s="43" t="str">
        <f>IF((AV$182+$BN86)&gt;=52,IF(ISBLANK(INDEX($C87:$BB87,1,(AV$182+$BN86+1-52))),"",IF($BL86="P",VLOOKUP($A86,Surfaces!$B$2:$AL$62,15,0),(VLOOKUP($A86,Surfaces!$B$2:$AL$62,28,0))/$BC86)),IF(ISBLANK(INDEX(AV87:$BB87,1,$BN86+1)),"",IF($BL86="P",VLOOKUP($A86,Surfaces!$B$2:$AL$62,15,0),(VLOOKUP($A86,Surfaces!$B$2:$AL$62,28,0))/$BC86)))</f>
        <v/>
      </c>
      <c r="AW86" s="43" t="str">
        <f>IF((AW$182+$BN86)&gt;=52,IF(ISBLANK(INDEX($C87:$BB87,1,(AW$182+$BN86+1-52))),"",IF($BL86="P",VLOOKUP($A86,Surfaces!$B$2:$AL$62,15,0),(VLOOKUP($A86,Surfaces!$B$2:$AL$62,28,0))/$BC86)),IF(ISBLANK(INDEX(AW87:$BB87,1,$BN86+1)),"",IF($BL86="P",VLOOKUP($A86,Surfaces!$B$2:$AL$62,15,0),(VLOOKUP($A86,Surfaces!$B$2:$AL$62,28,0))/$BC86)))</f>
        <v/>
      </c>
      <c r="AX86" s="43" t="str">
        <f>IF((AX$182+$BN86)&gt;=52,IF(ISBLANK(INDEX($C87:$BB87,1,(AX$182+$BN86+1-52))),"",IF($BL86="P",VLOOKUP($A86,Surfaces!$B$2:$AL$62,15,0),(VLOOKUP($A86,Surfaces!$B$2:$AL$62,28,0))/$BC86)),IF(ISBLANK(INDEX(AX87:$BB87,1,$BN86+1)),"",IF($BL86="P",VLOOKUP($A86,Surfaces!$B$2:$AL$62,15,0),(VLOOKUP($A86,Surfaces!$B$2:$AL$62,28,0))/$BC86)))</f>
        <v/>
      </c>
      <c r="AY86" s="43">
        <f ca="1">IF((AY$182+$BN86)&gt;=52,IF(ISBLANK(INDEX($C87:$BB87,1,(AY$182+$BN86+1-52))),"",IF($BL86="P",VLOOKUP($A86,Surfaces!$B$2:$AL$62,15,0),(VLOOKUP($A86,Surfaces!$B$2:$AL$62,28,0))/$BC86)),IF(ISBLANK(INDEX(AY87:$BB87,1,$BN86+1)),"",IF($BL86="P",VLOOKUP($A86,Surfaces!$B$2:$AL$62,15,0),(VLOOKUP($A86,Surfaces!$B$2:$AL$62,28,0))/$BC86)))</f>
        <v>975</v>
      </c>
      <c r="AZ86" s="43">
        <f ca="1">IF((AZ$182+$BN86)&gt;=52,IF(ISBLANK(INDEX($C87:$BB87,1,(AZ$182+$BN86+1-52))),"",IF($BL86="P",VLOOKUP($A86,Surfaces!$B$2:$AL$62,15,0),(VLOOKUP($A86,Surfaces!$B$2:$AL$62,28,0))/$BC86)),IF(ISBLANK(INDEX(AZ87:$BB87,1,$BN86+1)),"",IF($BL86="P",VLOOKUP($A86,Surfaces!$B$2:$AL$62,15,0),(VLOOKUP($A86,Surfaces!$B$2:$AL$62,28,0))/$BC86)))</f>
        <v>975</v>
      </c>
      <c r="BA86" s="43" t="str">
        <f>IF((BA$182+$BN86)&gt;=52,IF(ISBLANK(INDEX($C87:$BB87,1,(BA$182+$BN86+1-52))),"",IF($BL86="P",VLOOKUP($A86,Surfaces!$B$2:$AL$62,15,0),(VLOOKUP($A86,Surfaces!$B$2:$AL$62,28,0))/$BC86)),IF(ISBLANK(INDEX(BA87:$BB87,1,$BN86+1)),"",IF($BL86="P",VLOOKUP($A86,Surfaces!$B$2:$AL$62,15,0),(VLOOKUP($A86,Surfaces!$B$2:$AL$62,28,0))/$BC86)))</f>
        <v/>
      </c>
      <c r="BB86" s="43" t="str">
        <f>IF((BB$182+$BN86)&gt;=52,IF(ISBLANK(INDEX($C87:$BB87,1,(BB$182+$BN86+1-52))),"",IF($BL86="P",VLOOKUP($A86,Surfaces!$B$2:$AL$62,15,0),(VLOOKUP($A86,Surfaces!$B$2:$AL$62,28,0))/$BC86)),IF(ISBLANK(INDEX(BB87:$BB87,1,$BN86+1)),"",IF($BL86="P",VLOOKUP($A86,Surfaces!$B$2:$AL$62,15,0),(VLOOKUP($A86,Surfaces!$B$2:$AL$62,28,0))/$BC86)))</f>
        <v/>
      </c>
      <c r="BC86" s="44">
        <f>IF(COUNTA(C87:BB87)=0,"",COUNTA(C87:BB87))</f>
        <v>9</v>
      </c>
      <c r="BD86" s="45" t="s">
        <v>156</v>
      </c>
      <c r="BE86" s="45" t="s">
        <v>138</v>
      </c>
      <c r="BF86" s="46" t="s">
        <v>141</v>
      </c>
      <c r="BG86" s="46">
        <v>30</v>
      </c>
      <c r="BH86" s="46">
        <v>1</v>
      </c>
      <c r="BI86" s="46" t="s">
        <v>118</v>
      </c>
      <c r="BJ86" s="46">
        <v>0.08</v>
      </c>
      <c r="BK86" s="47"/>
      <c r="BL86" s="46" t="s">
        <v>119</v>
      </c>
      <c r="BM86" s="46">
        <v>20</v>
      </c>
      <c r="BN86" s="46">
        <v>17</v>
      </c>
      <c r="BO86" s="48">
        <v>1.27</v>
      </c>
      <c r="BP86" s="49" t="s">
        <v>120</v>
      </c>
      <c r="BQ86" s="48">
        <v>1.8</v>
      </c>
      <c r="BR86" s="50" t="str">
        <f>IF(ISBLANK(BP86),"",BP86)</f>
        <v>€/kg</v>
      </c>
    </row>
    <row r="87" spans="1:70" x14ac:dyDescent="0.2">
      <c r="A87" s="52" t="str">
        <f>A86</f>
        <v>oignons</v>
      </c>
      <c r="B87" s="53" t="s">
        <v>121</v>
      </c>
      <c r="C87" s="54"/>
      <c r="D87" s="54"/>
      <c r="E87" s="54"/>
      <c r="F87" s="54"/>
      <c r="G87" s="54"/>
      <c r="H87" s="54"/>
      <c r="I87" s="54"/>
      <c r="J87" s="54"/>
      <c r="K87" s="54"/>
      <c r="L87" s="54"/>
      <c r="M87" s="54"/>
      <c r="N87" s="54"/>
      <c r="O87" s="54"/>
      <c r="P87" s="56"/>
      <c r="Q87" s="56" t="s">
        <v>329</v>
      </c>
      <c r="R87" s="56" t="s">
        <v>329</v>
      </c>
      <c r="S87" s="56"/>
      <c r="T87" s="56"/>
      <c r="U87" s="56"/>
      <c r="V87" s="56"/>
      <c r="W87" s="56"/>
      <c r="X87" s="56"/>
      <c r="Y87" s="56"/>
      <c r="Z87" s="56"/>
      <c r="AA87" s="56"/>
      <c r="AB87" s="56"/>
      <c r="AC87" s="56"/>
      <c r="AD87" s="56" t="s">
        <v>329</v>
      </c>
      <c r="AE87" s="56" t="s">
        <v>329</v>
      </c>
      <c r="AF87" s="56" t="s">
        <v>329</v>
      </c>
      <c r="AG87" s="56" t="s">
        <v>329</v>
      </c>
      <c r="AH87" s="56" t="s">
        <v>329</v>
      </c>
      <c r="AI87" s="56" t="s">
        <v>329</v>
      </c>
      <c r="AJ87" s="56" t="s">
        <v>329</v>
      </c>
      <c r="AK87" s="54"/>
      <c r="AL87" s="54"/>
      <c r="AM87" s="54"/>
      <c r="AN87" s="54"/>
      <c r="AO87" s="54"/>
      <c r="AP87" s="54"/>
      <c r="AQ87" s="54"/>
      <c r="AR87" s="54"/>
      <c r="AS87" s="54"/>
      <c r="AT87" s="54"/>
      <c r="AU87" s="54"/>
      <c r="AV87" s="54"/>
      <c r="AW87" s="54"/>
      <c r="AX87" s="54"/>
      <c r="AY87" s="54"/>
      <c r="AZ87" s="54"/>
      <c r="BA87" s="54"/>
      <c r="BB87" s="54"/>
      <c r="BC87" s="57"/>
      <c r="BD87" s="58"/>
      <c r="BE87" s="58"/>
      <c r="BF87" s="59"/>
      <c r="BG87" s="59"/>
      <c r="BH87" s="59"/>
      <c r="BI87" s="59"/>
      <c r="BJ87" s="59"/>
      <c r="BK87" s="60"/>
      <c r="BL87" s="59"/>
      <c r="BM87" s="59"/>
      <c r="BN87" s="59"/>
      <c r="BO87" s="61"/>
      <c r="BP87" s="62"/>
      <c r="BQ87" s="61"/>
      <c r="BR87" s="63"/>
    </row>
    <row r="88" spans="1:70" x14ac:dyDescent="0.2">
      <c r="A88" s="64" t="str">
        <f>A87</f>
        <v>oignons</v>
      </c>
      <c r="B88" s="65" t="s">
        <v>123</v>
      </c>
      <c r="C88" s="66" t="str">
        <f>IF(C87="","",IF(VLOOKUP($A88,Surfaces!$B$1:$AK$61,16,0)="",VLOOKUP($A88,Surfaces!$B$1:$AK$61,29,0),VLOOKUP($A88,Surfaces!$B$1:$AK$61,16,0)))</f>
        <v/>
      </c>
      <c r="D88" s="66" t="str">
        <f>IF(D87="","",IF(VLOOKUP($A88,Surfaces!$B$1:$AK$61,16,0)="",VLOOKUP($A88,Surfaces!$B$1:$AK$61,29,0),VLOOKUP($A88,Surfaces!$B$1:$AK$61,16,0)))</f>
        <v/>
      </c>
      <c r="E88" s="66" t="str">
        <f>IF(E87="","",IF(VLOOKUP($A88,Surfaces!$B$1:$AK$61,16,0)="",VLOOKUP($A88,Surfaces!$B$1:$AK$61,29,0),VLOOKUP($A88,Surfaces!$B$1:$AK$61,16,0)))</f>
        <v/>
      </c>
      <c r="F88" s="66" t="str">
        <f>IF(F87="","",IF(VLOOKUP($A88,Surfaces!$B$1:$AK$61,16,0)="",VLOOKUP($A88,Surfaces!$B$1:$AK$61,29,0),VLOOKUP($A88,Surfaces!$B$1:$AK$61,16,0)))</f>
        <v/>
      </c>
      <c r="G88" s="66" t="str">
        <f>IF(G87="","",IF(VLOOKUP($A88,Surfaces!$B$1:$AK$61,16,0)="",VLOOKUP($A88,Surfaces!$B$1:$AK$61,29,0),VLOOKUP($A88,Surfaces!$B$1:$AK$61,16,0)))</f>
        <v/>
      </c>
      <c r="H88" s="66" t="str">
        <f>IF(H87="","",IF(VLOOKUP($A88,Surfaces!$B$1:$AK$61,16,0)="",VLOOKUP($A88,Surfaces!$B$1:$AK$61,29,0),VLOOKUP($A88,Surfaces!$B$1:$AK$61,16,0)))</f>
        <v/>
      </c>
      <c r="I88" s="66" t="str">
        <f>IF(I87="","",IF(VLOOKUP($A88,Surfaces!$B$1:$AK$61,16,0)="",VLOOKUP($A88,Surfaces!$B$1:$AK$61,29,0),VLOOKUP($A88,Surfaces!$B$1:$AK$61,16,0)))</f>
        <v/>
      </c>
      <c r="J88" s="66" t="str">
        <f>IF(J87="","",IF(VLOOKUP($A88,Surfaces!$B$1:$AK$61,16,0)="",VLOOKUP($A88,Surfaces!$B$1:$AK$61,29,0),VLOOKUP($A88,Surfaces!$B$1:$AK$61,16,0)))</f>
        <v/>
      </c>
      <c r="K88" s="66" t="str">
        <f>IF(K87="","",IF(VLOOKUP($A88,Surfaces!$B$1:$AK$61,16,0)="",VLOOKUP($A88,Surfaces!$B$1:$AK$61,29,0),VLOOKUP($A88,Surfaces!$B$1:$AK$61,16,0)))</f>
        <v/>
      </c>
      <c r="L88" s="66" t="str">
        <f>IF(L87="","",IF(VLOOKUP($A88,Surfaces!$B$1:$AK$61,16,0)="",VLOOKUP($A88,Surfaces!$B$1:$AK$61,29,0),VLOOKUP($A88,Surfaces!$B$1:$AK$61,16,0)))</f>
        <v/>
      </c>
      <c r="M88" s="66" t="str">
        <f>IF(M87="","",IF(VLOOKUP($A88,Surfaces!$B$1:$AK$61,16,0)="",VLOOKUP($A88,Surfaces!$B$1:$AK$61,29,0),VLOOKUP($A88,Surfaces!$B$1:$AK$61,16,0)))</f>
        <v/>
      </c>
      <c r="N88" s="66" t="str">
        <f>IF(N87="","",IF(VLOOKUP($A88,Surfaces!$B$1:$AK$61,16,0)="",VLOOKUP($A88,Surfaces!$B$1:$AK$61,29,0),VLOOKUP($A88,Surfaces!$B$1:$AK$61,16,0)))</f>
        <v/>
      </c>
      <c r="O88" s="66" t="str">
        <f>IF(O87="","",IF(VLOOKUP($A88,Surfaces!$B$1:$AK$61,16,0)="",VLOOKUP($A88,Surfaces!$B$1:$AK$61,29,0),VLOOKUP($A88,Surfaces!$B$1:$AK$61,16,0)))</f>
        <v/>
      </c>
      <c r="P88" s="66" t="str">
        <f>IF(P87="","",IF(VLOOKUP($A88,Surfaces!$B$1:$AK$61,16,0)="",VLOOKUP($A88,Surfaces!$B$1:$AK$61,29,0),VLOOKUP($A88,Surfaces!$B$1:$AK$61,16,0)))</f>
        <v/>
      </c>
      <c r="Q88" s="66">
        <f ca="1">IF(Q87="","",IF(VLOOKUP($A88,Surfaces!$B$1:$AK$61,16,0)="",VLOOKUP($A88,Surfaces!$B$1:$AK$61,29,0),VLOOKUP($A88,Surfaces!$B$1:$AK$61,16,0)))</f>
        <v>50</v>
      </c>
      <c r="R88" s="66">
        <f ca="1">IF(R87="","",IF(VLOOKUP($A88,Surfaces!$B$1:$AK$61,16,0)="",VLOOKUP($A88,Surfaces!$B$1:$AK$61,29,0),VLOOKUP($A88,Surfaces!$B$1:$AK$61,16,0)))</f>
        <v>50</v>
      </c>
      <c r="S88" s="66" t="str">
        <f>IF(S87="","",IF(VLOOKUP($A88,Surfaces!$B$1:$AK$61,16,0)="",VLOOKUP($A88,Surfaces!$B$1:$AK$61,29,0),VLOOKUP($A88,Surfaces!$B$1:$AK$61,16,0)))</f>
        <v/>
      </c>
      <c r="T88" s="66" t="str">
        <f>IF(T87="","",IF(VLOOKUP($A88,Surfaces!$B$1:$AK$61,16,0)="",VLOOKUP($A88,Surfaces!$B$1:$AK$61,29,0),VLOOKUP($A88,Surfaces!$B$1:$AK$61,16,0)))</f>
        <v/>
      </c>
      <c r="U88" s="66" t="str">
        <f>IF(U87="","",IF(VLOOKUP($A88,Surfaces!$B$1:$AK$61,16,0)="",VLOOKUP($A88,Surfaces!$B$1:$AK$61,29,0),VLOOKUP($A88,Surfaces!$B$1:$AK$61,16,0)))</f>
        <v/>
      </c>
      <c r="V88" s="66" t="str">
        <f>IF(V87="","",IF(VLOOKUP($A88,Surfaces!$B$1:$AK$61,16,0)="",VLOOKUP($A88,Surfaces!$B$1:$AK$61,29,0),VLOOKUP($A88,Surfaces!$B$1:$AK$61,16,0)))</f>
        <v/>
      </c>
      <c r="W88" s="66" t="str">
        <f>IF(W87="","",IF(VLOOKUP($A88,Surfaces!$B$1:$AK$61,16,0)="",VLOOKUP($A88,Surfaces!$B$1:$AK$61,29,0),VLOOKUP($A88,Surfaces!$B$1:$AK$61,16,0)))</f>
        <v/>
      </c>
      <c r="X88" s="66" t="str">
        <f>IF(X87="","",IF(VLOOKUP($A88,Surfaces!$B$1:$AK$61,16,0)="",VLOOKUP($A88,Surfaces!$B$1:$AK$61,29,0),VLOOKUP($A88,Surfaces!$B$1:$AK$61,16,0)))</f>
        <v/>
      </c>
      <c r="Y88" s="66" t="str">
        <f>IF(Y87="","",IF(VLOOKUP($A88,Surfaces!$B$1:$AK$61,16,0)="",VLOOKUP($A88,Surfaces!$B$1:$AK$61,29,0),VLOOKUP($A88,Surfaces!$B$1:$AK$61,16,0)))</f>
        <v/>
      </c>
      <c r="Z88" s="66" t="str">
        <f>IF(Z87="","",IF(VLOOKUP($A88,Surfaces!$B$1:$AK$61,16,0)="",VLOOKUP($A88,Surfaces!$B$1:$AK$61,29,0),VLOOKUP($A88,Surfaces!$B$1:$AK$61,16,0)))</f>
        <v/>
      </c>
      <c r="AA88" s="66" t="str">
        <f>IF(AA87="","",IF(VLOOKUP($A88,Surfaces!$B$1:$AK$61,16,0)="",VLOOKUP($A88,Surfaces!$B$1:$AK$61,29,0),VLOOKUP($A88,Surfaces!$B$1:$AK$61,16,0)))</f>
        <v/>
      </c>
      <c r="AB88" s="66" t="str">
        <f>IF(AB87="","",IF(VLOOKUP($A88,Surfaces!$B$1:$AK$61,16,0)="",VLOOKUP($A88,Surfaces!$B$1:$AK$61,29,0),VLOOKUP($A88,Surfaces!$B$1:$AK$61,16,0)))</f>
        <v/>
      </c>
      <c r="AC88" s="66" t="str">
        <f>IF(AC87="","",IF(VLOOKUP($A88,Surfaces!$B$1:$AK$61,16,0)="",VLOOKUP($A88,Surfaces!$B$1:$AK$61,29,0),VLOOKUP($A88,Surfaces!$B$1:$AK$61,16,0)))</f>
        <v/>
      </c>
      <c r="AD88" s="66">
        <f ca="1">IF(AD87="","",IF(VLOOKUP($A88,Surfaces!$B$1:$AK$61,16,0)="",VLOOKUP($A88,Surfaces!$B$1:$AK$61,29,0),VLOOKUP($A88,Surfaces!$B$1:$AK$61,16,0)))</f>
        <v>50</v>
      </c>
      <c r="AE88" s="66">
        <f ca="1">IF(AE87="","",IF(VLOOKUP($A88,Surfaces!$B$1:$AK$61,16,0)="",VLOOKUP($A88,Surfaces!$B$1:$AK$61,29,0),VLOOKUP($A88,Surfaces!$B$1:$AK$61,16,0)))</f>
        <v>50</v>
      </c>
      <c r="AF88" s="66">
        <f ca="1">IF(AF87="","",IF(VLOOKUP($A88,Surfaces!$B$1:$AK$61,16,0)="",VLOOKUP($A88,Surfaces!$B$1:$AK$61,29,0),VLOOKUP($A88,Surfaces!$B$1:$AK$61,16,0)))</f>
        <v>50</v>
      </c>
      <c r="AG88" s="66">
        <f ca="1">IF(AG87="","",IF(VLOOKUP($A88,Surfaces!$B$1:$AK$61,16,0)="",VLOOKUP($A88,Surfaces!$B$1:$AK$61,29,0),VLOOKUP($A88,Surfaces!$B$1:$AK$61,16,0)))</f>
        <v>50</v>
      </c>
      <c r="AH88" s="66">
        <f ca="1">IF(AH87="","",IF(VLOOKUP($A88,Surfaces!$B$1:$AK$61,16,0)="",VLOOKUP($A88,Surfaces!$B$1:$AK$61,29,0),VLOOKUP($A88,Surfaces!$B$1:$AK$61,16,0)))</f>
        <v>50</v>
      </c>
      <c r="AI88" s="66">
        <f ca="1">IF(AI87="","",IF(VLOOKUP($A88,Surfaces!$B$1:$AK$61,16,0)="",VLOOKUP($A88,Surfaces!$B$1:$AK$61,29,0),VLOOKUP($A88,Surfaces!$B$1:$AK$61,16,0)))</f>
        <v>50</v>
      </c>
      <c r="AJ88" s="66">
        <f ca="1">IF(AJ87="","",IF(VLOOKUP($A88,Surfaces!$B$1:$AK$61,16,0)="",VLOOKUP($A88,Surfaces!$B$1:$AK$61,29,0),VLOOKUP($A88,Surfaces!$B$1:$AK$61,16,0)))</f>
        <v>50</v>
      </c>
      <c r="AK88" s="66" t="str">
        <f>IF(AK87="","",IF(VLOOKUP($A88,Surfaces!$B$1:$AK$61,16,0)="",VLOOKUP($A88,Surfaces!$B$1:$AK$61,29,0),VLOOKUP($A88,Surfaces!$B$1:$AK$61,16,0)))</f>
        <v/>
      </c>
      <c r="AL88" s="66" t="str">
        <f>IF(AL87="","",IF(VLOOKUP($A88,Surfaces!$B$1:$AK$61,16,0)="",VLOOKUP($A88,Surfaces!$B$1:$AK$61,29,0),VLOOKUP($A88,Surfaces!$B$1:$AK$61,16,0)))</f>
        <v/>
      </c>
      <c r="AM88" s="66" t="str">
        <f>IF(AM87="","",IF(VLOOKUP($A88,Surfaces!$B$1:$AK$61,16,0)="",VLOOKUP($A88,Surfaces!$B$1:$AK$61,29,0),VLOOKUP($A88,Surfaces!$B$1:$AK$61,16,0)))</f>
        <v/>
      </c>
      <c r="AN88" s="66" t="str">
        <f>IF(AN87="","",IF(VLOOKUP($A88,Surfaces!$B$1:$AK$61,16,0)="",VLOOKUP($A88,Surfaces!$B$1:$AK$61,29,0),VLOOKUP($A88,Surfaces!$B$1:$AK$61,16,0)))</f>
        <v/>
      </c>
      <c r="AO88" s="66" t="str">
        <f>IF(AO87="","",IF(VLOOKUP($A88,Surfaces!$B$1:$AK$61,16,0)="",VLOOKUP($A88,Surfaces!$B$1:$AK$61,29,0),VLOOKUP($A88,Surfaces!$B$1:$AK$61,16,0)))</f>
        <v/>
      </c>
      <c r="AP88" s="66" t="str">
        <f>IF(AP87="","",IF(VLOOKUP($A88,Surfaces!$B$1:$AK$61,16,0)="",VLOOKUP($A88,Surfaces!$B$1:$AK$61,29,0),VLOOKUP($A88,Surfaces!$B$1:$AK$61,16,0)))</f>
        <v/>
      </c>
      <c r="AQ88" s="66" t="str">
        <f>IF(AQ87="","",IF(VLOOKUP($A88,Surfaces!$B$1:$AK$61,16,0)="",VLOOKUP($A88,Surfaces!$B$1:$AK$61,29,0),VLOOKUP($A88,Surfaces!$B$1:$AK$61,16,0)))</f>
        <v/>
      </c>
      <c r="AR88" s="66" t="str">
        <f>IF(AR87="","",IF(VLOOKUP($A88,Surfaces!$B$1:$AK$61,16,0)="",VLOOKUP($A88,Surfaces!$B$1:$AK$61,29,0),VLOOKUP($A88,Surfaces!$B$1:$AK$61,16,0)))</f>
        <v/>
      </c>
      <c r="AS88" s="66" t="str">
        <f>IF(AS87="","",IF(VLOOKUP($A88,Surfaces!$B$1:$AK$61,16,0)="",VLOOKUP($A88,Surfaces!$B$1:$AK$61,29,0),VLOOKUP($A88,Surfaces!$B$1:$AK$61,16,0)))</f>
        <v/>
      </c>
      <c r="AT88" s="66" t="str">
        <f>IF(AT87="","",IF(VLOOKUP($A88,Surfaces!$B$1:$AK$61,16,0)="",VLOOKUP($A88,Surfaces!$B$1:$AK$61,29,0),VLOOKUP($A88,Surfaces!$B$1:$AK$61,16,0)))</f>
        <v/>
      </c>
      <c r="AU88" s="66" t="str">
        <f>IF(AU87="","",IF(VLOOKUP($A88,Surfaces!$B$1:$AK$61,16,0)="",VLOOKUP($A88,Surfaces!$B$1:$AK$61,29,0),VLOOKUP($A88,Surfaces!$B$1:$AK$61,16,0)))</f>
        <v/>
      </c>
      <c r="AV88" s="66" t="str">
        <f>IF(AV87="","",IF(VLOOKUP($A88,Surfaces!$B$1:$AK$61,16,0)="",VLOOKUP($A88,Surfaces!$B$1:$AK$61,29,0),VLOOKUP($A88,Surfaces!$B$1:$AK$61,16,0)))</f>
        <v/>
      </c>
      <c r="AW88" s="66" t="str">
        <f>IF(AW87="","",IF(VLOOKUP($A88,Surfaces!$B$1:$AK$61,16,0)="",VLOOKUP($A88,Surfaces!$B$1:$AK$61,29,0),VLOOKUP($A88,Surfaces!$B$1:$AK$61,16,0)))</f>
        <v/>
      </c>
      <c r="AX88" s="66" t="str">
        <f>IF(AX87="","",IF(VLOOKUP($A88,Surfaces!$B$1:$AK$61,16,0)="",VLOOKUP($A88,Surfaces!$B$1:$AK$61,29,0),VLOOKUP($A88,Surfaces!$B$1:$AK$61,16,0)))</f>
        <v/>
      </c>
      <c r="AY88" s="66" t="str">
        <f>IF(AY87="","",IF(VLOOKUP($A88,Surfaces!$B$1:$AK$61,16,0)="",VLOOKUP($A88,Surfaces!$B$1:$AK$61,29,0),VLOOKUP($A88,Surfaces!$B$1:$AK$61,16,0)))</f>
        <v/>
      </c>
      <c r="AZ88" s="66" t="str">
        <f>IF(AZ87="","",IF(VLOOKUP($A88,Surfaces!$B$1:$AK$61,16,0)="",VLOOKUP($A88,Surfaces!$B$1:$AK$61,29,0),VLOOKUP($A88,Surfaces!$B$1:$AK$61,16,0)))</f>
        <v/>
      </c>
      <c r="BA88" s="66" t="str">
        <f>IF(BA87="","",IF(VLOOKUP($A88,Surfaces!$B$1:$AK$61,16,0)="",VLOOKUP($A88,Surfaces!$B$1:$AK$61,29,0),VLOOKUP($A88,Surfaces!$B$1:$AK$61,16,0)))</f>
        <v/>
      </c>
      <c r="BB88" s="66" t="str">
        <f>IF(BB87="","",IF(VLOOKUP($A88,Surfaces!$B$1:$AK$61,16,0)="",VLOOKUP($A88,Surfaces!$B$1:$AK$61,29,0),VLOOKUP($A88,Surfaces!$B$1:$AK$61,16,0)))</f>
        <v/>
      </c>
      <c r="BC88" s="67"/>
      <c r="BD88" s="68"/>
      <c r="BE88" s="68"/>
      <c r="BF88" s="69"/>
      <c r="BG88" s="69"/>
      <c r="BH88" s="69"/>
      <c r="BI88" s="69"/>
      <c r="BJ88" s="69"/>
      <c r="BK88" s="70"/>
      <c r="BL88" s="69"/>
      <c r="BM88" s="69"/>
      <c r="BN88" s="69"/>
      <c r="BO88" s="71"/>
      <c r="BP88" s="72"/>
      <c r="BQ88" s="71"/>
      <c r="BR88" s="73"/>
    </row>
    <row r="89" spans="1:70" s="51" customFormat="1" x14ac:dyDescent="0.2">
      <c r="A89" s="41" t="s">
        <v>177</v>
      </c>
      <c r="B89" s="42" t="s">
        <v>115</v>
      </c>
      <c r="C89" s="43" t="str">
        <f>IF((C$182+$BN89)&gt;=52,IF(ISBLANK(INDEX($C90:$BB90,1,(C$182+$BN89+1-52))),"",IF($BL89="P",VLOOKUP($A89,Surfaces!$B$2:$AL$62,15,0),(VLOOKUP($A89,Surfaces!$B$2:$AL$62,28,0))/$BC89)),IF(ISBLANK(INDEX(C90:$BB90,1,$BN89+1)),"",IF($BL89="P",VLOOKUP($A89,Surfaces!$B$2:$AL$62,15,0),(VLOOKUP($A89,Surfaces!$B$2:$AL$62,28,0))/$BC89)))</f>
        <v/>
      </c>
      <c r="D89" s="43" t="str">
        <f>IF((D$182+$BN89)&gt;=52,IF(ISBLANK(INDEX($C90:$BB90,1,(D$182+$BN89+1-52))),"",IF($BL89="P",VLOOKUP($A89,Surfaces!$B$2:$AL$62,15,0),(VLOOKUP($A89,Surfaces!$B$2:$AL$62,28,0))/$BC89)),IF(ISBLANK(INDEX(D90:$BB90,1,$BN89+1)),"",IF($BL89="P",VLOOKUP($A89,Surfaces!$B$2:$AL$62,15,0),(VLOOKUP($A89,Surfaces!$B$2:$AL$62,28,0))/$BC89)))</f>
        <v/>
      </c>
      <c r="E89" s="43" t="str">
        <f>IF((E$182+$BN89)&gt;=52,IF(ISBLANK(INDEX($C90:$BB90,1,(E$182+$BN89+1-52))),"",IF($BL89="P",VLOOKUP($A89,Surfaces!$B$2:$AL$62,15,0),(VLOOKUP($A89,Surfaces!$B$2:$AL$62,28,0))/$BC89)),IF(ISBLANK(INDEX(E90:$BB90,1,$BN89+1)),"",IF($BL89="P",VLOOKUP($A89,Surfaces!$B$2:$AL$62,15,0),(VLOOKUP($A89,Surfaces!$B$2:$AL$62,28,0))/$BC89)))</f>
        <v/>
      </c>
      <c r="F89" s="43" t="str">
        <f>IF((F$182+$BN89)&gt;=52,IF(ISBLANK(INDEX($C90:$BB90,1,(F$182+$BN89+1-52))),"",IF($BL89="P",VLOOKUP($A89,Surfaces!$B$2:$AL$62,15,0),(VLOOKUP($A89,Surfaces!$B$2:$AL$62,28,0))/$BC89)),IF(ISBLANK(INDEX(F90:$BB90,1,$BN89+1)),"",IF($BL89="P",VLOOKUP($A89,Surfaces!$B$2:$AL$62,15,0),(VLOOKUP($A89,Surfaces!$B$2:$AL$62,28,0))/$BC89)))</f>
        <v/>
      </c>
      <c r="G89" s="43" t="str">
        <f>IF((G$182+$BN89)&gt;=52,IF(ISBLANK(INDEX($C90:$BB90,1,(G$182+$BN89+1-52))),"",IF($BL89="P",VLOOKUP($A89,Surfaces!$B$2:$AL$62,15,0),(VLOOKUP($A89,Surfaces!$B$2:$AL$62,28,0))/$BC89)),IF(ISBLANK(INDEX(G90:$BB90,1,$BN89+1)),"",IF($BL89="P",VLOOKUP($A89,Surfaces!$B$2:$AL$62,15,0),(VLOOKUP($A89,Surfaces!$B$2:$AL$62,28,0))/$BC89)))</f>
        <v/>
      </c>
      <c r="H89" s="43" t="str">
        <f>IF((H$182+$BN89)&gt;=52,IF(ISBLANK(INDEX($C90:$BB90,1,(H$182+$BN89+1-52))),"",IF($BL89="P",VLOOKUP($A89,Surfaces!$B$2:$AL$62,15,0),(VLOOKUP($A89,Surfaces!$B$2:$AL$62,28,0))/$BC89)),IF(ISBLANK(INDEX(H90:$BB90,1,$BN89+1)),"",IF($BL89="P",VLOOKUP($A89,Surfaces!$B$2:$AL$62,15,0),(VLOOKUP($A89,Surfaces!$B$2:$AL$62,28,0))/$BC89)))</f>
        <v/>
      </c>
      <c r="I89" s="43" t="str">
        <f>IF((I$182+$BN89)&gt;=52,IF(ISBLANK(INDEX($C90:$BB90,1,(I$182+$BN89+1-52))),"",IF($BL89="P",VLOOKUP($A89,Surfaces!$B$2:$AL$62,15,0),(VLOOKUP($A89,Surfaces!$B$2:$AL$62,28,0))/$BC89)),IF(ISBLANK(INDEX(I90:$BB90,1,$BN89+1)),"",IF($BL89="P",VLOOKUP($A89,Surfaces!$B$2:$AL$62,15,0),(VLOOKUP($A89,Surfaces!$B$2:$AL$62,28,0))/$BC89)))</f>
        <v/>
      </c>
      <c r="J89" s="43" t="str">
        <f>IF((J$182+$BN89)&gt;=52,IF(ISBLANK(INDEX($C90:$BB90,1,(J$182+$BN89+1-52))),"",IF($BL89="P",VLOOKUP($A89,Surfaces!$B$2:$AL$62,15,0),(VLOOKUP($A89,Surfaces!$B$2:$AL$62,28,0))/$BC89)),IF(ISBLANK(INDEX(J90:$BB90,1,$BN89+1)),"",IF($BL89="P",VLOOKUP($A89,Surfaces!$B$2:$AL$62,15,0),(VLOOKUP($A89,Surfaces!$B$2:$AL$62,28,0))/$BC89)))</f>
        <v/>
      </c>
      <c r="K89" s="43" t="str">
        <f>IF((K$182+$BN89)&gt;=52,IF(ISBLANK(INDEX($C90:$BB90,1,(K$182+$BN89+1-52))),"",IF($BL89="P",VLOOKUP($A89,Surfaces!$B$2:$AL$62,15,0),(VLOOKUP($A89,Surfaces!$B$2:$AL$62,28,0))/$BC89)),IF(ISBLANK(INDEX(K90:$BB90,1,$BN89+1)),"",IF($BL89="P",VLOOKUP($A89,Surfaces!$B$2:$AL$62,15,0),(VLOOKUP($A89,Surfaces!$B$2:$AL$62,28,0))/$BC89)))</f>
        <v/>
      </c>
      <c r="L89" s="43" t="str">
        <f>IF((L$182+$BN89)&gt;=52,IF(ISBLANK(INDEX($C90:$BB90,1,(L$182+$BN89+1-52))),"",IF($BL89="P",VLOOKUP($A89,Surfaces!$B$2:$AL$62,15,0),(VLOOKUP($A89,Surfaces!$B$2:$AL$62,28,0))/$BC89)),IF(ISBLANK(INDEX(L90:$BB90,1,$BN89+1)),"",IF($BL89="P",VLOOKUP($A89,Surfaces!$B$2:$AL$62,15,0),(VLOOKUP($A89,Surfaces!$B$2:$AL$62,28,0))/$BC89)))</f>
        <v/>
      </c>
      <c r="M89" s="43" t="str">
        <f>IF((M$182+$BN89)&gt;=52,IF(ISBLANK(INDEX($C90:$BB90,1,(M$182+$BN89+1-52))),"",IF($BL89="P",VLOOKUP($A89,Surfaces!$B$2:$AL$62,15,0),(VLOOKUP($A89,Surfaces!$B$2:$AL$62,28,0))/$BC89)),IF(ISBLANK(INDEX(M90:$BB90,1,$BN89+1)),"",IF($BL89="P",VLOOKUP($A89,Surfaces!$B$2:$AL$62,15,0),(VLOOKUP($A89,Surfaces!$B$2:$AL$62,28,0))/$BC89)))</f>
        <v/>
      </c>
      <c r="N89" s="43" t="str">
        <f>IF((N$182+$BN89)&gt;=52,IF(ISBLANK(INDEX($C90:$BB90,1,(N$182+$BN89+1-52))),"",IF($BL89="P",VLOOKUP($A89,Surfaces!$B$2:$AL$62,15,0),(VLOOKUP($A89,Surfaces!$B$2:$AL$62,28,0))/$BC89)),IF(ISBLANK(INDEX(N90:$BB90,1,$BN89+1)),"",IF($BL89="P",VLOOKUP($A89,Surfaces!$B$2:$AL$62,15,0),(VLOOKUP($A89,Surfaces!$B$2:$AL$62,28,0))/$BC89)))</f>
        <v/>
      </c>
      <c r="O89" s="43" t="str">
        <f>IF((O$182+$BN89)&gt;=52,IF(ISBLANK(INDEX($C90:$BB90,1,(O$182+$BN89+1-52))),"",IF($BL89="P",VLOOKUP($A89,Surfaces!$B$2:$AL$62,15,0),(VLOOKUP($A89,Surfaces!$B$2:$AL$62,28,0))/$BC89)),IF(ISBLANK(INDEX(O90:$BB90,1,$BN89+1)),"",IF($BL89="P",VLOOKUP($A89,Surfaces!$B$2:$AL$62,15,0),(VLOOKUP($A89,Surfaces!$B$2:$AL$62,28,0))/$BC89)))</f>
        <v/>
      </c>
      <c r="P89" s="43" t="str">
        <f>IF((P$182+$BN89)&gt;=52,IF(ISBLANK(INDEX($C90:$BB90,1,(P$182+$BN89+1-52))),"",IF($BL89="P",VLOOKUP($A89,Surfaces!$B$2:$AL$62,15,0),(VLOOKUP($A89,Surfaces!$B$2:$AL$62,28,0))/$BC89)),IF(ISBLANK(INDEX(P90:$BB90,1,$BN89+1)),"",IF($BL89="P",VLOOKUP($A89,Surfaces!$B$2:$AL$62,15,0),(VLOOKUP($A89,Surfaces!$B$2:$AL$62,28,0))/$BC89)))</f>
        <v/>
      </c>
      <c r="Q89" s="43" t="str">
        <f>IF((Q$182+$BN89)&gt;=52,IF(ISBLANK(INDEX($C90:$BB90,1,(Q$182+$BN89+1-52))),"",IF($BL89="P",VLOOKUP($A89,Surfaces!$B$2:$AL$62,15,0),(VLOOKUP($A89,Surfaces!$B$2:$AL$62,28,0))/$BC89)),IF(ISBLANK(INDEX(Q90:$BB90,1,$BN89+1)),"",IF($BL89="P",VLOOKUP($A89,Surfaces!$B$2:$AL$62,15,0),(VLOOKUP($A89,Surfaces!$B$2:$AL$62,28,0))/$BC89)))</f>
        <v/>
      </c>
      <c r="R89" s="43" t="str">
        <f>IF((R$182+$BN89)&gt;=52,IF(ISBLANK(INDEX($C90:$BB90,1,(R$182+$BN89+1-52))),"",IF($BL89="P",VLOOKUP($A89,Surfaces!$B$2:$AL$62,15,0),(VLOOKUP($A89,Surfaces!$B$2:$AL$62,28,0))/$BC89)),IF(ISBLANK(INDEX(R90:$BB90,1,$BN89+1)),"",IF($BL89="P",VLOOKUP($A89,Surfaces!$B$2:$AL$62,15,0),(VLOOKUP($A89,Surfaces!$B$2:$AL$62,28,0))/$BC89)))</f>
        <v/>
      </c>
      <c r="S89" s="43" t="str">
        <f>IF((S$182+$BN89)&gt;=52,IF(ISBLANK(INDEX($C90:$BB90,1,(S$182+$BN89+1-52))),"",IF($BL89="P",VLOOKUP($A89,Surfaces!$B$2:$AL$62,15,0),(VLOOKUP($A89,Surfaces!$B$2:$AL$62,28,0))/$BC89)),IF(ISBLANK(INDEX(S90:$BB90,1,$BN89+1)),"",IF($BL89="P",VLOOKUP($A89,Surfaces!$B$2:$AL$62,15,0),(VLOOKUP($A89,Surfaces!$B$2:$AL$62,28,0))/$BC89)))</f>
        <v/>
      </c>
      <c r="T89" s="43" t="str">
        <f>IF((T$182+$BN89)&gt;=52,IF(ISBLANK(INDEX($C90:$BB90,1,(T$182+$BN89+1-52))),"",IF($BL89="P",VLOOKUP($A89,Surfaces!$B$2:$AL$62,15,0),(VLOOKUP($A89,Surfaces!$B$2:$AL$62,28,0))/$BC89)),IF(ISBLANK(INDEX(T90:$BB90,1,$BN89+1)),"",IF($BL89="P",VLOOKUP($A89,Surfaces!$B$2:$AL$62,15,0),(VLOOKUP($A89,Surfaces!$B$2:$AL$62,28,0))/$BC89)))</f>
        <v/>
      </c>
      <c r="U89" s="43" t="str">
        <f>IF((U$182+$BN89)&gt;=52,IF(ISBLANK(INDEX($C90:$BB90,1,(U$182+$BN89+1-52))),"",IF($BL89="P",VLOOKUP($A89,Surfaces!$B$2:$AL$62,15,0),(VLOOKUP($A89,Surfaces!$B$2:$AL$62,28,0))/$BC89)),IF(ISBLANK(INDEX(U90:$BB90,1,$BN89+1)),"",IF($BL89="P",VLOOKUP($A89,Surfaces!$B$2:$AL$62,15,0),(VLOOKUP($A89,Surfaces!$B$2:$AL$62,28,0))/$BC89)))</f>
        <v/>
      </c>
      <c r="V89" s="43" t="str">
        <f>IF((V$182+$BN89)&gt;=52,IF(ISBLANK(INDEX($C90:$BB90,1,(V$182+$BN89+1-52))),"",IF($BL89="P",VLOOKUP($A89,Surfaces!$B$2:$AL$62,15,0),(VLOOKUP($A89,Surfaces!$B$2:$AL$62,28,0))/$BC89)),IF(ISBLANK(INDEX(V90:$BB90,1,$BN89+1)),"",IF($BL89="P",VLOOKUP($A89,Surfaces!$B$2:$AL$62,15,0),(VLOOKUP($A89,Surfaces!$B$2:$AL$62,28,0))/$BC89)))</f>
        <v/>
      </c>
      <c r="W89" s="43" t="str">
        <f>IF((W$182+$BN89)&gt;=52,IF(ISBLANK(INDEX($C90:$BB90,1,(W$182+$BN89+1-52))),"",IF($BL89="P",VLOOKUP($A89,Surfaces!$B$2:$AL$62,15,0),(VLOOKUP($A89,Surfaces!$B$2:$AL$62,28,0))/$BC89)),IF(ISBLANK(INDEX(W90:$BB90,1,$BN89+1)),"",IF($BL89="P",VLOOKUP($A89,Surfaces!$B$2:$AL$62,15,0),(VLOOKUP($A89,Surfaces!$B$2:$AL$62,28,0))/$BC89)))</f>
        <v/>
      </c>
      <c r="X89" s="43" t="str">
        <f>IF((X$182+$BN89)&gt;=52,IF(ISBLANK(INDEX($C90:$BB90,1,(X$182+$BN89+1-52))),"",IF($BL89="P",VLOOKUP($A89,Surfaces!$B$2:$AL$62,15,0),(VLOOKUP($A89,Surfaces!$B$2:$AL$62,28,0))/$BC89)),IF(ISBLANK(INDEX(X90:$BB90,1,$BN89+1)),"",IF($BL89="P",VLOOKUP($A89,Surfaces!$B$2:$AL$62,15,0),(VLOOKUP($A89,Surfaces!$B$2:$AL$62,28,0))/$BC89)))</f>
        <v/>
      </c>
      <c r="Y89" s="43" t="str">
        <f>IF((Y$182+$BN89)&gt;=52,IF(ISBLANK(INDEX($C90:$BB90,1,(Y$182+$BN89+1-52))),"",IF($BL89="P",VLOOKUP($A89,Surfaces!$B$2:$AL$62,15,0),(VLOOKUP($A89,Surfaces!$B$2:$AL$62,28,0))/$BC89)),IF(ISBLANK(INDEX(Y90:$BB90,1,$BN89+1)),"",IF($BL89="P",VLOOKUP($A89,Surfaces!$B$2:$AL$62,15,0),(VLOOKUP($A89,Surfaces!$B$2:$AL$62,28,0))/$BC89)))</f>
        <v/>
      </c>
      <c r="Z89" s="43" t="str">
        <f>IF((Z$182+$BN89)&gt;=52,IF(ISBLANK(INDEX($C90:$BB90,1,(Z$182+$BN89+1-52))),"",IF($BL89="P",VLOOKUP($A89,Surfaces!$B$2:$AL$62,15,0),(VLOOKUP($A89,Surfaces!$B$2:$AL$62,28,0))/$BC89)),IF(ISBLANK(INDEX(Z90:$BB90,1,$BN89+1)),"",IF($BL89="P",VLOOKUP($A89,Surfaces!$B$2:$AL$62,15,0),(VLOOKUP($A89,Surfaces!$B$2:$AL$62,28,0))/$BC89)))</f>
        <v/>
      </c>
      <c r="AA89" s="43" t="str">
        <f>IF((AA$182+$BN89)&gt;=52,IF(ISBLANK(INDEX($C90:$BB90,1,(AA$182+$BN89+1-52))),"",IF($BL89="P",VLOOKUP($A89,Surfaces!$B$2:$AL$62,15,0),(VLOOKUP($A89,Surfaces!$B$2:$AL$62,28,0))/$BC89)),IF(ISBLANK(INDEX(AA90:$BB90,1,$BN89+1)),"",IF($BL89="P",VLOOKUP($A89,Surfaces!$B$2:$AL$62,15,0),(VLOOKUP($A89,Surfaces!$B$2:$AL$62,28,0))/$BC89)))</f>
        <v/>
      </c>
      <c r="AB89" s="43" t="str">
        <f>IF((AB$182+$BN89)&gt;=52,IF(ISBLANK(INDEX($C90:$BB90,1,(AB$182+$BN89+1-52))),"",IF($BL89="P",VLOOKUP($A89,Surfaces!$B$2:$AL$62,15,0),(VLOOKUP($A89,Surfaces!$B$2:$AL$62,28,0))/$BC89)),IF(ISBLANK(INDEX(AB90:$BB90,1,$BN89+1)),"",IF($BL89="P",VLOOKUP($A89,Surfaces!$B$2:$AL$62,15,0),(VLOOKUP($A89,Surfaces!$B$2:$AL$62,28,0))/$BC89)))</f>
        <v/>
      </c>
      <c r="AC89" s="43" t="str">
        <f>IF((AC$182+$BN89)&gt;=52,IF(ISBLANK(INDEX($C90:$BB90,1,(AC$182+$BN89+1-52))),"",IF($BL89="P",VLOOKUP($A89,Surfaces!$B$2:$AL$62,15,0),(VLOOKUP($A89,Surfaces!$B$2:$AL$62,28,0))/$BC89)),IF(ISBLANK(INDEX(AC90:$BB90,1,$BN89+1)),"",IF($BL89="P",VLOOKUP($A89,Surfaces!$B$2:$AL$62,15,0),(VLOOKUP($A89,Surfaces!$B$2:$AL$62,28,0))/$BC89)))</f>
        <v/>
      </c>
      <c r="AD89" s="43" t="str">
        <f>IF((AD$182+$BN89)&gt;=52,IF(ISBLANK(INDEX($C90:$BB90,1,(AD$182+$BN89+1-52))),"",IF($BL89="P",VLOOKUP($A89,Surfaces!$B$2:$AL$62,15,0),(VLOOKUP($A89,Surfaces!$B$2:$AL$62,28,0))/$BC89)),IF(ISBLANK(INDEX(AD90:$BB90,1,$BN89+1)),"",IF($BL89="P",VLOOKUP($A89,Surfaces!$B$2:$AL$62,15,0),(VLOOKUP($A89,Surfaces!$B$2:$AL$62,28,0))/$BC89)))</f>
        <v/>
      </c>
      <c r="AE89" s="43" t="str">
        <f>IF((AE$182+$BN89)&gt;=52,IF(ISBLANK(INDEX($C90:$BB90,1,(AE$182+$BN89+1-52))),"",IF($BL89="P",VLOOKUP($A89,Surfaces!$B$2:$AL$62,15,0),(VLOOKUP($A89,Surfaces!$B$2:$AL$62,28,0))/$BC89)),IF(ISBLANK(INDEX(AE90:$BB90,1,$BN89+1)),"",IF($BL89="P",VLOOKUP($A89,Surfaces!$B$2:$AL$62,15,0),(VLOOKUP($A89,Surfaces!$B$2:$AL$62,28,0))/$BC89)))</f>
        <v/>
      </c>
      <c r="AF89" s="43" t="str">
        <f>IF((AF$182+$BN89)&gt;=52,IF(ISBLANK(INDEX($C90:$BB90,1,(AF$182+$BN89+1-52))),"",IF($BL89="P",VLOOKUP($A89,Surfaces!$B$2:$AL$62,15,0),(VLOOKUP($A89,Surfaces!$B$2:$AL$62,28,0))/$BC89)),IF(ISBLANK(INDEX(AF90:$BB90,1,$BN89+1)),"",IF($BL89="P",VLOOKUP($A89,Surfaces!$B$2:$AL$62,15,0),(VLOOKUP($A89,Surfaces!$B$2:$AL$62,28,0))/$BC89)))</f>
        <v/>
      </c>
      <c r="AG89" s="43" t="str">
        <f>IF((AG$182+$BN89)&gt;=52,IF(ISBLANK(INDEX($C90:$BB90,1,(AG$182+$BN89+1-52))),"",IF($BL89="P",VLOOKUP($A89,Surfaces!$B$2:$AL$62,15,0),(VLOOKUP($A89,Surfaces!$B$2:$AL$62,28,0))/$BC89)),IF(ISBLANK(INDEX(AG90:$BB90,1,$BN89+1)),"",IF($BL89="P",VLOOKUP($A89,Surfaces!$B$2:$AL$62,15,0),(VLOOKUP($A89,Surfaces!$B$2:$AL$62,28,0))/$BC89)))</f>
        <v/>
      </c>
      <c r="AH89" s="43" t="str">
        <f>IF((AH$182+$BN89)&gt;=52,IF(ISBLANK(INDEX($C90:$BB90,1,(AH$182+$BN89+1-52))),"",IF($BL89="P",VLOOKUP($A89,Surfaces!$B$2:$AL$62,15,0),(VLOOKUP($A89,Surfaces!$B$2:$AL$62,28,0))/$BC89)),IF(ISBLANK(INDEX(AH90:$BB90,1,$BN89+1)),"",IF($BL89="P",VLOOKUP($A89,Surfaces!$B$2:$AL$62,15,0),(VLOOKUP($A89,Surfaces!$B$2:$AL$62,28,0))/$BC89)))</f>
        <v/>
      </c>
      <c r="AI89" s="43" t="str">
        <f>IF((AI$182+$BN89)&gt;=52,IF(ISBLANK(INDEX($C90:$BB90,1,(AI$182+$BN89+1-52))),"",IF($BL89="P",VLOOKUP($A89,Surfaces!$B$2:$AL$62,15,0),(VLOOKUP($A89,Surfaces!$B$2:$AL$62,28,0))/$BC89)),IF(ISBLANK(INDEX(AI90:$BB90,1,$BN89+1)),"",IF($BL89="P",VLOOKUP($A89,Surfaces!$B$2:$AL$62,15,0),(VLOOKUP($A89,Surfaces!$B$2:$AL$62,28,0))/$BC89)))</f>
        <v/>
      </c>
      <c r="AJ89" s="43" t="str">
        <f>IF((AJ$182+$BN89)&gt;=52,IF(ISBLANK(INDEX($C90:$BB90,1,(AJ$182+$BN89+1-52))),"",IF($BL89="P",VLOOKUP($A89,Surfaces!$B$2:$AL$62,15,0),(VLOOKUP($A89,Surfaces!$B$2:$AL$62,28,0))/$BC89)),IF(ISBLANK(INDEX(AJ90:$BB90,1,$BN89+1)),"",IF($BL89="P",VLOOKUP($A89,Surfaces!$B$2:$AL$62,15,0),(VLOOKUP($A89,Surfaces!$B$2:$AL$62,28,0))/$BC89)))</f>
        <v/>
      </c>
      <c r="AK89" s="43" t="str">
        <f>IF((AK$182+$BN89)&gt;=52,IF(ISBLANK(INDEX($C90:$BB90,1,(AK$182+$BN89+1-52))),"",IF($BL89="P",VLOOKUP($A89,Surfaces!$B$2:$AL$62,15,0),(VLOOKUP($A89,Surfaces!$B$2:$AL$62,28,0))/$BC89)),IF(ISBLANK(INDEX(AK90:$BB90,1,$BN89+1)),"",IF($BL89="P",VLOOKUP($A89,Surfaces!$B$2:$AL$62,15,0),(VLOOKUP($A89,Surfaces!$B$2:$AL$62,28,0))/$BC89)))</f>
        <v/>
      </c>
      <c r="AL89" s="43" t="str">
        <f>IF((AL$182+$BN89)&gt;=52,IF(ISBLANK(INDEX($C90:$BB90,1,(AL$182+$BN89+1-52))),"",IF($BL89="P",VLOOKUP($A89,Surfaces!$B$2:$AL$62,15,0),(VLOOKUP($A89,Surfaces!$B$2:$AL$62,28,0))/$BC89)),IF(ISBLANK(INDEX(AL90:$BB90,1,$BN89+1)),"",IF($BL89="P",VLOOKUP($A89,Surfaces!$B$2:$AL$62,15,0),(VLOOKUP($A89,Surfaces!$B$2:$AL$62,28,0))/$BC89)))</f>
        <v/>
      </c>
      <c r="AM89" s="43" t="str">
        <f>IF((AM$182+$BN89)&gt;=52,IF(ISBLANK(INDEX($C90:$BB90,1,(AM$182+$BN89+1-52))),"",IF($BL89="P",VLOOKUP($A89,Surfaces!$B$2:$AL$62,15,0),(VLOOKUP($A89,Surfaces!$B$2:$AL$62,28,0))/$BC89)),IF(ISBLANK(INDEX(AM90:$BB90,1,$BN89+1)),"",IF($BL89="P",VLOOKUP($A89,Surfaces!$B$2:$AL$62,15,0),(VLOOKUP($A89,Surfaces!$B$2:$AL$62,28,0))/$BC89)))</f>
        <v/>
      </c>
      <c r="AN89" s="43" t="str">
        <f>IF((AN$182+$BN89)&gt;=52,IF(ISBLANK(INDEX($C90:$BB90,1,(AN$182+$BN89+1-52))),"",IF($BL89="P",VLOOKUP($A89,Surfaces!$B$2:$AL$62,15,0),(VLOOKUP($A89,Surfaces!$B$2:$AL$62,28,0))/$BC89)),IF(ISBLANK(INDEX(AN90:$BB90,1,$BN89+1)),"",IF($BL89="P",VLOOKUP($A89,Surfaces!$B$2:$AL$62,15,0),(VLOOKUP($A89,Surfaces!$B$2:$AL$62,28,0))/$BC89)))</f>
        <v/>
      </c>
      <c r="AO89" s="43" t="str">
        <f>IF((AO$182+$BN89)&gt;=52,IF(ISBLANK(INDEX($C90:$BB90,1,(AO$182+$BN89+1-52))),"",IF($BL89="P",VLOOKUP($A89,Surfaces!$B$2:$AL$62,15,0),(VLOOKUP($A89,Surfaces!$B$2:$AL$62,28,0))/$BC89)),IF(ISBLANK(INDEX(AO90:$BB90,1,$BN89+1)),"",IF($BL89="P",VLOOKUP($A89,Surfaces!$B$2:$AL$62,15,0),(VLOOKUP($A89,Surfaces!$B$2:$AL$62,28,0))/$BC89)))</f>
        <v/>
      </c>
      <c r="AP89" s="43" t="str">
        <f>IF((AP$182+$BN89)&gt;=52,IF(ISBLANK(INDEX($C90:$BB90,1,(AP$182+$BN89+1-52))),"",IF($BL89="P",VLOOKUP($A89,Surfaces!$B$2:$AL$62,15,0),(VLOOKUP($A89,Surfaces!$B$2:$AL$62,28,0))/$BC89)),IF(ISBLANK(INDEX(AP90:$BB90,1,$BN89+1)),"",IF($BL89="P",VLOOKUP($A89,Surfaces!$B$2:$AL$62,15,0),(VLOOKUP($A89,Surfaces!$B$2:$AL$62,28,0))/$BC89)))</f>
        <v/>
      </c>
      <c r="AQ89" s="43" t="str">
        <f>IF((AQ$182+$BN89)&gt;=52,IF(ISBLANK(INDEX($C90:$BB90,1,(AQ$182+$BN89+1-52))),"",IF($BL89="P",VLOOKUP($A89,Surfaces!$B$2:$AL$62,15,0),(VLOOKUP($A89,Surfaces!$B$2:$AL$62,28,0))/$BC89)),IF(ISBLANK(INDEX(AQ90:$BB90,1,$BN89+1)),"",IF($BL89="P",VLOOKUP($A89,Surfaces!$B$2:$AL$62,15,0),(VLOOKUP($A89,Surfaces!$B$2:$AL$62,28,0))/$BC89)))</f>
        <v/>
      </c>
      <c r="AR89" s="43" t="str">
        <f>IF((AR$182+$BN89)&gt;=52,IF(ISBLANK(INDEX($C90:$BB90,1,(AR$182+$BN89+1-52))),"",IF($BL89="P",VLOOKUP($A89,Surfaces!$B$2:$AL$62,15,0),(VLOOKUP($A89,Surfaces!$B$2:$AL$62,28,0))/$BC89)),IF(ISBLANK(INDEX(AR90:$BB90,1,$BN89+1)),"",IF($BL89="P",VLOOKUP($A89,Surfaces!$B$2:$AL$62,15,0),(VLOOKUP($A89,Surfaces!$B$2:$AL$62,28,0))/$BC89)))</f>
        <v/>
      </c>
      <c r="AS89" s="43">
        <f ca="1">IF((AS$182+$BN89)&gt;=52,IF(ISBLANK(INDEX($C90:$BB90,1,(AS$182+$BN89+1-52))),"",IF($BL89="P",VLOOKUP($A89,Surfaces!$B$2:$AL$62,15,0),(VLOOKUP($A89,Surfaces!$B$2:$AL$62,28,0))/$BC89)),IF(ISBLANK(INDEX(AS90:$BB90,1,$BN89+1)),"",IF($BL89="P",VLOOKUP($A89,Surfaces!$B$2:$AL$62,15,0),(VLOOKUP($A89,Surfaces!$B$2:$AL$62,28,0))/$BC89)))</f>
        <v>3.25</v>
      </c>
      <c r="AT89" s="43">
        <f ca="1">IF((AT$182+$BN89)&gt;=52,IF(ISBLANK(INDEX($C90:$BB90,1,(AT$182+$BN89+1-52))),"",IF($BL89="P",VLOOKUP($A89,Surfaces!$B$2:$AL$62,15,0),(VLOOKUP($A89,Surfaces!$B$2:$AL$62,28,0))/$BC89)),IF(ISBLANK(INDEX(AT90:$BB90,1,$BN89+1)),"",IF($BL89="P",VLOOKUP($A89,Surfaces!$B$2:$AL$62,15,0),(VLOOKUP($A89,Surfaces!$B$2:$AL$62,28,0))/$BC89)))</f>
        <v>3.25</v>
      </c>
      <c r="AU89" s="43" t="str">
        <f>IF((AU$182+$BN89)&gt;=52,IF(ISBLANK(INDEX($C90:$BB90,1,(AU$182+$BN89+1-52))),"",IF($BL89="P",VLOOKUP($A89,Surfaces!$B$2:$AL$62,15,0),(VLOOKUP($A89,Surfaces!$B$2:$AL$62,28,0))/$BC89)),IF(ISBLANK(INDEX(AU90:$BB90,1,$BN89+1)),"",IF($BL89="P",VLOOKUP($A89,Surfaces!$B$2:$AL$62,15,0),(VLOOKUP($A89,Surfaces!$B$2:$AL$62,28,0))/$BC89)))</f>
        <v/>
      </c>
      <c r="AV89" s="43" t="str">
        <f>IF((AV$182+$BN89)&gt;=52,IF(ISBLANK(INDEX($C90:$BB90,1,(AV$182+$BN89+1-52))),"",IF($BL89="P",VLOOKUP($A89,Surfaces!$B$2:$AL$62,15,0),(VLOOKUP($A89,Surfaces!$B$2:$AL$62,28,0))/$BC89)),IF(ISBLANK(INDEX(AV90:$BB90,1,$BN89+1)),"",IF($BL89="P",VLOOKUP($A89,Surfaces!$B$2:$AL$62,15,0),(VLOOKUP($A89,Surfaces!$B$2:$AL$62,28,0))/$BC89)))</f>
        <v/>
      </c>
      <c r="AW89" s="43" t="str">
        <f>IF((AW$182+$BN89)&gt;=52,IF(ISBLANK(INDEX($C90:$BB90,1,(AW$182+$BN89+1-52))),"",IF($BL89="P",VLOOKUP($A89,Surfaces!$B$2:$AL$62,15,0),(VLOOKUP($A89,Surfaces!$B$2:$AL$62,28,0))/$BC89)),IF(ISBLANK(INDEX(AW90:$BB90,1,$BN89+1)),"",IF($BL89="P",VLOOKUP($A89,Surfaces!$B$2:$AL$62,15,0),(VLOOKUP($A89,Surfaces!$B$2:$AL$62,28,0))/$BC89)))</f>
        <v/>
      </c>
      <c r="AX89" s="43" t="str">
        <f>IF((AX$182+$BN89)&gt;=52,IF(ISBLANK(INDEX($C90:$BB90,1,(AX$182+$BN89+1-52))),"",IF($BL89="P",VLOOKUP($A89,Surfaces!$B$2:$AL$62,15,0),(VLOOKUP($A89,Surfaces!$B$2:$AL$62,28,0))/$BC89)),IF(ISBLANK(INDEX(AX90:$BB90,1,$BN89+1)),"",IF($BL89="P",VLOOKUP($A89,Surfaces!$B$2:$AL$62,15,0),(VLOOKUP($A89,Surfaces!$B$2:$AL$62,28,0))/$BC89)))</f>
        <v/>
      </c>
      <c r="AY89" s="43" t="str">
        <f>IF((AY$182+$BN89)&gt;=52,IF(ISBLANK(INDEX($C90:$BB90,1,(AY$182+$BN89+1-52))),"",IF($BL89="P",VLOOKUP($A89,Surfaces!$B$2:$AL$62,15,0),(VLOOKUP($A89,Surfaces!$B$2:$AL$62,28,0))/$BC89)),IF(ISBLANK(INDEX(AY90:$BB90,1,$BN89+1)),"",IF($BL89="P",VLOOKUP($A89,Surfaces!$B$2:$AL$62,15,0),(VLOOKUP($A89,Surfaces!$B$2:$AL$62,28,0))/$BC89)))</f>
        <v/>
      </c>
      <c r="AZ89" s="43" t="str">
        <f>IF((AZ$182+$BN89)&gt;=52,IF(ISBLANK(INDEX($C90:$BB90,1,(AZ$182+$BN89+1-52))),"",IF($BL89="P",VLOOKUP($A89,Surfaces!$B$2:$AL$62,15,0),(VLOOKUP($A89,Surfaces!$B$2:$AL$62,28,0))/$BC89)),IF(ISBLANK(INDEX(AZ90:$BB90,1,$BN89+1)),"",IF($BL89="P",VLOOKUP($A89,Surfaces!$B$2:$AL$62,15,0),(VLOOKUP($A89,Surfaces!$B$2:$AL$62,28,0))/$BC89)))</f>
        <v/>
      </c>
      <c r="BA89" s="43" t="str">
        <f>IF((BA$182+$BN89)&gt;=52,IF(ISBLANK(INDEX($C90:$BB90,1,(BA$182+$BN89+1-52))),"",IF($BL89="P",VLOOKUP($A89,Surfaces!$B$2:$AL$62,15,0),(VLOOKUP($A89,Surfaces!$B$2:$AL$62,28,0))/$BC89)),IF(ISBLANK(INDEX(BA90:$BB90,1,$BN89+1)),"",IF($BL89="P",VLOOKUP($A89,Surfaces!$B$2:$AL$62,15,0),(VLOOKUP($A89,Surfaces!$B$2:$AL$62,28,0))/$BC89)))</f>
        <v/>
      </c>
      <c r="BB89" s="43" t="str">
        <f>IF((BB$182+$BN89)&gt;=52,IF(ISBLANK(INDEX($C90:$BB90,1,(BB$182+$BN89+1-52))),"",IF($BL89="P",VLOOKUP($A89,Surfaces!$B$2:$AL$62,15,0),(VLOOKUP($A89,Surfaces!$B$2:$AL$62,28,0))/$BC89)),IF(ISBLANK(INDEX(BB90:$BB90,1,$BN89+1)),"",IF($BL89="P",VLOOKUP($A89,Surfaces!$B$2:$AL$62,15,0),(VLOOKUP($A89,Surfaces!$B$2:$AL$62,28,0))/$BC89)))</f>
        <v/>
      </c>
      <c r="BC89" s="44">
        <f>IF(COUNTA(C90:BB90)=0,"",COUNTA(C90:BB90))</f>
        <v>2</v>
      </c>
      <c r="BD89" s="45" t="s">
        <v>131</v>
      </c>
      <c r="BE89" s="45" t="s">
        <v>131</v>
      </c>
      <c r="BF89" s="46">
        <v>80</v>
      </c>
      <c r="BG89" s="46">
        <v>15</v>
      </c>
      <c r="BH89" s="46">
        <v>0.2</v>
      </c>
      <c r="BI89" s="46" t="s">
        <v>118</v>
      </c>
      <c r="BJ89" s="46">
        <v>0.2</v>
      </c>
      <c r="BK89" s="47"/>
      <c r="BL89" s="46" t="s">
        <v>125</v>
      </c>
      <c r="BM89" s="46">
        <v>30</v>
      </c>
      <c r="BN89" s="46"/>
      <c r="BO89" s="48">
        <v>18.440000000000001</v>
      </c>
      <c r="BP89" s="49" t="s">
        <v>120</v>
      </c>
      <c r="BQ89" s="48">
        <v>3.8</v>
      </c>
      <c r="BR89" s="50" t="str">
        <f>IF(ISBLANK(BP89),"",BP89)</f>
        <v>€/kg</v>
      </c>
    </row>
    <row r="90" spans="1:70" x14ac:dyDescent="0.2">
      <c r="A90" s="52" t="str">
        <f>A89</f>
        <v>racine de pissenlit</v>
      </c>
      <c r="B90" s="53" t="s">
        <v>121</v>
      </c>
      <c r="C90" s="56"/>
      <c r="D90" s="56"/>
      <c r="E90" s="56"/>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t="s">
        <v>329</v>
      </c>
      <c r="AT90" s="56" t="s">
        <v>329</v>
      </c>
      <c r="AU90" s="56"/>
      <c r="AV90" s="56"/>
      <c r="AW90" s="56"/>
      <c r="AX90" s="56"/>
      <c r="AY90" s="56"/>
      <c r="AZ90" s="56"/>
      <c r="BA90" s="56"/>
      <c r="BB90" s="56"/>
      <c r="BC90" s="57"/>
      <c r="BD90" s="58"/>
      <c r="BE90" s="58"/>
      <c r="BF90" s="59"/>
      <c r="BG90" s="59"/>
      <c r="BH90" s="59"/>
      <c r="BI90" s="59"/>
      <c r="BJ90" s="59"/>
      <c r="BK90" s="60"/>
      <c r="BL90" s="59"/>
      <c r="BM90" s="59"/>
      <c r="BN90" s="59"/>
      <c r="BO90" s="61"/>
      <c r="BP90" s="62"/>
      <c r="BQ90" s="61"/>
      <c r="BR90" s="63"/>
    </row>
    <row r="91" spans="1:70" x14ac:dyDescent="0.2">
      <c r="A91" s="64" t="str">
        <f>A90</f>
        <v>racine de pissenlit</v>
      </c>
      <c r="B91" s="65" t="s">
        <v>123</v>
      </c>
      <c r="C91" s="66" t="str">
        <f>IF(C90="","",IF(VLOOKUP($A91,Surfaces!$B$1:$AK$61,16,0)="",VLOOKUP($A91,Surfaces!$B$1:$AK$61,29,0),VLOOKUP($A91,Surfaces!$B$1:$AK$61,16,0)))</f>
        <v/>
      </c>
      <c r="D91" s="66" t="str">
        <f>IF(D90="","",IF(VLOOKUP($A91,Surfaces!$B$1:$AK$61,16,0)="",VLOOKUP($A91,Surfaces!$B$1:$AK$61,29,0),VLOOKUP($A91,Surfaces!$B$1:$AK$61,16,0)))</f>
        <v/>
      </c>
      <c r="E91" s="66" t="str">
        <f>IF(E90="","",IF(VLOOKUP($A91,Surfaces!$B$1:$AK$61,16,0)="",VLOOKUP($A91,Surfaces!$B$1:$AK$61,29,0),VLOOKUP($A91,Surfaces!$B$1:$AK$61,16,0)))</f>
        <v/>
      </c>
      <c r="F91" s="66" t="str">
        <f>IF(F90="","",IF(VLOOKUP($A91,Surfaces!$B$1:$AK$61,16,0)="",VLOOKUP($A91,Surfaces!$B$1:$AK$61,29,0),VLOOKUP($A91,Surfaces!$B$1:$AK$61,16,0)))</f>
        <v/>
      </c>
      <c r="G91" s="66" t="str">
        <f>IF(G90="","",IF(VLOOKUP($A91,Surfaces!$B$1:$AK$61,16,0)="",VLOOKUP($A91,Surfaces!$B$1:$AK$61,29,0),VLOOKUP($A91,Surfaces!$B$1:$AK$61,16,0)))</f>
        <v/>
      </c>
      <c r="H91" s="66" t="str">
        <f>IF(H90="","",IF(VLOOKUP($A91,Surfaces!$B$1:$AK$61,16,0)="",VLOOKUP($A91,Surfaces!$B$1:$AK$61,29,0),VLOOKUP($A91,Surfaces!$B$1:$AK$61,16,0)))</f>
        <v/>
      </c>
      <c r="I91" s="66" t="str">
        <f>IF(I90="","",IF(VLOOKUP($A91,Surfaces!$B$1:$AK$61,16,0)="",VLOOKUP($A91,Surfaces!$B$1:$AK$61,29,0),VLOOKUP($A91,Surfaces!$B$1:$AK$61,16,0)))</f>
        <v/>
      </c>
      <c r="J91" s="66" t="str">
        <f>IF(J90="","",IF(VLOOKUP($A91,Surfaces!$B$1:$AK$61,16,0)="",VLOOKUP($A91,Surfaces!$B$1:$AK$61,29,0),VLOOKUP($A91,Surfaces!$B$1:$AK$61,16,0)))</f>
        <v/>
      </c>
      <c r="K91" s="66" t="str">
        <f>IF(K90="","",IF(VLOOKUP($A91,Surfaces!$B$1:$AK$61,16,0)="",VLOOKUP($A91,Surfaces!$B$1:$AK$61,29,0),VLOOKUP($A91,Surfaces!$B$1:$AK$61,16,0)))</f>
        <v/>
      </c>
      <c r="L91" s="66" t="str">
        <f>IF(L90="","",IF(VLOOKUP($A91,Surfaces!$B$1:$AK$61,16,0)="",VLOOKUP($A91,Surfaces!$B$1:$AK$61,29,0),VLOOKUP($A91,Surfaces!$B$1:$AK$61,16,0)))</f>
        <v/>
      </c>
      <c r="M91" s="66" t="str">
        <f>IF(M90="","",IF(VLOOKUP($A91,Surfaces!$B$1:$AK$61,16,0)="",VLOOKUP($A91,Surfaces!$B$1:$AK$61,29,0),VLOOKUP($A91,Surfaces!$B$1:$AK$61,16,0)))</f>
        <v/>
      </c>
      <c r="N91" s="66" t="str">
        <f>IF(N90="","",IF(VLOOKUP($A91,Surfaces!$B$1:$AK$61,16,0)="",VLOOKUP($A91,Surfaces!$B$1:$AK$61,29,0),VLOOKUP($A91,Surfaces!$B$1:$AK$61,16,0)))</f>
        <v/>
      </c>
      <c r="O91" s="66" t="str">
        <f>IF(O90="","",IF(VLOOKUP($A91,Surfaces!$B$1:$AK$61,16,0)="",VLOOKUP($A91,Surfaces!$B$1:$AK$61,29,0),VLOOKUP($A91,Surfaces!$B$1:$AK$61,16,0)))</f>
        <v/>
      </c>
      <c r="P91" s="66" t="str">
        <f>IF(P90="","",IF(VLOOKUP($A91,Surfaces!$B$1:$AK$61,16,0)="",VLOOKUP($A91,Surfaces!$B$1:$AK$61,29,0),VLOOKUP($A91,Surfaces!$B$1:$AK$61,16,0)))</f>
        <v/>
      </c>
      <c r="Q91" s="66" t="str">
        <f>IF(Q90="","",IF(VLOOKUP($A91,Surfaces!$B$1:$AK$61,16,0)="",VLOOKUP($A91,Surfaces!$B$1:$AK$61,29,0),VLOOKUP($A91,Surfaces!$B$1:$AK$61,16,0)))</f>
        <v/>
      </c>
      <c r="R91" s="66" t="str">
        <f>IF(R90="","",IF(VLOOKUP($A91,Surfaces!$B$1:$AK$61,16,0)="",VLOOKUP($A91,Surfaces!$B$1:$AK$61,29,0),VLOOKUP($A91,Surfaces!$B$1:$AK$61,16,0)))</f>
        <v/>
      </c>
      <c r="S91" s="66" t="str">
        <f>IF(S90="","",IF(VLOOKUP($A91,Surfaces!$B$1:$AK$61,16,0)="",VLOOKUP($A91,Surfaces!$B$1:$AK$61,29,0),VLOOKUP($A91,Surfaces!$B$1:$AK$61,16,0)))</f>
        <v/>
      </c>
      <c r="T91" s="66" t="str">
        <f>IF(T90="","",IF(VLOOKUP($A91,Surfaces!$B$1:$AK$61,16,0)="",VLOOKUP($A91,Surfaces!$B$1:$AK$61,29,0),VLOOKUP($A91,Surfaces!$B$1:$AK$61,16,0)))</f>
        <v/>
      </c>
      <c r="U91" s="66" t="str">
        <f>IF(U90="","",IF(VLOOKUP($A91,Surfaces!$B$1:$AK$61,16,0)="",VLOOKUP($A91,Surfaces!$B$1:$AK$61,29,0),VLOOKUP($A91,Surfaces!$B$1:$AK$61,16,0)))</f>
        <v/>
      </c>
      <c r="V91" s="66" t="str">
        <f>IF(V90="","",IF(VLOOKUP($A91,Surfaces!$B$1:$AK$61,16,0)="",VLOOKUP($A91,Surfaces!$B$1:$AK$61,29,0),VLOOKUP($A91,Surfaces!$B$1:$AK$61,16,0)))</f>
        <v/>
      </c>
      <c r="W91" s="66" t="str">
        <f>IF(W90="","",IF(VLOOKUP($A91,Surfaces!$B$1:$AK$61,16,0)="",VLOOKUP($A91,Surfaces!$B$1:$AK$61,29,0),VLOOKUP($A91,Surfaces!$B$1:$AK$61,16,0)))</f>
        <v/>
      </c>
      <c r="X91" s="66" t="str">
        <f>IF(X90="","",IF(VLOOKUP($A91,Surfaces!$B$1:$AK$61,16,0)="",VLOOKUP($A91,Surfaces!$B$1:$AK$61,29,0),VLOOKUP($A91,Surfaces!$B$1:$AK$61,16,0)))</f>
        <v/>
      </c>
      <c r="Y91" s="66" t="str">
        <f>IF(Y90="","",IF(VLOOKUP($A91,Surfaces!$B$1:$AK$61,16,0)="",VLOOKUP($A91,Surfaces!$B$1:$AK$61,29,0),VLOOKUP($A91,Surfaces!$B$1:$AK$61,16,0)))</f>
        <v/>
      </c>
      <c r="Z91" s="66" t="str">
        <f>IF(Z90="","",IF(VLOOKUP($A91,Surfaces!$B$1:$AK$61,16,0)="",VLOOKUP($A91,Surfaces!$B$1:$AK$61,29,0),VLOOKUP($A91,Surfaces!$B$1:$AK$61,16,0)))</f>
        <v/>
      </c>
      <c r="AA91" s="66" t="str">
        <f>IF(AA90="","",IF(VLOOKUP($A91,Surfaces!$B$1:$AK$61,16,0)="",VLOOKUP($A91,Surfaces!$B$1:$AK$61,29,0),VLOOKUP($A91,Surfaces!$B$1:$AK$61,16,0)))</f>
        <v/>
      </c>
      <c r="AB91" s="66" t="str">
        <f>IF(AB90="","",IF(VLOOKUP($A91,Surfaces!$B$1:$AK$61,16,0)="",VLOOKUP($A91,Surfaces!$B$1:$AK$61,29,0),VLOOKUP($A91,Surfaces!$B$1:$AK$61,16,0)))</f>
        <v/>
      </c>
      <c r="AC91" s="66" t="str">
        <f>IF(AC90="","",IF(VLOOKUP($A91,Surfaces!$B$1:$AK$61,16,0)="",VLOOKUP($A91,Surfaces!$B$1:$AK$61,29,0),VLOOKUP($A91,Surfaces!$B$1:$AK$61,16,0)))</f>
        <v/>
      </c>
      <c r="AD91" s="66" t="str">
        <f>IF(AD90="","",IF(VLOOKUP($A91,Surfaces!$B$1:$AK$61,16,0)="",VLOOKUP($A91,Surfaces!$B$1:$AK$61,29,0),VLOOKUP($A91,Surfaces!$B$1:$AK$61,16,0)))</f>
        <v/>
      </c>
      <c r="AE91" s="66" t="str">
        <f>IF(AE90="","",IF(VLOOKUP($A91,Surfaces!$B$1:$AK$61,16,0)="",VLOOKUP($A91,Surfaces!$B$1:$AK$61,29,0),VLOOKUP($A91,Surfaces!$B$1:$AK$61,16,0)))</f>
        <v/>
      </c>
      <c r="AF91" s="66" t="str">
        <f>IF(AF90="","",IF(VLOOKUP($A91,Surfaces!$B$1:$AK$61,16,0)="",VLOOKUP($A91,Surfaces!$B$1:$AK$61,29,0),VLOOKUP($A91,Surfaces!$B$1:$AK$61,16,0)))</f>
        <v/>
      </c>
      <c r="AG91" s="66" t="str">
        <f>IF(AG90="","",IF(VLOOKUP($A91,Surfaces!$B$1:$AK$61,16,0)="",VLOOKUP($A91,Surfaces!$B$1:$AK$61,29,0),VLOOKUP($A91,Surfaces!$B$1:$AK$61,16,0)))</f>
        <v/>
      </c>
      <c r="AH91" s="66" t="str">
        <f>IF(AH90="","",IF(VLOOKUP($A91,Surfaces!$B$1:$AK$61,16,0)="",VLOOKUP($A91,Surfaces!$B$1:$AK$61,29,0),VLOOKUP($A91,Surfaces!$B$1:$AK$61,16,0)))</f>
        <v/>
      </c>
      <c r="AI91" s="66" t="str">
        <f>IF(AI90="","",IF(VLOOKUP($A91,Surfaces!$B$1:$AK$61,16,0)="",VLOOKUP($A91,Surfaces!$B$1:$AK$61,29,0),VLOOKUP($A91,Surfaces!$B$1:$AK$61,16,0)))</f>
        <v/>
      </c>
      <c r="AJ91" s="66" t="str">
        <f>IF(AJ90="","",IF(VLOOKUP($A91,Surfaces!$B$1:$AK$61,16,0)="",VLOOKUP($A91,Surfaces!$B$1:$AK$61,29,0),VLOOKUP($A91,Surfaces!$B$1:$AK$61,16,0)))</f>
        <v/>
      </c>
      <c r="AK91" s="66" t="str">
        <f>IF(AK90="","",IF(VLOOKUP($A91,Surfaces!$B$1:$AK$61,16,0)="",VLOOKUP($A91,Surfaces!$B$1:$AK$61,29,0),VLOOKUP($A91,Surfaces!$B$1:$AK$61,16,0)))</f>
        <v/>
      </c>
      <c r="AL91" s="66" t="str">
        <f>IF(AL90="","",IF(VLOOKUP($A91,Surfaces!$B$1:$AK$61,16,0)="",VLOOKUP($A91,Surfaces!$B$1:$AK$61,29,0),VLOOKUP($A91,Surfaces!$B$1:$AK$61,16,0)))</f>
        <v/>
      </c>
      <c r="AM91" s="66" t="str">
        <f>IF(AM90="","",IF(VLOOKUP($A91,Surfaces!$B$1:$AK$61,16,0)="",VLOOKUP($A91,Surfaces!$B$1:$AK$61,29,0),VLOOKUP($A91,Surfaces!$B$1:$AK$61,16,0)))</f>
        <v/>
      </c>
      <c r="AN91" s="66" t="str">
        <f>IF(AN90="","",IF(VLOOKUP($A91,Surfaces!$B$1:$AK$61,16,0)="",VLOOKUP($A91,Surfaces!$B$1:$AK$61,29,0),VLOOKUP($A91,Surfaces!$B$1:$AK$61,16,0)))</f>
        <v/>
      </c>
      <c r="AO91" s="66" t="str">
        <f>IF(AO90="","",IF(VLOOKUP($A91,Surfaces!$B$1:$AK$61,16,0)="",VLOOKUP($A91,Surfaces!$B$1:$AK$61,29,0),VLOOKUP($A91,Surfaces!$B$1:$AK$61,16,0)))</f>
        <v/>
      </c>
      <c r="AP91" s="66" t="str">
        <f>IF(AP90="","",IF(VLOOKUP($A91,Surfaces!$B$1:$AK$61,16,0)="",VLOOKUP($A91,Surfaces!$B$1:$AK$61,29,0),VLOOKUP($A91,Surfaces!$B$1:$AK$61,16,0)))</f>
        <v/>
      </c>
      <c r="AQ91" s="66" t="str">
        <f>IF(AQ90="","",IF(VLOOKUP($A91,Surfaces!$B$1:$AK$61,16,0)="",VLOOKUP($A91,Surfaces!$B$1:$AK$61,29,0),VLOOKUP($A91,Surfaces!$B$1:$AK$61,16,0)))</f>
        <v/>
      </c>
      <c r="AR91" s="66" t="str">
        <f>IF(AR90="","",IF(VLOOKUP($A91,Surfaces!$B$1:$AK$61,16,0)="",VLOOKUP($A91,Surfaces!$B$1:$AK$61,29,0),VLOOKUP($A91,Surfaces!$B$1:$AK$61,16,0)))</f>
        <v/>
      </c>
      <c r="AS91" s="66">
        <f ca="1">IF(AS90="","",IF(VLOOKUP($A91,Surfaces!$B$1:$AK$61,16,0)="",VLOOKUP($A91,Surfaces!$B$1:$AK$61,29,0),VLOOKUP($A91,Surfaces!$B$1:$AK$61,16,0)))</f>
        <v>10</v>
      </c>
      <c r="AT91" s="66">
        <f ca="1">IF(AT90="","",IF(VLOOKUP($A91,Surfaces!$B$1:$AK$61,16,0)="",VLOOKUP($A91,Surfaces!$B$1:$AK$61,29,0),VLOOKUP($A91,Surfaces!$B$1:$AK$61,16,0)))</f>
        <v>10</v>
      </c>
      <c r="AU91" s="66" t="str">
        <f>IF(AU90="","",IF(VLOOKUP($A91,Surfaces!$B$1:$AK$61,16,0)="",VLOOKUP($A91,Surfaces!$B$1:$AK$61,29,0),VLOOKUP($A91,Surfaces!$B$1:$AK$61,16,0)))</f>
        <v/>
      </c>
      <c r="AV91" s="66" t="str">
        <f>IF(AV90="","",IF(VLOOKUP($A91,Surfaces!$B$1:$AK$61,16,0)="",VLOOKUP($A91,Surfaces!$B$1:$AK$61,29,0),VLOOKUP($A91,Surfaces!$B$1:$AK$61,16,0)))</f>
        <v/>
      </c>
      <c r="AW91" s="66" t="str">
        <f>IF(AW90="","",IF(VLOOKUP($A91,Surfaces!$B$1:$AK$61,16,0)="",VLOOKUP($A91,Surfaces!$B$1:$AK$61,29,0),VLOOKUP($A91,Surfaces!$B$1:$AK$61,16,0)))</f>
        <v/>
      </c>
      <c r="AX91" s="66" t="str">
        <f>IF(AX90="","",IF(VLOOKUP($A91,Surfaces!$B$1:$AK$61,16,0)="",VLOOKUP($A91,Surfaces!$B$1:$AK$61,29,0),VLOOKUP($A91,Surfaces!$B$1:$AK$61,16,0)))</f>
        <v/>
      </c>
      <c r="AY91" s="66" t="str">
        <f>IF(AY90="","",IF(VLOOKUP($A91,Surfaces!$B$1:$AK$61,16,0)="",VLOOKUP($A91,Surfaces!$B$1:$AK$61,29,0),VLOOKUP($A91,Surfaces!$B$1:$AK$61,16,0)))</f>
        <v/>
      </c>
      <c r="AZ91" s="66" t="str">
        <f>IF(AZ90="","",IF(VLOOKUP($A91,Surfaces!$B$1:$AK$61,16,0)="",VLOOKUP($A91,Surfaces!$B$1:$AK$61,29,0),VLOOKUP($A91,Surfaces!$B$1:$AK$61,16,0)))</f>
        <v/>
      </c>
      <c r="BA91" s="66" t="str">
        <f>IF(BA90="","",IF(VLOOKUP($A91,Surfaces!$B$1:$AK$61,16,0)="",VLOOKUP($A91,Surfaces!$B$1:$AK$61,29,0),VLOOKUP($A91,Surfaces!$B$1:$AK$61,16,0)))</f>
        <v/>
      </c>
      <c r="BB91" s="66" t="str">
        <f>IF(BB90="","",IF(VLOOKUP($A91,Surfaces!$B$1:$AK$61,16,0)="",VLOOKUP($A91,Surfaces!$B$1:$AK$61,29,0),VLOOKUP($A91,Surfaces!$B$1:$AK$61,16,0)))</f>
        <v/>
      </c>
      <c r="BC91" s="67"/>
      <c r="BD91" s="68"/>
      <c r="BE91" s="68"/>
      <c r="BF91" s="69"/>
      <c r="BG91" s="69"/>
      <c r="BH91" s="69"/>
      <c r="BI91" s="69"/>
      <c r="BJ91" s="69"/>
      <c r="BK91" s="70"/>
      <c r="BL91" s="69"/>
      <c r="BM91" s="69"/>
      <c r="BN91" s="69"/>
      <c r="BO91" s="71"/>
      <c r="BP91" s="72"/>
      <c r="BQ91" s="71"/>
      <c r="BR91" s="73"/>
    </row>
    <row r="92" spans="1:70" s="51" customFormat="1" x14ac:dyDescent="0.2">
      <c r="A92" s="41" t="s">
        <v>178</v>
      </c>
      <c r="B92" s="42" t="s">
        <v>115</v>
      </c>
      <c r="C92" s="43" t="str">
        <f>IF((C$182+$BN92)&gt;=52,IF(ISBLANK(INDEX($C93:$BB93,1,(C$182+$BN92+1-52))),"",IF($BL92="P",VLOOKUP($A92,Surfaces!$B$2:$AL$62,15,0),(VLOOKUP($A92,Surfaces!$B$2:$AL$62,28,0))/$BC92)),IF(ISBLANK(INDEX(C93:$BB93,1,$BN92+1)),"",IF($BL92="P",VLOOKUP($A92,Surfaces!$B$2:$AL$62,15,0),(VLOOKUP($A92,Surfaces!$B$2:$AL$62,28,0))/$BC92)))</f>
        <v/>
      </c>
      <c r="D92" s="43" t="str">
        <f>IF((D$182+$BN92)&gt;=52,IF(ISBLANK(INDEX($C93:$BB93,1,(D$182+$BN92+1-52))),"",IF($BL92="P",VLOOKUP($A92,Surfaces!$B$2:$AL$62,15,0),(VLOOKUP($A92,Surfaces!$B$2:$AL$62,28,0))/$BC92)),IF(ISBLANK(INDEX(D93:$BB93,1,$BN92+1)),"",IF($BL92="P",VLOOKUP($A92,Surfaces!$B$2:$AL$62,15,0),(VLOOKUP($A92,Surfaces!$B$2:$AL$62,28,0))/$BC92)))</f>
        <v/>
      </c>
      <c r="E92" s="43" t="str">
        <f>IF((E$182+$BN92)&gt;=52,IF(ISBLANK(INDEX($C93:$BB93,1,(E$182+$BN92+1-52))),"",IF($BL92="P",VLOOKUP($A92,Surfaces!$B$2:$AL$62,15,0),(VLOOKUP($A92,Surfaces!$B$2:$AL$62,28,0))/$BC92)),IF(ISBLANK(INDEX(E93:$BB93,1,$BN92+1)),"",IF($BL92="P",VLOOKUP($A92,Surfaces!$B$2:$AL$62,15,0),(VLOOKUP($A92,Surfaces!$B$2:$AL$62,28,0))/$BC92)))</f>
        <v/>
      </c>
      <c r="F92" s="43" t="str">
        <f>IF((F$182+$BN92)&gt;=52,IF(ISBLANK(INDEX($C93:$BB93,1,(F$182+$BN92+1-52))),"",IF($BL92="P",VLOOKUP($A92,Surfaces!$B$2:$AL$62,15,0),(VLOOKUP($A92,Surfaces!$B$2:$AL$62,28,0))/$BC92)),IF(ISBLANK(INDEX(F93:$BB93,1,$BN92+1)),"",IF($BL92="P",VLOOKUP($A92,Surfaces!$B$2:$AL$62,15,0),(VLOOKUP($A92,Surfaces!$B$2:$AL$62,28,0))/$BC92)))</f>
        <v/>
      </c>
      <c r="G92" s="43" t="str">
        <f>IF((G$182+$BN92)&gt;=52,IF(ISBLANK(INDEX($C93:$BB93,1,(G$182+$BN92+1-52))),"",IF($BL92="P",VLOOKUP($A92,Surfaces!$B$2:$AL$62,15,0),(VLOOKUP($A92,Surfaces!$B$2:$AL$62,28,0))/$BC92)),IF(ISBLANK(INDEX(G93:$BB93,1,$BN92+1)),"",IF($BL92="P",VLOOKUP($A92,Surfaces!$B$2:$AL$62,15,0),(VLOOKUP($A92,Surfaces!$B$2:$AL$62,28,0))/$BC92)))</f>
        <v/>
      </c>
      <c r="H92" s="43">
        <f ca="1">IF((H$182+$BN92)&gt;=52,IF(ISBLANK(INDEX($C93:$BB93,1,(H$182+$BN92+1-52))),"",IF($BL92="P",VLOOKUP($A92,Surfaces!$B$2:$AL$62,15,0),(VLOOKUP($A92,Surfaces!$B$2:$AL$62,28,0))/$BC92)),IF(ISBLANK(INDEX(H93:$BB93,1,$BN92+1)),"",IF($BL92="P",VLOOKUP($A92,Surfaces!$B$2:$AL$62,15,0),(VLOOKUP($A92,Surfaces!$B$2:$AL$62,28,0))/$BC92)))</f>
        <v>81.25</v>
      </c>
      <c r="I92" s="43">
        <f ca="1">IF((I$182+$BN92)&gt;=52,IF(ISBLANK(INDEX($C93:$BB93,1,(I$182+$BN92+1-52))),"",IF($BL92="P",VLOOKUP($A92,Surfaces!$B$2:$AL$62,15,0),(VLOOKUP($A92,Surfaces!$B$2:$AL$62,28,0))/$BC92)),IF(ISBLANK(INDEX(I93:$BB93,1,$BN92+1)),"",IF($BL92="P",VLOOKUP($A92,Surfaces!$B$2:$AL$62,15,0),(VLOOKUP($A92,Surfaces!$B$2:$AL$62,28,0))/$BC92)))</f>
        <v>81.25</v>
      </c>
      <c r="J92" s="43">
        <f ca="1">IF((J$182+$BN92)&gt;=52,IF(ISBLANK(INDEX($C93:$BB93,1,(J$182+$BN92+1-52))),"",IF($BL92="P",VLOOKUP($A92,Surfaces!$B$2:$AL$62,15,0),(VLOOKUP($A92,Surfaces!$B$2:$AL$62,28,0))/$BC92)),IF(ISBLANK(INDEX(J93:$BB93,1,$BN92+1)),"",IF($BL92="P",VLOOKUP($A92,Surfaces!$B$2:$AL$62,15,0),(VLOOKUP($A92,Surfaces!$B$2:$AL$62,28,0))/$BC92)))</f>
        <v>81.25</v>
      </c>
      <c r="K92" s="43">
        <f ca="1">IF((K$182+$BN92)&gt;=52,IF(ISBLANK(INDEX($C93:$BB93,1,(K$182+$BN92+1-52))),"",IF($BL92="P",VLOOKUP($A92,Surfaces!$B$2:$AL$62,15,0),(VLOOKUP($A92,Surfaces!$B$2:$AL$62,28,0))/$BC92)),IF(ISBLANK(INDEX(K93:$BB93,1,$BN92+1)),"",IF($BL92="P",VLOOKUP($A92,Surfaces!$B$2:$AL$62,15,0),(VLOOKUP($A92,Surfaces!$B$2:$AL$62,28,0))/$BC92)))</f>
        <v>81.25</v>
      </c>
      <c r="L92" s="43">
        <f ca="1">IF((L$182+$BN92)&gt;=52,IF(ISBLANK(INDEX($C93:$BB93,1,(L$182+$BN92+1-52))),"",IF($BL92="P",VLOOKUP($A92,Surfaces!$B$2:$AL$62,15,0),(VLOOKUP($A92,Surfaces!$B$2:$AL$62,28,0))/$BC92)),IF(ISBLANK(INDEX(L93:$BB93,1,$BN92+1)),"",IF($BL92="P",VLOOKUP($A92,Surfaces!$B$2:$AL$62,15,0),(VLOOKUP($A92,Surfaces!$B$2:$AL$62,28,0))/$BC92)))</f>
        <v>81.25</v>
      </c>
      <c r="M92" s="43">
        <f ca="1">IF((M$182+$BN92)&gt;=52,IF(ISBLANK(INDEX($C93:$BB93,1,(M$182+$BN92+1-52))),"",IF($BL92="P",VLOOKUP($A92,Surfaces!$B$2:$AL$62,15,0),(VLOOKUP($A92,Surfaces!$B$2:$AL$62,28,0))/$BC92)),IF(ISBLANK(INDEX(M93:$BB93,1,$BN92+1)),"",IF($BL92="P",VLOOKUP($A92,Surfaces!$B$2:$AL$62,15,0),(VLOOKUP($A92,Surfaces!$B$2:$AL$62,28,0))/$BC92)))</f>
        <v>81.25</v>
      </c>
      <c r="N92" s="43">
        <f ca="1">IF((N$182+$BN92)&gt;=52,IF(ISBLANK(INDEX($C93:$BB93,1,(N$182+$BN92+1-52))),"",IF($BL92="P",VLOOKUP($A92,Surfaces!$B$2:$AL$62,15,0),(VLOOKUP($A92,Surfaces!$B$2:$AL$62,28,0))/$BC92)),IF(ISBLANK(INDEX(N93:$BB93,1,$BN92+1)),"",IF($BL92="P",VLOOKUP($A92,Surfaces!$B$2:$AL$62,15,0),(VLOOKUP($A92,Surfaces!$B$2:$AL$62,28,0))/$BC92)))</f>
        <v>81.25</v>
      </c>
      <c r="O92" s="43">
        <f ca="1">IF((O$182+$BN92)&gt;=52,IF(ISBLANK(INDEX($C93:$BB93,1,(O$182+$BN92+1-52))),"",IF($BL92="P",VLOOKUP($A92,Surfaces!$B$2:$AL$62,15,0),(VLOOKUP($A92,Surfaces!$B$2:$AL$62,28,0))/$BC92)),IF(ISBLANK(INDEX(O93:$BB93,1,$BN92+1)),"",IF($BL92="P",VLOOKUP($A92,Surfaces!$B$2:$AL$62,15,0),(VLOOKUP($A92,Surfaces!$B$2:$AL$62,28,0))/$BC92)))</f>
        <v>81.25</v>
      </c>
      <c r="P92" s="43" t="str">
        <f>IF((P$182+$BN92)&gt;=52,IF(ISBLANK(INDEX($C93:$BB93,1,(P$182+$BN92+1-52))),"",IF($BL92="P",VLOOKUP($A92,Surfaces!$B$2:$AL$62,15,0),(VLOOKUP($A92,Surfaces!$B$2:$AL$62,28,0))/$BC92)),IF(ISBLANK(INDEX(P93:$BB93,1,$BN92+1)),"",IF($BL92="P",VLOOKUP($A92,Surfaces!$B$2:$AL$62,15,0),(VLOOKUP($A92,Surfaces!$B$2:$AL$62,28,0))/$BC92)))</f>
        <v/>
      </c>
      <c r="Q92" s="43" t="str">
        <f>IF((Q$182+$BN92)&gt;=52,IF(ISBLANK(INDEX($C93:$BB93,1,(Q$182+$BN92+1-52))),"",IF($BL92="P",VLOOKUP($A92,Surfaces!$B$2:$AL$62,15,0),(VLOOKUP($A92,Surfaces!$B$2:$AL$62,28,0))/$BC92)),IF(ISBLANK(INDEX(Q93:$BB93,1,$BN92+1)),"",IF($BL92="P",VLOOKUP($A92,Surfaces!$B$2:$AL$62,15,0),(VLOOKUP($A92,Surfaces!$B$2:$AL$62,28,0))/$BC92)))</f>
        <v/>
      </c>
      <c r="R92" s="43" t="str">
        <f>IF((R$182+$BN92)&gt;=52,IF(ISBLANK(INDEX($C93:$BB93,1,(R$182+$BN92+1-52))),"",IF($BL92="P",VLOOKUP($A92,Surfaces!$B$2:$AL$62,15,0),(VLOOKUP($A92,Surfaces!$B$2:$AL$62,28,0))/$BC92)),IF(ISBLANK(INDEX(R93:$BB93,1,$BN92+1)),"",IF($BL92="P",VLOOKUP($A92,Surfaces!$B$2:$AL$62,15,0),(VLOOKUP($A92,Surfaces!$B$2:$AL$62,28,0))/$BC92)))</f>
        <v/>
      </c>
      <c r="S92" s="43" t="str">
        <f>IF((S$182+$BN92)&gt;=52,IF(ISBLANK(INDEX($C93:$BB93,1,(S$182+$BN92+1-52))),"",IF($BL92="P",VLOOKUP($A92,Surfaces!$B$2:$AL$62,15,0),(VLOOKUP($A92,Surfaces!$B$2:$AL$62,28,0))/$BC92)),IF(ISBLANK(INDEX(S93:$BB93,1,$BN92+1)),"",IF($BL92="P",VLOOKUP($A92,Surfaces!$B$2:$AL$62,15,0),(VLOOKUP($A92,Surfaces!$B$2:$AL$62,28,0))/$BC92)))</f>
        <v/>
      </c>
      <c r="T92" s="43" t="str">
        <f>IF((T$182+$BN92)&gt;=52,IF(ISBLANK(INDEX($C93:$BB93,1,(T$182+$BN92+1-52))),"",IF($BL92="P",VLOOKUP($A92,Surfaces!$B$2:$AL$62,15,0),(VLOOKUP($A92,Surfaces!$B$2:$AL$62,28,0))/$BC92)),IF(ISBLANK(INDEX(T93:$BB93,1,$BN92+1)),"",IF($BL92="P",VLOOKUP($A92,Surfaces!$B$2:$AL$62,15,0),(VLOOKUP($A92,Surfaces!$B$2:$AL$62,28,0))/$BC92)))</f>
        <v/>
      </c>
      <c r="U92" s="43" t="str">
        <f>IF((U$182+$BN92)&gt;=52,IF(ISBLANK(INDEX($C93:$BB93,1,(U$182+$BN92+1-52))),"",IF($BL92="P",VLOOKUP($A92,Surfaces!$B$2:$AL$62,15,0),(VLOOKUP($A92,Surfaces!$B$2:$AL$62,28,0))/$BC92)),IF(ISBLANK(INDEX(U93:$BB93,1,$BN92+1)),"",IF($BL92="P",VLOOKUP($A92,Surfaces!$B$2:$AL$62,15,0),(VLOOKUP($A92,Surfaces!$B$2:$AL$62,28,0))/$BC92)))</f>
        <v/>
      </c>
      <c r="V92" s="43" t="str">
        <f>IF((V$182+$BN92)&gt;=52,IF(ISBLANK(INDEX($C93:$BB93,1,(V$182+$BN92+1-52))),"",IF($BL92="P",VLOOKUP($A92,Surfaces!$B$2:$AL$62,15,0),(VLOOKUP($A92,Surfaces!$B$2:$AL$62,28,0))/$BC92)),IF(ISBLANK(INDEX(V93:$BB93,1,$BN92+1)),"",IF($BL92="P",VLOOKUP($A92,Surfaces!$B$2:$AL$62,15,0),(VLOOKUP($A92,Surfaces!$B$2:$AL$62,28,0))/$BC92)))</f>
        <v/>
      </c>
      <c r="W92" s="43">
        <f ca="1">IF((W$182+$BN92)&gt;=52,IF(ISBLANK(INDEX($C93:$BB93,1,(W$182+$BN92+1-52))),"",IF($BL92="P",VLOOKUP($A92,Surfaces!$B$2:$AL$62,15,0),(VLOOKUP($A92,Surfaces!$B$2:$AL$62,28,0))/$BC92)),IF(ISBLANK(INDEX(W93:$BB93,1,$BN92+1)),"",IF($BL92="P",VLOOKUP($A92,Surfaces!$B$2:$AL$62,15,0),(VLOOKUP($A92,Surfaces!$B$2:$AL$62,28,0))/$BC92)))</f>
        <v>81.25</v>
      </c>
      <c r="X92" s="43">
        <f ca="1">IF((X$182+$BN92)&gt;=52,IF(ISBLANK(INDEX($C93:$BB93,1,(X$182+$BN92+1-52))),"",IF($BL92="P",VLOOKUP($A92,Surfaces!$B$2:$AL$62,15,0),(VLOOKUP($A92,Surfaces!$B$2:$AL$62,28,0))/$BC92)),IF(ISBLANK(INDEX(X93:$BB93,1,$BN92+1)),"",IF($BL92="P",VLOOKUP($A92,Surfaces!$B$2:$AL$62,15,0),(VLOOKUP($A92,Surfaces!$B$2:$AL$62,28,0))/$BC92)))</f>
        <v>81.25</v>
      </c>
      <c r="Y92" s="43" t="str">
        <f>IF((Y$182+$BN92)&gt;=52,IF(ISBLANK(INDEX($C93:$BB93,1,(Y$182+$BN92+1-52))),"",IF($BL92="P",VLOOKUP($A92,Surfaces!$B$2:$AL$62,15,0),(VLOOKUP($A92,Surfaces!$B$2:$AL$62,28,0))/$BC92)),IF(ISBLANK(INDEX(Y93:$BB93,1,$BN92+1)),"",IF($BL92="P",VLOOKUP($A92,Surfaces!$B$2:$AL$62,15,0),(VLOOKUP($A92,Surfaces!$B$2:$AL$62,28,0))/$BC92)))</f>
        <v/>
      </c>
      <c r="Z92" s="43" t="str">
        <f>IF((Z$182+$BN92)&gt;=52,IF(ISBLANK(INDEX($C93:$BB93,1,(Z$182+$BN92+1-52))),"",IF($BL92="P",VLOOKUP($A92,Surfaces!$B$2:$AL$62,15,0),(VLOOKUP($A92,Surfaces!$B$2:$AL$62,28,0))/$BC92)),IF(ISBLANK(INDEX(Z93:$BB93,1,$BN92+1)),"",IF($BL92="P",VLOOKUP($A92,Surfaces!$B$2:$AL$62,15,0),(VLOOKUP($A92,Surfaces!$B$2:$AL$62,28,0))/$BC92)))</f>
        <v/>
      </c>
      <c r="AA92" s="43" t="str">
        <f>IF((AA$182+$BN92)&gt;=52,IF(ISBLANK(INDEX($C93:$BB93,1,(AA$182+$BN92+1-52))),"",IF($BL92="P",VLOOKUP($A92,Surfaces!$B$2:$AL$62,15,0),(VLOOKUP($A92,Surfaces!$B$2:$AL$62,28,0))/$BC92)),IF(ISBLANK(INDEX(AA93:$BB93,1,$BN92+1)),"",IF($BL92="P",VLOOKUP($A92,Surfaces!$B$2:$AL$62,15,0),(VLOOKUP($A92,Surfaces!$B$2:$AL$62,28,0))/$BC92)))</f>
        <v/>
      </c>
      <c r="AB92" s="43" t="str">
        <f>IF((AB$182+$BN92)&gt;=52,IF(ISBLANK(INDEX($C93:$BB93,1,(AB$182+$BN92+1-52))),"",IF($BL92="P",VLOOKUP($A92,Surfaces!$B$2:$AL$62,15,0),(VLOOKUP($A92,Surfaces!$B$2:$AL$62,28,0))/$BC92)),IF(ISBLANK(INDEX(AB93:$BB93,1,$BN92+1)),"",IF($BL92="P",VLOOKUP($A92,Surfaces!$B$2:$AL$62,15,0),(VLOOKUP($A92,Surfaces!$B$2:$AL$62,28,0))/$BC92)))</f>
        <v/>
      </c>
      <c r="AC92" s="43" t="str">
        <f>IF((AC$182+$BN92)&gt;=52,IF(ISBLANK(INDEX($C93:$BB93,1,(AC$182+$BN92+1-52))),"",IF($BL92="P",VLOOKUP($A92,Surfaces!$B$2:$AL$62,15,0),(VLOOKUP($A92,Surfaces!$B$2:$AL$62,28,0))/$BC92)),IF(ISBLANK(INDEX(AC93:$BB93,1,$BN92+1)),"",IF($BL92="P",VLOOKUP($A92,Surfaces!$B$2:$AL$62,15,0),(VLOOKUP($A92,Surfaces!$B$2:$AL$62,28,0))/$BC92)))</f>
        <v/>
      </c>
      <c r="AD92" s="43" t="str">
        <f>IF((AD$182+$BN92)&gt;=52,IF(ISBLANK(INDEX($C93:$BB93,1,(AD$182+$BN92+1-52))),"",IF($BL92="P",VLOOKUP($A92,Surfaces!$B$2:$AL$62,15,0),(VLOOKUP($A92,Surfaces!$B$2:$AL$62,28,0))/$BC92)),IF(ISBLANK(INDEX(AD93:$BB93,1,$BN92+1)),"",IF($BL92="P",VLOOKUP($A92,Surfaces!$B$2:$AL$62,15,0),(VLOOKUP($A92,Surfaces!$B$2:$AL$62,28,0))/$BC92)))</f>
        <v/>
      </c>
      <c r="AE92" s="43" t="str">
        <f>IF((AE$182+$BN92)&gt;=52,IF(ISBLANK(INDEX($C93:$BB93,1,(AE$182+$BN92+1-52))),"",IF($BL92="P",VLOOKUP($A92,Surfaces!$B$2:$AL$62,15,0),(VLOOKUP($A92,Surfaces!$B$2:$AL$62,28,0))/$BC92)),IF(ISBLANK(INDEX(AE93:$BB93,1,$BN92+1)),"",IF($BL92="P",VLOOKUP($A92,Surfaces!$B$2:$AL$62,15,0),(VLOOKUP($A92,Surfaces!$B$2:$AL$62,28,0))/$BC92)))</f>
        <v/>
      </c>
      <c r="AF92" s="43">
        <f ca="1">IF((AF$182+$BN92)&gt;=52,IF(ISBLANK(INDEX($C93:$BB93,1,(AF$182+$BN92+1-52))),"",IF($BL92="P",VLOOKUP($A92,Surfaces!$B$2:$AL$62,15,0),(VLOOKUP($A92,Surfaces!$B$2:$AL$62,28,0))/$BC92)),IF(ISBLANK(INDEX(AF93:$BB93,1,$BN92+1)),"",IF($BL92="P",VLOOKUP($A92,Surfaces!$B$2:$AL$62,15,0),(VLOOKUP($A92,Surfaces!$B$2:$AL$62,28,0))/$BC92)))</f>
        <v>81.25</v>
      </c>
      <c r="AG92" s="43" t="str">
        <f>IF((AG$182+$BN92)&gt;=52,IF(ISBLANK(INDEX($C93:$BB93,1,(AG$182+$BN92+1-52))),"",IF($BL92="P",VLOOKUP($A92,Surfaces!$B$2:$AL$62,15,0),(VLOOKUP($A92,Surfaces!$B$2:$AL$62,28,0))/$BC92)),IF(ISBLANK(INDEX(AG93:$BB93,1,$BN92+1)),"",IF($BL92="P",VLOOKUP($A92,Surfaces!$B$2:$AL$62,15,0),(VLOOKUP($A92,Surfaces!$B$2:$AL$62,28,0))/$BC92)))</f>
        <v/>
      </c>
      <c r="AH92" s="43" t="str">
        <f>IF((AH$182+$BN92)&gt;=52,IF(ISBLANK(INDEX($C93:$BB93,1,(AH$182+$BN92+1-52))),"",IF($BL92="P",VLOOKUP($A92,Surfaces!$B$2:$AL$62,15,0),(VLOOKUP($A92,Surfaces!$B$2:$AL$62,28,0))/$BC92)),IF(ISBLANK(INDEX(AH93:$BB93,1,$BN92+1)),"",IF($BL92="P",VLOOKUP($A92,Surfaces!$B$2:$AL$62,15,0),(VLOOKUP($A92,Surfaces!$B$2:$AL$62,28,0))/$BC92)))</f>
        <v/>
      </c>
      <c r="AI92" s="43" t="str">
        <f>IF((AI$182+$BN92)&gt;=52,IF(ISBLANK(INDEX($C93:$BB93,1,(AI$182+$BN92+1-52))),"",IF($BL92="P",VLOOKUP($A92,Surfaces!$B$2:$AL$62,15,0),(VLOOKUP($A92,Surfaces!$B$2:$AL$62,28,0))/$BC92)),IF(ISBLANK(INDEX(AI93:$BB93,1,$BN92+1)),"",IF($BL92="P",VLOOKUP($A92,Surfaces!$B$2:$AL$62,15,0),(VLOOKUP($A92,Surfaces!$B$2:$AL$62,28,0))/$BC92)))</f>
        <v/>
      </c>
      <c r="AJ92" s="43" t="str">
        <f>IF((AJ$182+$BN92)&gt;=52,IF(ISBLANK(INDEX($C93:$BB93,1,(AJ$182+$BN92+1-52))),"",IF($BL92="P",VLOOKUP($A92,Surfaces!$B$2:$AL$62,15,0),(VLOOKUP($A92,Surfaces!$B$2:$AL$62,28,0))/$BC92)),IF(ISBLANK(INDEX(AJ93:$BB93,1,$BN92+1)),"",IF($BL92="P",VLOOKUP($A92,Surfaces!$B$2:$AL$62,15,0),(VLOOKUP($A92,Surfaces!$B$2:$AL$62,28,0))/$BC92)))</f>
        <v/>
      </c>
      <c r="AK92" s="43" t="str">
        <f>IF((AK$182+$BN92)&gt;=52,IF(ISBLANK(INDEX($C93:$BB93,1,(AK$182+$BN92+1-52))),"",IF($BL92="P",VLOOKUP($A92,Surfaces!$B$2:$AL$62,15,0),(VLOOKUP($A92,Surfaces!$B$2:$AL$62,28,0))/$BC92)),IF(ISBLANK(INDEX(AK93:$BB93,1,$BN92+1)),"",IF($BL92="P",VLOOKUP($A92,Surfaces!$B$2:$AL$62,15,0),(VLOOKUP($A92,Surfaces!$B$2:$AL$62,28,0))/$BC92)))</f>
        <v/>
      </c>
      <c r="AL92" s="43">
        <f ca="1">IF((AL$182+$BN92)&gt;=52,IF(ISBLANK(INDEX($C93:$BB93,1,(AL$182+$BN92+1-52))),"",IF($BL92="P",VLOOKUP($A92,Surfaces!$B$2:$AL$62,15,0),(VLOOKUP($A92,Surfaces!$B$2:$AL$62,28,0))/$BC92)),IF(ISBLANK(INDEX(AL93:$BB93,1,$BN92+1)),"",IF($BL92="P",VLOOKUP($A92,Surfaces!$B$2:$AL$62,15,0),(VLOOKUP($A92,Surfaces!$B$2:$AL$62,28,0))/$BC92)))</f>
        <v>81.25</v>
      </c>
      <c r="AM92" s="43">
        <f ca="1">IF((AM$182+$BN92)&gt;=52,IF(ISBLANK(INDEX($C93:$BB93,1,(AM$182+$BN92+1-52))),"",IF($BL92="P",VLOOKUP($A92,Surfaces!$B$2:$AL$62,15,0),(VLOOKUP($A92,Surfaces!$B$2:$AL$62,28,0))/$BC92)),IF(ISBLANK(INDEX(AM93:$BB93,1,$BN92+1)),"",IF($BL92="P",VLOOKUP($A92,Surfaces!$B$2:$AL$62,15,0),(VLOOKUP($A92,Surfaces!$B$2:$AL$62,28,0))/$BC92)))</f>
        <v>81.25</v>
      </c>
      <c r="AN92" s="43" t="str">
        <f>IF((AN$182+$BN92)&gt;=52,IF(ISBLANK(INDEX($C93:$BB93,1,(AN$182+$BN92+1-52))),"",IF($BL92="P",VLOOKUP($A92,Surfaces!$B$2:$AL$62,15,0),(VLOOKUP($A92,Surfaces!$B$2:$AL$62,28,0))/$BC92)),IF(ISBLANK(INDEX(AN93:$BB93,1,$BN92+1)),"",IF($BL92="P",VLOOKUP($A92,Surfaces!$B$2:$AL$62,15,0),(VLOOKUP($A92,Surfaces!$B$2:$AL$62,28,0))/$BC92)))</f>
        <v/>
      </c>
      <c r="AO92" s="43" t="str">
        <f>IF((AO$182+$BN92)&gt;=52,IF(ISBLANK(INDEX($C93:$BB93,1,(AO$182+$BN92+1-52))),"",IF($BL92="P",VLOOKUP($A92,Surfaces!$B$2:$AL$62,15,0),(VLOOKUP($A92,Surfaces!$B$2:$AL$62,28,0))/$BC92)),IF(ISBLANK(INDEX(AO93:$BB93,1,$BN92+1)),"",IF($BL92="P",VLOOKUP($A92,Surfaces!$B$2:$AL$62,15,0),(VLOOKUP($A92,Surfaces!$B$2:$AL$62,28,0))/$BC92)))</f>
        <v/>
      </c>
      <c r="AP92" s="43" t="str">
        <f>IF((AP$182+$BN92)&gt;=52,IF(ISBLANK(INDEX($C93:$BB93,1,(AP$182+$BN92+1-52))),"",IF($BL92="P",VLOOKUP($A92,Surfaces!$B$2:$AL$62,15,0),(VLOOKUP($A92,Surfaces!$B$2:$AL$62,28,0))/$BC92)),IF(ISBLANK(INDEX(AP93:$BB93,1,$BN92+1)),"",IF($BL92="P",VLOOKUP($A92,Surfaces!$B$2:$AL$62,15,0),(VLOOKUP($A92,Surfaces!$B$2:$AL$62,28,0))/$BC92)))</f>
        <v/>
      </c>
      <c r="AQ92" s="43" t="str">
        <f>IF((AQ$182+$BN92)&gt;=52,IF(ISBLANK(INDEX($C93:$BB93,1,(AQ$182+$BN92+1-52))),"",IF($BL92="P",VLOOKUP($A92,Surfaces!$B$2:$AL$62,15,0),(VLOOKUP($A92,Surfaces!$B$2:$AL$62,28,0))/$BC92)),IF(ISBLANK(INDEX(AQ93:$BB93,1,$BN92+1)),"",IF($BL92="P",VLOOKUP($A92,Surfaces!$B$2:$AL$62,15,0),(VLOOKUP($A92,Surfaces!$B$2:$AL$62,28,0))/$BC92)))</f>
        <v/>
      </c>
      <c r="AR92" s="43" t="str">
        <f>IF((AR$182+$BN92)&gt;=52,IF(ISBLANK(INDEX($C93:$BB93,1,(AR$182+$BN92+1-52))),"",IF($BL92="P",VLOOKUP($A92,Surfaces!$B$2:$AL$62,15,0),(VLOOKUP($A92,Surfaces!$B$2:$AL$62,28,0))/$BC92)),IF(ISBLANK(INDEX(AR93:$BB93,1,$BN92+1)),"",IF($BL92="P",VLOOKUP($A92,Surfaces!$B$2:$AL$62,15,0),(VLOOKUP($A92,Surfaces!$B$2:$AL$62,28,0))/$BC92)))</f>
        <v/>
      </c>
      <c r="AS92" s="43" t="str">
        <f>IF((AS$182+$BN92)&gt;=52,IF(ISBLANK(INDEX($C93:$BB93,1,(AS$182+$BN92+1-52))),"",IF($BL92="P",VLOOKUP($A92,Surfaces!$B$2:$AL$62,15,0),(VLOOKUP($A92,Surfaces!$B$2:$AL$62,28,0))/$BC92)),IF(ISBLANK(INDEX(AS93:$BB93,1,$BN92+1)),"",IF($BL92="P",VLOOKUP($A92,Surfaces!$B$2:$AL$62,15,0),(VLOOKUP($A92,Surfaces!$B$2:$AL$62,28,0))/$BC92)))</f>
        <v/>
      </c>
      <c r="AT92" s="43">
        <f ca="1">IF((AT$182+$BN92)&gt;=52,IF(ISBLANK(INDEX($C93:$BB93,1,(AT$182+$BN92+1-52))),"",IF($BL92="P",VLOOKUP($A92,Surfaces!$B$2:$AL$62,15,0),(VLOOKUP($A92,Surfaces!$B$2:$AL$62,28,0))/$BC92)),IF(ISBLANK(INDEX(AT93:$BB93,1,$BN92+1)),"",IF($BL92="P",VLOOKUP($A92,Surfaces!$B$2:$AL$62,15,0),(VLOOKUP($A92,Surfaces!$B$2:$AL$62,28,0))/$BC92)))</f>
        <v>81.25</v>
      </c>
      <c r="AU92" s="43">
        <f ca="1">IF((AU$182+$BN92)&gt;=52,IF(ISBLANK(INDEX($C93:$BB93,1,(AU$182+$BN92+1-52))),"",IF($BL92="P",VLOOKUP($A92,Surfaces!$B$2:$AL$62,15,0),(VLOOKUP($A92,Surfaces!$B$2:$AL$62,28,0))/$BC92)),IF(ISBLANK(INDEX(AU93:$BB93,1,$BN92+1)),"",IF($BL92="P",VLOOKUP($A92,Surfaces!$B$2:$AL$62,15,0),(VLOOKUP($A92,Surfaces!$B$2:$AL$62,28,0))/$BC92)))</f>
        <v>81.25</v>
      </c>
      <c r="AV92" s="43" t="str">
        <f>IF((AV$182+$BN92)&gt;=52,IF(ISBLANK(INDEX($C93:$BB93,1,(AV$182+$BN92+1-52))),"",IF($BL92="P",VLOOKUP($A92,Surfaces!$B$2:$AL$62,15,0),(VLOOKUP($A92,Surfaces!$B$2:$AL$62,28,0))/$BC92)),IF(ISBLANK(INDEX(AV93:$BB93,1,$BN92+1)),"",IF($BL92="P",VLOOKUP($A92,Surfaces!$B$2:$AL$62,15,0),(VLOOKUP($A92,Surfaces!$B$2:$AL$62,28,0))/$BC92)))</f>
        <v/>
      </c>
      <c r="AW92" s="43" t="str">
        <f>IF((AW$182+$BN92)&gt;=52,IF(ISBLANK(INDEX($C93:$BB93,1,(AW$182+$BN92+1-52))),"",IF($BL92="P",VLOOKUP($A92,Surfaces!$B$2:$AL$62,15,0),(VLOOKUP($A92,Surfaces!$B$2:$AL$62,28,0))/$BC92)),IF(ISBLANK(INDEX(AW93:$BB93,1,$BN92+1)),"",IF($BL92="P",VLOOKUP($A92,Surfaces!$B$2:$AL$62,15,0),(VLOOKUP($A92,Surfaces!$B$2:$AL$62,28,0))/$BC92)))</f>
        <v/>
      </c>
      <c r="AX92" s="43" t="str">
        <f>IF((AX$182+$BN92)&gt;=52,IF(ISBLANK(INDEX($C93:$BB93,1,(AX$182+$BN92+1-52))),"",IF($BL92="P",VLOOKUP($A92,Surfaces!$B$2:$AL$62,15,0),(VLOOKUP($A92,Surfaces!$B$2:$AL$62,28,0))/$BC92)),IF(ISBLANK(INDEX(AX93:$BB93,1,$BN92+1)),"",IF($BL92="P",VLOOKUP($A92,Surfaces!$B$2:$AL$62,15,0),(VLOOKUP($A92,Surfaces!$B$2:$AL$62,28,0))/$BC92)))</f>
        <v/>
      </c>
      <c r="AY92" s="43" t="str">
        <f>IF((AY$182+$BN92)&gt;=52,IF(ISBLANK(INDEX($C93:$BB93,1,(AY$182+$BN92+1-52))),"",IF($BL92="P",VLOOKUP($A92,Surfaces!$B$2:$AL$62,15,0),(VLOOKUP($A92,Surfaces!$B$2:$AL$62,28,0))/$BC92)),IF(ISBLANK(INDEX(AY93:$BB93,1,$BN92+1)),"",IF($BL92="P",VLOOKUP($A92,Surfaces!$B$2:$AL$62,15,0),(VLOOKUP($A92,Surfaces!$B$2:$AL$62,28,0))/$BC92)))</f>
        <v/>
      </c>
      <c r="AZ92" s="43" t="str">
        <f>IF((AZ$182+$BN92)&gt;=52,IF(ISBLANK(INDEX($C93:$BB93,1,(AZ$182+$BN92+1-52))),"",IF($BL92="P",VLOOKUP($A92,Surfaces!$B$2:$AL$62,15,0),(VLOOKUP($A92,Surfaces!$B$2:$AL$62,28,0))/$BC92)),IF(ISBLANK(INDEX(AZ93:$BB93,1,$BN92+1)),"",IF($BL92="P",VLOOKUP($A92,Surfaces!$B$2:$AL$62,15,0),(VLOOKUP($A92,Surfaces!$B$2:$AL$62,28,0))/$BC92)))</f>
        <v/>
      </c>
      <c r="BA92" s="43" t="str">
        <f>IF((BA$182+$BN92)&gt;=52,IF(ISBLANK(INDEX($C93:$BB93,1,(BA$182+$BN92+1-52))),"",IF($BL92="P",VLOOKUP($A92,Surfaces!$B$2:$AL$62,15,0),(VLOOKUP($A92,Surfaces!$B$2:$AL$62,28,0))/$BC92)),IF(ISBLANK(INDEX(BA93:$BB93,1,$BN92+1)),"",IF($BL92="P",VLOOKUP($A92,Surfaces!$B$2:$AL$62,15,0),(VLOOKUP($A92,Surfaces!$B$2:$AL$62,28,0))/$BC92)))</f>
        <v/>
      </c>
      <c r="BB92" s="43" t="str">
        <f>IF((BB$182+$BN92)&gt;=52,IF(ISBLANK(INDEX($C93:$BB93,1,(BB$182+$BN92+1-52))),"",IF($BL92="P",VLOOKUP($A92,Surfaces!$B$2:$AL$62,15,0),(VLOOKUP($A92,Surfaces!$B$2:$AL$62,28,0))/$BC92)),IF(ISBLANK(INDEX(BB93:$BB93,1,$BN92+1)),"",IF($BL92="P",VLOOKUP($A92,Surfaces!$B$2:$AL$62,15,0),(VLOOKUP($A92,Surfaces!$B$2:$AL$62,28,0))/$BC92)))</f>
        <v/>
      </c>
      <c r="BC92" s="44">
        <f>IF(COUNTA(C93:BB93)=0,"",COUNTA(C93:BB93))</f>
        <v>16</v>
      </c>
      <c r="BD92" s="45" t="s">
        <v>137</v>
      </c>
      <c r="BE92" s="45" t="s">
        <v>164</v>
      </c>
      <c r="BF92" s="46" t="s">
        <v>147</v>
      </c>
      <c r="BG92" s="46">
        <v>15</v>
      </c>
      <c r="BH92" s="46">
        <v>1</v>
      </c>
      <c r="BI92" s="46" t="s">
        <v>128</v>
      </c>
      <c r="BJ92" s="46">
        <v>1</v>
      </c>
      <c r="BK92" s="47"/>
      <c r="BL92" s="46" t="s">
        <v>119</v>
      </c>
      <c r="BM92" s="46">
        <v>30</v>
      </c>
      <c r="BN92" s="46">
        <v>22</v>
      </c>
      <c r="BO92" s="48">
        <v>0.43</v>
      </c>
      <c r="BP92" s="49" t="s">
        <v>129</v>
      </c>
      <c r="BQ92" s="48">
        <v>1.36</v>
      </c>
      <c r="BR92" s="50" t="str">
        <f>IF(ISBLANK(BP92),"",BP92)</f>
        <v>€/u</v>
      </c>
    </row>
    <row r="93" spans="1:70" x14ac:dyDescent="0.2">
      <c r="A93" s="52" t="str">
        <f>A92</f>
        <v>choux rouge</v>
      </c>
      <c r="B93" s="53" t="s">
        <v>121</v>
      </c>
      <c r="C93" s="56" t="s">
        <v>329</v>
      </c>
      <c r="D93" s="56"/>
      <c r="E93" s="56"/>
      <c r="F93" s="56"/>
      <c r="G93" s="56"/>
      <c r="H93" s="56"/>
      <c r="I93" s="56" t="s">
        <v>329</v>
      </c>
      <c r="J93" s="56" t="s">
        <v>329</v>
      </c>
      <c r="K93" s="56"/>
      <c r="L93" s="56"/>
      <c r="M93" s="56"/>
      <c r="N93" s="56"/>
      <c r="O93" s="56"/>
      <c r="P93" s="56"/>
      <c r="Q93" s="56" t="s">
        <v>329</v>
      </c>
      <c r="R93" s="56" t="s">
        <v>329</v>
      </c>
      <c r="S93" s="56"/>
      <c r="T93" s="56"/>
      <c r="U93" s="56"/>
      <c r="V93" s="56"/>
      <c r="W93" s="56"/>
      <c r="X93" s="54"/>
      <c r="Y93" s="54"/>
      <c r="Z93" s="54"/>
      <c r="AA93" s="54"/>
      <c r="AB93" s="54"/>
      <c r="AC93" s="56"/>
      <c r="AD93" s="56" t="s">
        <v>329</v>
      </c>
      <c r="AE93" s="56" t="s">
        <v>329</v>
      </c>
      <c r="AF93" s="56" t="s">
        <v>329</v>
      </c>
      <c r="AG93" s="56" t="s">
        <v>329</v>
      </c>
      <c r="AH93" s="56" t="s">
        <v>329</v>
      </c>
      <c r="AI93" s="56" t="s">
        <v>329</v>
      </c>
      <c r="AJ93" s="56" t="s">
        <v>329</v>
      </c>
      <c r="AK93" s="56" t="s">
        <v>329</v>
      </c>
      <c r="AL93" s="56"/>
      <c r="AM93" s="56"/>
      <c r="AN93" s="56"/>
      <c r="AO93" s="56"/>
      <c r="AP93" s="56"/>
      <c r="AQ93" s="56"/>
      <c r="AR93" s="56"/>
      <c r="AS93" s="56" t="s">
        <v>329</v>
      </c>
      <c r="AT93" s="56" t="s">
        <v>329</v>
      </c>
      <c r="AU93" s="56"/>
      <c r="AV93" s="56"/>
      <c r="AW93" s="56"/>
      <c r="AX93" s="56"/>
      <c r="AY93" s="56"/>
      <c r="AZ93" s="56"/>
      <c r="BA93" s="56"/>
      <c r="BB93" s="56" t="s">
        <v>329</v>
      </c>
      <c r="BC93" s="57"/>
      <c r="BD93" s="58"/>
      <c r="BE93" s="58"/>
      <c r="BF93" s="59"/>
      <c r="BG93" s="59"/>
      <c r="BH93" s="59"/>
      <c r="BI93" s="59"/>
      <c r="BJ93" s="59"/>
      <c r="BK93" s="60"/>
      <c r="BL93" s="59"/>
      <c r="BM93" s="59"/>
      <c r="BN93" s="59"/>
      <c r="BO93" s="61"/>
      <c r="BP93" s="62"/>
      <c r="BQ93" s="61"/>
      <c r="BR93" s="63"/>
    </row>
    <row r="94" spans="1:70" x14ac:dyDescent="0.2">
      <c r="A94" s="64" t="str">
        <f>A93</f>
        <v>choux rouge</v>
      </c>
      <c r="B94" s="65" t="s">
        <v>123</v>
      </c>
      <c r="C94" s="66">
        <f ca="1">IF(C93="","",IF(VLOOKUP($A94,Surfaces!$B$1:$AK$61,16,0)="",VLOOKUP($A94,Surfaces!$B$1:$AK$61,29,0),VLOOKUP($A94,Surfaces!$B$1:$AK$61,16,0)))</f>
        <v>50</v>
      </c>
      <c r="D94" s="66" t="str">
        <f>IF(D93="","",IF(VLOOKUP($A94,Surfaces!$B$1:$AK$61,16,0)="",VLOOKUP($A94,Surfaces!$B$1:$AK$61,29,0),VLOOKUP($A94,Surfaces!$B$1:$AK$61,16,0)))</f>
        <v/>
      </c>
      <c r="E94" s="66" t="str">
        <f>IF(E93="","",IF(VLOOKUP($A94,Surfaces!$B$1:$AK$61,16,0)="",VLOOKUP($A94,Surfaces!$B$1:$AK$61,29,0),VLOOKUP($A94,Surfaces!$B$1:$AK$61,16,0)))</f>
        <v/>
      </c>
      <c r="F94" s="66" t="str">
        <f>IF(F93="","",IF(VLOOKUP($A94,Surfaces!$B$1:$AK$61,16,0)="",VLOOKUP($A94,Surfaces!$B$1:$AK$61,29,0),VLOOKUP($A94,Surfaces!$B$1:$AK$61,16,0)))</f>
        <v/>
      </c>
      <c r="G94" s="66" t="str">
        <f>IF(G93="","",IF(VLOOKUP($A94,Surfaces!$B$1:$AK$61,16,0)="",VLOOKUP($A94,Surfaces!$B$1:$AK$61,29,0),VLOOKUP($A94,Surfaces!$B$1:$AK$61,16,0)))</f>
        <v/>
      </c>
      <c r="H94" s="66" t="str">
        <f>IF(H93="","",IF(VLOOKUP($A94,Surfaces!$B$1:$AK$61,16,0)="",VLOOKUP($A94,Surfaces!$B$1:$AK$61,29,0),VLOOKUP($A94,Surfaces!$B$1:$AK$61,16,0)))</f>
        <v/>
      </c>
      <c r="I94" s="66">
        <f ca="1">IF(I93="","",IF(VLOOKUP($A94,Surfaces!$B$1:$AK$61,16,0)="",VLOOKUP($A94,Surfaces!$B$1:$AK$61,29,0),VLOOKUP($A94,Surfaces!$B$1:$AK$61,16,0)))</f>
        <v>50</v>
      </c>
      <c r="J94" s="66">
        <f ca="1">IF(J93="","",IF(VLOOKUP($A94,Surfaces!$B$1:$AK$61,16,0)="",VLOOKUP($A94,Surfaces!$B$1:$AK$61,29,0),VLOOKUP($A94,Surfaces!$B$1:$AK$61,16,0)))</f>
        <v>50</v>
      </c>
      <c r="K94" s="66" t="str">
        <f>IF(K93="","",IF(VLOOKUP($A94,Surfaces!$B$1:$AK$61,16,0)="",VLOOKUP($A94,Surfaces!$B$1:$AK$61,29,0),VLOOKUP($A94,Surfaces!$B$1:$AK$61,16,0)))</f>
        <v/>
      </c>
      <c r="L94" s="66" t="str">
        <f>IF(L93="","",IF(VLOOKUP($A94,Surfaces!$B$1:$AK$61,16,0)="",VLOOKUP($A94,Surfaces!$B$1:$AK$61,29,0),VLOOKUP($A94,Surfaces!$B$1:$AK$61,16,0)))</f>
        <v/>
      </c>
      <c r="M94" s="66" t="str">
        <f>IF(M93="","",IF(VLOOKUP($A94,Surfaces!$B$1:$AK$61,16,0)="",VLOOKUP($A94,Surfaces!$B$1:$AK$61,29,0),VLOOKUP($A94,Surfaces!$B$1:$AK$61,16,0)))</f>
        <v/>
      </c>
      <c r="N94" s="66" t="str">
        <f>IF(N93="","",IF(VLOOKUP($A94,Surfaces!$B$1:$AK$61,16,0)="",VLOOKUP($A94,Surfaces!$B$1:$AK$61,29,0),VLOOKUP($A94,Surfaces!$B$1:$AK$61,16,0)))</f>
        <v/>
      </c>
      <c r="O94" s="66" t="str">
        <f>IF(O93="","",IF(VLOOKUP($A94,Surfaces!$B$1:$AK$61,16,0)="",VLOOKUP($A94,Surfaces!$B$1:$AK$61,29,0),VLOOKUP($A94,Surfaces!$B$1:$AK$61,16,0)))</f>
        <v/>
      </c>
      <c r="P94" s="66" t="str">
        <f>IF(P93="","",IF(VLOOKUP($A94,Surfaces!$B$1:$AK$61,16,0)="",VLOOKUP($A94,Surfaces!$B$1:$AK$61,29,0),VLOOKUP($A94,Surfaces!$B$1:$AK$61,16,0)))</f>
        <v/>
      </c>
      <c r="Q94" s="66">
        <f ca="1">IF(Q93="","",IF(VLOOKUP($A94,Surfaces!$B$1:$AK$61,16,0)="",VLOOKUP($A94,Surfaces!$B$1:$AK$61,29,0),VLOOKUP($A94,Surfaces!$B$1:$AK$61,16,0)))</f>
        <v>50</v>
      </c>
      <c r="R94" s="66">
        <f ca="1">IF(R93="","",IF(VLOOKUP($A94,Surfaces!$B$1:$AK$61,16,0)="",VLOOKUP($A94,Surfaces!$B$1:$AK$61,29,0),VLOOKUP($A94,Surfaces!$B$1:$AK$61,16,0)))</f>
        <v>50</v>
      </c>
      <c r="S94" s="66" t="str">
        <f>IF(S93="","",IF(VLOOKUP($A94,Surfaces!$B$1:$AK$61,16,0)="",VLOOKUP($A94,Surfaces!$B$1:$AK$61,29,0),VLOOKUP($A94,Surfaces!$B$1:$AK$61,16,0)))</f>
        <v/>
      </c>
      <c r="T94" s="66" t="str">
        <f>IF(T93="","",IF(VLOOKUP($A94,Surfaces!$B$1:$AK$61,16,0)="",VLOOKUP($A94,Surfaces!$B$1:$AK$61,29,0),VLOOKUP($A94,Surfaces!$B$1:$AK$61,16,0)))</f>
        <v/>
      </c>
      <c r="U94" s="66" t="str">
        <f>IF(U93="","",IF(VLOOKUP($A94,Surfaces!$B$1:$AK$61,16,0)="",VLOOKUP($A94,Surfaces!$B$1:$AK$61,29,0),VLOOKUP($A94,Surfaces!$B$1:$AK$61,16,0)))</f>
        <v/>
      </c>
      <c r="V94" s="66" t="str">
        <f>IF(V93="","",IF(VLOOKUP($A94,Surfaces!$B$1:$AK$61,16,0)="",VLOOKUP($A94,Surfaces!$B$1:$AK$61,29,0),VLOOKUP($A94,Surfaces!$B$1:$AK$61,16,0)))</f>
        <v/>
      </c>
      <c r="W94" s="66" t="str">
        <f>IF(W93="","",IF(VLOOKUP($A94,Surfaces!$B$1:$AK$61,16,0)="",VLOOKUP($A94,Surfaces!$B$1:$AK$61,29,0),VLOOKUP($A94,Surfaces!$B$1:$AK$61,16,0)))</f>
        <v/>
      </c>
      <c r="X94" s="66" t="str">
        <f>IF(X93="","",IF(VLOOKUP($A94,Surfaces!$B$1:$AK$61,16,0)="",VLOOKUP($A94,Surfaces!$B$1:$AK$61,29,0),VLOOKUP($A94,Surfaces!$B$1:$AK$61,16,0)))</f>
        <v/>
      </c>
      <c r="Y94" s="66" t="str">
        <f>IF(Y93="","",IF(VLOOKUP($A94,Surfaces!$B$1:$AK$61,16,0)="",VLOOKUP($A94,Surfaces!$B$1:$AK$61,29,0),VLOOKUP($A94,Surfaces!$B$1:$AK$61,16,0)))</f>
        <v/>
      </c>
      <c r="Z94" s="66" t="str">
        <f>IF(Z93="","",IF(VLOOKUP($A94,Surfaces!$B$1:$AK$61,16,0)="",VLOOKUP($A94,Surfaces!$B$1:$AK$61,29,0),VLOOKUP($A94,Surfaces!$B$1:$AK$61,16,0)))</f>
        <v/>
      </c>
      <c r="AA94" s="66" t="str">
        <f>IF(AA93="","",IF(VLOOKUP($A94,Surfaces!$B$1:$AK$61,16,0)="",VLOOKUP($A94,Surfaces!$B$1:$AK$61,29,0),VLOOKUP($A94,Surfaces!$B$1:$AK$61,16,0)))</f>
        <v/>
      </c>
      <c r="AB94" s="66" t="str">
        <f>IF(AB93="","",IF(VLOOKUP($A94,Surfaces!$B$1:$AK$61,16,0)="",VLOOKUP($A94,Surfaces!$B$1:$AK$61,29,0),VLOOKUP($A94,Surfaces!$B$1:$AK$61,16,0)))</f>
        <v/>
      </c>
      <c r="AC94" s="66" t="str">
        <f>IF(AC93="","",IF(VLOOKUP($A94,Surfaces!$B$1:$AK$61,16,0)="",VLOOKUP($A94,Surfaces!$B$1:$AK$61,29,0),VLOOKUP($A94,Surfaces!$B$1:$AK$61,16,0)))</f>
        <v/>
      </c>
      <c r="AD94" s="66">
        <f ca="1">IF(AD93="","",IF(VLOOKUP($A94,Surfaces!$B$1:$AK$61,16,0)="",VLOOKUP($A94,Surfaces!$B$1:$AK$61,29,0),VLOOKUP($A94,Surfaces!$B$1:$AK$61,16,0)))</f>
        <v>50</v>
      </c>
      <c r="AE94" s="66">
        <f ca="1">IF(AE93="","",IF(VLOOKUP($A94,Surfaces!$B$1:$AK$61,16,0)="",VLOOKUP($A94,Surfaces!$B$1:$AK$61,29,0),VLOOKUP($A94,Surfaces!$B$1:$AK$61,16,0)))</f>
        <v>50</v>
      </c>
      <c r="AF94" s="66">
        <f ca="1">IF(AF93="","",IF(VLOOKUP($A94,Surfaces!$B$1:$AK$61,16,0)="",VLOOKUP($A94,Surfaces!$B$1:$AK$61,29,0),VLOOKUP($A94,Surfaces!$B$1:$AK$61,16,0)))</f>
        <v>50</v>
      </c>
      <c r="AG94" s="66">
        <f ca="1">IF(AG93="","",IF(VLOOKUP($A94,Surfaces!$B$1:$AK$61,16,0)="",VLOOKUP($A94,Surfaces!$B$1:$AK$61,29,0),VLOOKUP($A94,Surfaces!$B$1:$AK$61,16,0)))</f>
        <v>50</v>
      </c>
      <c r="AH94" s="66">
        <f ca="1">IF(AH93="","",IF(VLOOKUP($A94,Surfaces!$B$1:$AK$61,16,0)="",VLOOKUP($A94,Surfaces!$B$1:$AK$61,29,0),VLOOKUP($A94,Surfaces!$B$1:$AK$61,16,0)))</f>
        <v>50</v>
      </c>
      <c r="AI94" s="66">
        <f ca="1">IF(AI93="","",IF(VLOOKUP($A94,Surfaces!$B$1:$AK$61,16,0)="",VLOOKUP($A94,Surfaces!$B$1:$AK$61,29,0),VLOOKUP($A94,Surfaces!$B$1:$AK$61,16,0)))</f>
        <v>50</v>
      </c>
      <c r="AJ94" s="66">
        <f ca="1">IF(AJ93="","",IF(VLOOKUP($A94,Surfaces!$B$1:$AK$61,16,0)="",VLOOKUP($A94,Surfaces!$B$1:$AK$61,29,0),VLOOKUP($A94,Surfaces!$B$1:$AK$61,16,0)))</f>
        <v>50</v>
      </c>
      <c r="AK94" s="66">
        <f ca="1">IF(AK93="","",IF(VLOOKUP($A94,Surfaces!$B$1:$AK$61,16,0)="",VLOOKUP($A94,Surfaces!$B$1:$AK$61,29,0),VLOOKUP($A94,Surfaces!$B$1:$AK$61,16,0)))</f>
        <v>50</v>
      </c>
      <c r="AL94" s="66" t="str">
        <f>IF(AL93="","",IF(VLOOKUP($A94,Surfaces!$B$1:$AK$61,16,0)="",VLOOKUP($A94,Surfaces!$B$1:$AK$61,29,0),VLOOKUP($A94,Surfaces!$B$1:$AK$61,16,0)))</f>
        <v/>
      </c>
      <c r="AM94" s="66" t="str">
        <f>IF(AM93="","",IF(VLOOKUP($A94,Surfaces!$B$1:$AK$61,16,0)="",VLOOKUP($A94,Surfaces!$B$1:$AK$61,29,0),VLOOKUP($A94,Surfaces!$B$1:$AK$61,16,0)))</f>
        <v/>
      </c>
      <c r="AN94" s="66" t="str">
        <f>IF(AN93="","",IF(VLOOKUP($A94,Surfaces!$B$1:$AK$61,16,0)="",VLOOKUP($A94,Surfaces!$B$1:$AK$61,29,0),VLOOKUP($A94,Surfaces!$B$1:$AK$61,16,0)))</f>
        <v/>
      </c>
      <c r="AO94" s="66" t="str">
        <f>IF(AO93="","",IF(VLOOKUP($A94,Surfaces!$B$1:$AK$61,16,0)="",VLOOKUP($A94,Surfaces!$B$1:$AK$61,29,0),VLOOKUP($A94,Surfaces!$B$1:$AK$61,16,0)))</f>
        <v/>
      </c>
      <c r="AP94" s="66" t="str">
        <f>IF(AP93="","",IF(VLOOKUP($A94,Surfaces!$B$1:$AK$61,16,0)="",VLOOKUP($A94,Surfaces!$B$1:$AK$61,29,0),VLOOKUP($A94,Surfaces!$B$1:$AK$61,16,0)))</f>
        <v/>
      </c>
      <c r="AQ94" s="66" t="str">
        <f>IF(AQ93="","",IF(VLOOKUP($A94,Surfaces!$B$1:$AK$61,16,0)="",VLOOKUP($A94,Surfaces!$B$1:$AK$61,29,0),VLOOKUP($A94,Surfaces!$B$1:$AK$61,16,0)))</f>
        <v/>
      </c>
      <c r="AR94" s="66" t="str">
        <f>IF(AR93="","",IF(VLOOKUP($A94,Surfaces!$B$1:$AK$61,16,0)="",VLOOKUP($A94,Surfaces!$B$1:$AK$61,29,0),VLOOKUP($A94,Surfaces!$B$1:$AK$61,16,0)))</f>
        <v/>
      </c>
      <c r="AS94" s="66">
        <f ca="1">IF(AS93="","",IF(VLOOKUP($A94,Surfaces!$B$1:$AK$61,16,0)="",VLOOKUP($A94,Surfaces!$B$1:$AK$61,29,0),VLOOKUP($A94,Surfaces!$B$1:$AK$61,16,0)))</f>
        <v>50</v>
      </c>
      <c r="AT94" s="66">
        <f ca="1">IF(AT93="","",IF(VLOOKUP($A94,Surfaces!$B$1:$AK$61,16,0)="",VLOOKUP($A94,Surfaces!$B$1:$AK$61,29,0),VLOOKUP($A94,Surfaces!$B$1:$AK$61,16,0)))</f>
        <v>50</v>
      </c>
      <c r="AU94" s="66" t="str">
        <f>IF(AU93="","",IF(VLOOKUP($A94,Surfaces!$B$1:$AK$61,16,0)="",VLOOKUP($A94,Surfaces!$B$1:$AK$61,29,0),VLOOKUP($A94,Surfaces!$B$1:$AK$61,16,0)))</f>
        <v/>
      </c>
      <c r="AV94" s="66" t="str">
        <f>IF(AV93="","",IF(VLOOKUP($A94,Surfaces!$B$1:$AK$61,16,0)="",VLOOKUP($A94,Surfaces!$B$1:$AK$61,29,0),VLOOKUP($A94,Surfaces!$B$1:$AK$61,16,0)))</f>
        <v/>
      </c>
      <c r="AW94" s="66" t="str">
        <f>IF(AW93="","",IF(VLOOKUP($A94,Surfaces!$B$1:$AK$61,16,0)="",VLOOKUP($A94,Surfaces!$B$1:$AK$61,29,0),VLOOKUP($A94,Surfaces!$B$1:$AK$61,16,0)))</f>
        <v/>
      </c>
      <c r="AX94" s="66" t="str">
        <f>IF(AX93="","",IF(VLOOKUP($A94,Surfaces!$B$1:$AK$61,16,0)="",VLOOKUP($A94,Surfaces!$B$1:$AK$61,29,0),VLOOKUP($A94,Surfaces!$B$1:$AK$61,16,0)))</f>
        <v/>
      </c>
      <c r="AY94" s="66" t="str">
        <f>IF(AY93="","",IF(VLOOKUP($A94,Surfaces!$B$1:$AK$61,16,0)="",VLOOKUP($A94,Surfaces!$B$1:$AK$61,29,0),VLOOKUP($A94,Surfaces!$B$1:$AK$61,16,0)))</f>
        <v/>
      </c>
      <c r="AZ94" s="66" t="str">
        <f>IF(AZ93="","",IF(VLOOKUP($A94,Surfaces!$B$1:$AK$61,16,0)="",VLOOKUP($A94,Surfaces!$B$1:$AK$61,29,0),VLOOKUP($A94,Surfaces!$B$1:$AK$61,16,0)))</f>
        <v/>
      </c>
      <c r="BA94" s="66" t="str">
        <f>IF(BA93="","",IF(VLOOKUP($A94,Surfaces!$B$1:$AK$61,16,0)="",VLOOKUP($A94,Surfaces!$B$1:$AK$61,29,0),VLOOKUP($A94,Surfaces!$B$1:$AK$61,16,0)))</f>
        <v/>
      </c>
      <c r="BB94" s="66">
        <f ca="1">IF(BB93="","",IF(VLOOKUP($A94,Surfaces!$B$1:$AK$61,16,0)="",VLOOKUP($A94,Surfaces!$B$1:$AK$61,29,0),VLOOKUP($A94,Surfaces!$B$1:$AK$61,16,0)))</f>
        <v>50</v>
      </c>
      <c r="BC94" s="67"/>
      <c r="BD94" s="68"/>
      <c r="BE94" s="68"/>
      <c r="BF94" s="69"/>
      <c r="BG94" s="69"/>
      <c r="BH94" s="69"/>
      <c r="BI94" s="69"/>
      <c r="BJ94" s="69"/>
      <c r="BK94" s="70"/>
      <c r="BL94" s="69"/>
      <c r="BM94" s="69"/>
      <c r="BN94" s="69"/>
      <c r="BO94" s="71"/>
      <c r="BP94" s="72"/>
      <c r="BQ94" s="71"/>
      <c r="BR94" s="73"/>
    </row>
    <row r="95" spans="1:70" s="51" customFormat="1" x14ac:dyDescent="0.2">
      <c r="A95" s="41" t="s">
        <v>179</v>
      </c>
      <c r="B95" s="42" t="s">
        <v>115</v>
      </c>
      <c r="C95" s="43" t="str">
        <f>IF((C$182+$BN95)&gt;=52,IF(ISBLANK(INDEX($C96:$BB96,1,(C$182+$BN95+1-52))),"",IF($BL95="P",VLOOKUP($A95,Surfaces!$B$2:$AL$62,15,0),(VLOOKUP($A95,Surfaces!$B$2:$AL$62,28,0))/$BC95)),IF(ISBLANK(INDEX(C96:$BB96,1,$BN95+1)),"",IF($BL95="P",VLOOKUP($A95,Surfaces!$B$2:$AL$62,15,0),(VLOOKUP($A95,Surfaces!$B$2:$AL$62,28,0))/$BC95)))</f>
        <v/>
      </c>
      <c r="D95" s="43" t="str">
        <f>IF((D$182+$BN95)&gt;=52,IF(ISBLANK(INDEX($C96:$BB96,1,(D$182+$BN95+1-52))),"",IF($BL95="P",VLOOKUP($A95,Surfaces!$B$2:$AL$62,15,0),(VLOOKUP($A95,Surfaces!$B$2:$AL$62,28,0))/$BC95)),IF(ISBLANK(INDEX(D96:$BB96,1,$BN95+1)),"",IF($BL95="P",VLOOKUP($A95,Surfaces!$B$2:$AL$62,15,0),(VLOOKUP($A95,Surfaces!$B$2:$AL$62,28,0))/$BC95)))</f>
        <v/>
      </c>
      <c r="E95" s="43" t="str">
        <f>IF((E$182+$BN95)&gt;=52,IF(ISBLANK(INDEX($C96:$BB96,1,(E$182+$BN95+1-52))),"",IF($BL95="P",VLOOKUP($A95,Surfaces!$B$2:$AL$62,15,0),(VLOOKUP($A95,Surfaces!$B$2:$AL$62,28,0))/$BC95)),IF(ISBLANK(INDEX(E96:$BB96,1,$BN95+1)),"",IF($BL95="P",VLOOKUP($A95,Surfaces!$B$2:$AL$62,15,0),(VLOOKUP($A95,Surfaces!$B$2:$AL$62,28,0))/$BC95)))</f>
        <v/>
      </c>
      <c r="F95" s="43" t="str">
        <f>IF((F$182+$BN95)&gt;=52,IF(ISBLANK(INDEX($C96:$BB96,1,(F$182+$BN95+1-52))),"",IF($BL95="P",VLOOKUP($A95,Surfaces!$B$2:$AL$62,15,0),(VLOOKUP($A95,Surfaces!$B$2:$AL$62,28,0))/$BC95)),IF(ISBLANK(INDEX(F96:$BB96,1,$BN95+1)),"",IF($BL95="P",VLOOKUP($A95,Surfaces!$B$2:$AL$62,15,0),(VLOOKUP($A95,Surfaces!$B$2:$AL$62,28,0))/$BC95)))</f>
        <v/>
      </c>
      <c r="G95" s="43" t="str">
        <f>IF((G$182+$BN95)&gt;=52,IF(ISBLANK(INDEX($C96:$BB96,1,(G$182+$BN95+1-52))),"",IF($BL95="P",VLOOKUP($A95,Surfaces!$B$2:$AL$62,15,0),(VLOOKUP($A95,Surfaces!$B$2:$AL$62,28,0))/$BC95)),IF(ISBLANK(INDEX(G96:$BB96,1,$BN95+1)),"",IF($BL95="P",VLOOKUP($A95,Surfaces!$B$2:$AL$62,15,0),(VLOOKUP($A95,Surfaces!$B$2:$AL$62,28,0))/$BC95)))</f>
        <v/>
      </c>
      <c r="H95" s="43" t="str">
        <f>IF((H$182+$BN95)&gt;=52,IF(ISBLANK(INDEX($C96:$BB96,1,(H$182+$BN95+1-52))),"",IF($BL95="P",VLOOKUP($A95,Surfaces!$B$2:$AL$62,15,0),(VLOOKUP($A95,Surfaces!$B$2:$AL$62,28,0))/$BC95)),IF(ISBLANK(INDEX(H96:$BB96,1,$BN95+1)),"",IF($BL95="P",VLOOKUP($A95,Surfaces!$B$2:$AL$62,15,0),(VLOOKUP($A95,Surfaces!$B$2:$AL$62,28,0))/$BC95)))</f>
        <v/>
      </c>
      <c r="I95" s="43" t="str">
        <f>IF((I$182+$BN95)&gt;=52,IF(ISBLANK(INDEX($C96:$BB96,1,(I$182+$BN95+1-52))),"",IF($BL95="P",VLOOKUP($A95,Surfaces!$B$2:$AL$62,15,0),(VLOOKUP($A95,Surfaces!$B$2:$AL$62,28,0))/$BC95)),IF(ISBLANK(INDEX(I96:$BB96,1,$BN95+1)),"",IF($BL95="P",VLOOKUP($A95,Surfaces!$B$2:$AL$62,15,0),(VLOOKUP($A95,Surfaces!$B$2:$AL$62,28,0))/$BC95)))</f>
        <v/>
      </c>
      <c r="J95" s="43" t="str">
        <f>IF((J$182+$BN95)&gt;=52,IF(ISBLANK(INDEX($C96:$BB96,1,(J$182+$BN95+1-52))),"",IF($BL95="P",VLOOKUP($A95,Surfaces!$B$2:$AL$62,15,0),(VLOOKUP($A95,Surfaces!$B$2:$AL$62,28,0))/$BC95)),IF(ISBLANK(INDEX(J96:$BB96,1,$BN95+1)),"",IF($BL95="P",VLOOKUP($A95,Surfaces!$B$2:$AL$62,15,0),(VLOOKUP($A95,Surfaces!$B$2:$AL$62,28,0))/$BC95)))</f>
        <v/>
      </c>
      <c r="K95" s="43" t="str">
        <f>IF((K$182+$BN95)&gt;=52,IF(ISBLANK(INDEX($C96:$BB96,1,(K$182+$BN95+1-52))),"",IF($BL95="P",VLOOKUP($A95,Surfaces!$B$2:$AL$62,15,0),(VLOOKUP($A95,Surfaces!$B$2:$AL$62,28,0))/$BC95)),IF(ISBLANK(INDEX(K96:$BB96,1,$BN95+1)),"",IF($BL95="P",VLOOKUP($A95,Surfaces!$B$2:$AL$62,15,0),(VLOOKUP($A95,Surfaces!$B$2:$AL$62,28,0))/$BC95)))</f>
        <v/>
      </c>
      <c r="L95" s="43" t="str">
        <f>IF((L$182+$BN95)&gt;=52,IF(ISBLANK(INDEX($C96:$BB96,1,(L$182+$BN95+1-52))),"",IF($BL95="P",VLOOKUP($A95,Surfaces!$B$2:$AL$62,15,0),(VLOOKUP($A95,Surfaces!$B$2:$AL$62,28,0))/$BC95)),IF(ISBLANK(INDEX(L96:$BB96,1,$BN95+1)),"",IF($BL95="P",VLOOKUP($A95,Surfaces!$B$2:$AL$62,15,0),(VLOOKUP($A95,Surfaces!$B$2:$AL$62,28,0))/$BC95)))</f>
        <v/>
      </c>
      <c r="M95" s="43" t="str">
        <f>IF((M$182+$BN95)&gt;=52,IF(ISBLANK(INDEX($C96:$BB96,1,(M$182+$BN95+1-52))),"",IF($BL95="P",VLOOKUP($A95,Surfaces!$B$2:$AL$62,15,0),(VLOOKUP($A95,Surfaces!$B$2:$AL$62,28,0))/$BC95)),IF(ISBLANK(INDEX(M96:$BB96,1,$BN95+1)),"",IF($BL95="P",VLOOKUP($A95,Surfaces!$B$2:$AL$62,15,0),(VLOOKUP($A95,Surfaces!$B$2:$AL$62,28,0))/$BC95)))</f>
        <v/>
      </c>
      <c r="N95" s="43" t="str">
        <f>IF((N$182+$BN95)&gt;=52,IF(ISBLANK(INDEX($C96:$BB96,1,(N$182+$BN95+1-52))),"",IF($BL95="P",VLOOKUP($A95,Surfaces!$B$2:$AL$62,15,0),(VLOOKUP($A95,Surfaces!$B$2:$AL$62,28,0))/$BC95)),IF(ISBLANK(INDEX(N96:$BB96,1,$BN95+1)),"",IF($BL95="P",VLOOKUP($A95,Surfaces!$B$2:$AL$62,15,0),(VLOOKUP($A95,Surfaces!$B$2:$AL$62,28,0))/$BC95)))</f>
        <v/>
      </c>
      <c r="O95" s="43">
        <f ca="1">IF((O$182+$BN95)&gt;=52,IF(ISBLANK(INDEX($C96:$BB96,1,(O$182+$BN95+1-52))),"",IF($BL95="P",VLOOKUP($A95,Surfaces!$B$2:$AL$62,15,0),(VLOOKUP($A95,Surfaces!$B$2:$AL$62,28,0))/$BC95)),IF(ISBLANK(INDEX(O96:$BB96,1,$BN95+1)),"",IF($BL95="P",VLOOKUP($A95,Surfaces!$B$2:$AL$62,15,0),(VLOOKUP($A95,Surfaces!$B$2:$AL$62,28,0))/$BC95)))</f>
        <v>78</v>
      </c>
      <c r="P95" s="43">
        <f ca="1">IF((P$182+$BN95)&gt;=52,IF(ISBLANK(INDEX($C96:$BB96,1,(P$182+$BN95+1-52))),"",IF($BL95="P",VLOOKUP($A95,Surfaces!$B$2:$AL$62,15,0),(VLOOKUP($A95,Surfaces!$B$2:$AL$62,28,0))/$BC95)),IF(ISBLANK(INDEX(P96:$BB96,1,$BN95+1)),"",IF($BL95="P",VLOOKUP($A95,Surfaces!$B$2:$AL$62,15,0),(VLOOKUP($A95,Surfaces!$B$2:$AL$62,28,0))/$BC95)))</f>
        <v>78</v>
      </c>
      <c r="Q95" s="43">
        <f ca="1">IF((Q$182+$BN95)&gt;=52,IF(ISBLANK(INDEX($C96:$BB96,1,(Q$182+$BN95+1-52))),"",IF($BL95="P",VLOOKUP($A95,Surfaces!$B$2:$AL$62,15,0),(VLOOKUP($A95,Surfaces!$B$2:$AL$62,28,0))/$BC95)),IF(ISBLANK(INDEX(Q96:$BB96,1,$BN95+1)),"",IF($BL95="P",VLOOKUP($A95,Surfaces!$B$2:$AL$62,15,0),(VLOOKUP($A95,Surfaces!$B$2:$AL$62,28,0))/$BC95)))</f>
        <v>78</v>
      </c>
      <c r="R95" s="43">
        <f ca="1">IF((R$182+$BN95)&gt;=52,IF(ISBLANK(INDEX($C96:$BB96,1,(R$182+$BN95+1-52))),"",IF($BL95="P",VLOOKUP($A95,Surfaces!$B$2:$AL$62,15,0),(VLOOKUP($A95,Surfaces!$B$2:$AL$62,28,0))/$BC95)),IF(ISBLANK(INDEX(R96:$BB96,1,$BN95+1)),"",IF($BL95="P",VLOOKUP($A95,Surfaces!$B$2:$AL$62,15,0),(VLOOKUP($A95,Surfaces!$B$2:$AL$62,28,0))/$BC95)))</f>
        <v>78</v>
      </c>
      <c r="S95" s="43">
        <f ca="1">IF((S$182+$BN95)&gt;=52,IF(ISBLANK(INDEX($C96:$BB96,1,(S$182+$BN95+1-52))),"",IF($BL95="P",VLOOKUP($A95,Surfaces!$B$2:$AL$62,15,0),(VLOOKUP($A95,Surfaces!$B$2:$AL$62,28,0))/$BC95)),IF(ISBLANK(INDEX(S96:$BB96,1,$BN95+1)),"",IF($BL95="P",VLOOKUP($A95,Surfaces!$B$2:$AL$62,15,0),(VLOOKUP($A95,Surfaces!$B$2:$AL$62,28,0))/$BC95)))</f>
        <v>78</v>
      </c>
      <c r="T95" s="43">
        <f ca="1">IF((T$182+$BN95)&gt;=52,IF(ISBLANK(INDEX($C96:$BB96,1,(T$182+$BN95+1-52))),"",IF($BL95="P",VLOOKUP($A95,Surfaces!$B$2:$AL$62,15,0),(VLOOKUP($A95,Surfaces!$B$2:$AL$62,28,0))/$BC95)),IF(ISBLANK(INDEX(T96:$BB96,1,$BN95+1)),"",IF($BL95="P",VLOOKUP($A95,Surfaces!$B$2:$AL$62,15,0),(VLOOKUP($A95,Surfaces!$B$2:$AL$62,28,0))/$BC95)))</f>
        <v>78</v>
      </c>
      <c r="U95" s="43">
        <f ca="1">IF((U$182+$BN95)&gt;=52,IF(ISBLANK(INDEX($C96:$BB96,1,(U$182+$BN95+1-52))),"",IF($BL95="P",VLOOKUP($A95,Surfaces!$B$2:$AL$62,15,0),(VLOOKUP($A95,Surfaces!$B$2:$AL$62,28,0))/$BC95)),IF(ISBLANK(INDEX(U96:$BB96,1,$BN95+1)),"",IF($BL95="P",VLOOKUP($A95,Surfaces!$B$2:$AL$62,15,0),(VLOOKUP($A95,Surfaces!$B$2:$AL$62,28,0))/$BC95)))</f>
        <v>78</v>
      </c>
      <c r="V95" s="43">
        <f ca="1">IF((V$182+$BN95)&gt;=52,IF(ISBLANK(INDEX($C96:$BB96,1,(V$182+$BN95+1-52))),"",IF($BL95="P",VLOOKUP($A95,Surfaces!$B$2:$AL$62,15,0),(VLOOKUP($A95,Surfaces!$B$2:$AL$62,28,0))/$BC95)),IF(ISBLANK(INDEX(V96:$BB96,1,$BN95+1)),"",IF($BL95="P",VLOOKUP($A95,Surfaces!$B$2:$AL$62,15,0),(VLOOKUP($A95,Surfaces!$B$2:$AL$62,28,0))/$BC95)))</f>
        <v>78</v>
      </c>
      <c r="W95" s="43" t="str">
        <f>IF((W$182+$BN95)&gt;=52,IF(ISBLANK(INDEX($C96:$BB96,1,(W$182+$BN95+1-52))),"",IF($BL95="P",VLOOKUP($A95,Surfaces!$B$2:$AL$62,15,0),(VLOOKUP($A95,Surfaces!$B$2:$AL$62,28,0))/$BC95)),IF(ISBLANK(INDEX(W96:$BB96,1,$BN95+1)),"",IF($BL95="P",VLOOKUP($A95,Surfaces!$B$2:$AL$62,15,0),(VLOOKUP($A95,Surfaces!$B$2:$AL$62,28,0))/$BC95)))</f>
        <v/>
      </c>
      <c r="X95" s="43" t="str">
        <f>IF((X$182+$BN95)&gt;=52,IF(ISBLANK(INDEX($C96:$BB96,1,(X$182+$BN95+1-52))),"",IF($BL95="P",VLOOKUP($A95,Surfaces!$B$2:$AL$62,15,0),(VLOOKUP($A95,Surfaces!$B$2:$AL$62,28,0))/$BC95)),IF(ISBLANK(INDEX(X96:$BB96,1,$BN95+1)),"",IF($BL95="P",VLOOKUP($A95,Surfaces!$B$2:$AL$62,15,0),(VLOOKUP($A95,Surfaces!$B$2:$AL$62,28,0))/$BC95)))</f>
        <v/>
      </c>
      <c r="Y95" s="43" t="str">
        <f>IF((Y$182+$BN95)&gt;=52,IF(ISBLANK(INDEX($C96:$BB96,1,(Y$182+$BN95+1-52))),"",IF($BL95="P",VLOOKUP($A95,Surfaces!$B$2:$AL$62,15,0),(VLOOKUP($A95,Surfaces!$B$2:$AL$62,28,0))/$BC95)),IF(ISBLANK(INDEX(Y96:$BB96,1,$BN95+1)),"",IF($BL95="P",VLOOKUP($A95,Surfaces!$B$2:$AL$62,15,0),(VLOOKUP($A95,Surfaces!$B$2:$AL$62,28,0))/$BC95)))</f>
        <v/>
      </c>
      <c r="Z95" s="43" t="str">
        <f>IF((Z$182+$BN95)&gt;=52,IF(ISBLANK(INDEX($C96:$BB96,1,(Z$182+$BN95+1-52))),"",IF($BL95="P",VLOOKUP($A95,Surfaces!$B$2:$AL$62,15,0),(VLOOKUP($A95,Surfaces!$B$2:$AL$62,28,0))/$BC95)),IF(ISBLANK(INDEX(Z96:$BB96,1,$BN95+1)),"",IF($BL95="P",VLOOKUP($A95,Surfaces!$B$2:$AL$62,15,0),(VLOOKUP($A95,Surfaces!$B$2:$AL$62,28,0))/$BC95)))</f>
        <v/>
      </c>
      <c r="AA95" s="43" t="str">
        <f>IF((AA$182+$BN95)&gt;=52,IF(ISBLANK(INDEX($C96:$BB96,1,(AA$182+$BN95+1-52))),"",IF($BL95="P",VLOOKUP($A95,Surfaces!$B$2:$AL$62,15,0),(VLOOKUP($A95,Surfaces!$B$2:$AL$62,28,0))/$BC95)),IF(ISBLANK(INDEX(AA96:$BB96,1,$BN95+1)),"",IF($BL95="P",VLOOKUP($A95,Surfaces!$B$2:$AL$62,15,0),(VLOOKUP($A95,Surfaces!$B$2:$AL$62,28,0))/$BC95)))</f>
        <v/>
      </c>
      <c r="AB95" s="43" t="str">
        <f>IF((AB$182+$BN95)&gt;=52,IF(ISBLANK(INDEX($C96:$BB96,1,(AB$182+$BN95+1-52))),"",IF($BL95="P",VLOOKUP($A95,Surfaces!$B$2:$AL$62,15,0),(VLOOKUP($A95,Surfaces!$B$2:$AL$62,28,0))/$BC95)),IF(ISBLANK(INDEX(AB96:$BB96,1,$BN95+1)),"",IF($BL95="P",VLOOKUP($A95,Surfaces!$B$2:$AL$62,15,0),(VLOOKUP($A95,Surfaces!$B$2:$AL$62,28,0))/$BC95)))</f>
        <v/>
      </c>
      <c r="AC95" s="43" t="str">
        <f>IF((AC$182+$BN95)&gt;=52,IF(ISBLANK(INDEX($C96:$BB96,1,(AC$182+$BN95+1-52))),"",IF($BL95="P",VLOOKUP($A95,Surfaces!$B$2:$AL$62,15,0),(VLOOKUP($A95,Surfaces!$B$2:$AL$62,28,0))/$BC95)),IF(ISBLANK(INDEX(AC96:$BB96,1,$BN95+1)),"",IF($BL95="P",VLOOKUP($A95,Surfaces!$B$2:$AL$62,15,0),(VLOOKUP($A95,Surfaces!$B$2:$AL$62,28,0))/$BC95)))</f>
        <v/>
      </c>
      <c r="AD95" s="43" t="str">
        <f>IF((AD$182+$BN95)&gt;=52,IF(ISBLANK(INDEX($C96:$BB96,1,(AD$182+$BN95+1-52))),"",IF($BL95="P",VLOOKUP($A95,Surfaces!$B$2:$AL$62,15,0),(VLOOKUP($A95,Surfaces!$B$2:$AL$62,28,0))/$BC95)),IF(ISBLANK(INDEX(AD96:$BB96,1,$BN95+1)),"",IF($BL95="P",VLOOKUP($A95,Surfaces!$B$2:$AL$62,15,0),(VLOOKUP($A95,Surfaces!$B$2:$AL$62,28,0))/$BC95)))</f>
        <v/>
      </c>
      <c r="AE95" s="43" t="str">
        <f>IF((AE$182+$BN95)&gt;=52,IF(ISBLANK(INDEX($C96:$BB96,1,(AE$182+$BN95+1-52))),"",IF($BL95="P",VLOOKUP($A95,Surfaces!$B$2:$AL$62,15,0),(VLOOKUP($A95,Surfaces!$B$2:$AL$62,28,0))/$BC95)),IF(ISBLANK(INDEX(AE96:$BB96,1,$BN95+1)),"",IF($BL95="P",VLOOKUP($A95,Surfaces!$B$2:$AL$62,15,0),(VLOOKUP($A95,Surfaces!$B$2:$AL$62,28,0))/$BC95)))</f>
        <v/>
      </c>
      <c r="AF95" s="43" t="str">
        <f>IF((AF$182+$BN95)&gt;=52,IF(ISBLANK(INDEX($C96:$BB96,1,(AF$182+$BN95+1-52))),"",IF($BL95="P",VLOOKUP($A95,Surfaces!$B$2:$AL$62,15,0),(VLOOKUP($A95,Surfaces!$B$2:$AL$62,28,0))/$BC95)),IF(ISBLANK(INDEX(AF96:$BB96,1,$BN95+1)),"",IF($BL95="P",VLOOKUP($A95,Surfaces!$B$2:$AL$62,15,0),(VLOOKUP($A95,Surfaces!$B$2:$AL$62,28,0))/$BC95)))</f>
        <v/>
      </c>
      <c r="AG95" s="43" t="str">
        <f>IF((AG$182+$BN95)&gt;=52,IF(ISBLANK(INDEX($C96:$BB96,1,(AG$182+$BN95+1-52))),"",IF($BL95="P",VLOOKUP($A95,Surfaces!$B$2:$AL$62,15,0),(VLOOKUP($A95,Surfaces!$B$2:$AL$62,28,0))/$BC95)),IF(ISBLANK(INDEX(AG96:$BB96,1,$BN95+1)),"",IF($BL95="P",VLOOKUP($A95,Surfaces!$B$2:$AL$62,15,0),(VLOOKUP($A95,Surfaces!$B$2:$AL$62,28,0))/$BC95)))</f>
        <v/>
      </c>
      <c r="AH95" s="43" t="str">
        <f>IF((AH$182+$BN95)&gt;=52,IF(ISBLANK(INDEX($C96:$BB96,1,(AH$182+$BN95+1-52))),"",IF($BL95="P",VLOOKUP($A95,Surfaces!$B$2:$AL$62,15,0),(VLOOKUP($A95,Surfaces!$B$2:$AL$62,28,0))/$BC95)),IF(ISBLANK(INDEX(AH96:$BB96,1,$BN95+1)),"",IF($BL95="P",VLOOKUP($A95,Surfaces!$B$2:$AL$62,15,0),(VLOOKUP($A95,Surfaces!$B$2:$AL$62,28,0))/$BC95)))</f>
        <v/>
      </c>
      <c r="AI95" s="43" t="str">
        <f>IF((AI$182+$BN95)&gt;=52,IF(ISBLANK(INDEX($C96:$BB96,1,(AI$182+$BN95+1-52))),"",IF($BL95="P",VLOOKUP($A95,Surfaces!$B$2:$AL$62,15,0),(VLOOKUP($A95,Surfaces!$B$2:$AL$62,28,0))/$BC95)),IF(ISBLANK(INDEX(AI96:$BB96,1,$BN95+1)),"",IF($BL95="P",VLOOKUP($A95,Surfaces!$B$2:$AL$62,15,0),(VLOOKUP($A95,Surfaces!$B$2:$AL$62,28,0))/$BC95)))</f>
        <v/>
      </c>
      <c r="AJ95" s="43" t="str">
        <f>IF((AJ$182+$BN95)&gt;=52,IF(ISBLANK(INDEX($C96:$BB96,1,(AJ$182+$BN95+1-52))),"",IF($BL95="P",VLOOKUP($A95,Surfaces!$B$2:$AL$62,15,0),(VLOOKUP($A95,Surfaces!$B$2:$AL$62,28,0))/$BC95)),IF(ISBLANK(INDEX(AJ96:$BB96,1,$BN95+1)),"",IF($BL95="P",VLOOKUP($A95,Surfaces!$B$2:$AL$62,15,0),(VLOOKUP($A95,Surfaces!$B$2:$AL$62,28,0))/$BC95)))</f>
        <v/>
      </c>
      <c r="AK95" s="43" t="str">
        <f>IF((AK$182+$BN95)&gt;=52,IF(ISBLANK(INDEX($C96:$BB96,1,(AK$182+$BN95+1-52))),"",IF($BL95="P",VLOOKUP($A95,Surfaces!$B$2:$AL$62,15,0),(VLOOKUP($A95,Surfaces!$B$2:$AL$62,28,0))/$BC95)),IF(ISBLANK(INDEX(AK96:$BB96,1,$BN95+1)),"",IF($BL95="P",VLOOKUP($A95,Surfaces!$B$2:$AL$62,15,0),(VLOOKUP($A95,Surfaces!$B$2:$AL$62,28,0))/$BC95)))</f>
        <v/>
      </c>
      <c r="AL95" s="43" t="str">
        <f>IF((AL$182+$BN95)&gt;=52,IF(ISBLANK(INDEX($C96:$BB96,1,(AL$182+$BN95+1-52))),"",IF($BL95="P",VLOOKUP($A95,Surfaces!$B$2:$AL$62,15,0),(VLOOKUP($A95,Surfaces!$B$2:$AL$62,28,0))/$BC95)),IF(ISBLANK(INDEX(AL96:$BB96,1,$BN95+1)),"",IF($BL95="P",VLOOKUP($A95,Surfaces!$B$2:$AL$62,15,0),(VLOOKUP($A95,Surfaces!$B$2:$AL$62,28,0))/$BC95)))</f>
        <v/>
      </c>
      <c r="AM95" s="43" t="str">
        <f>IF((AM$182+$BN95)&gt;=52,IF(ISBLANK(INDEX($C96:$BB96,1,(AM$182+$BN95+1-52))),"",IF($BL95="P",VLOOKUP($A95,Surfaces!$B$2:$AL$62,15,0),(VLOOKUP($A95,Surfaces!$B$2:$AL$62,28,0))/$BC95)),IF(ISBLANK(INDEX(AM96:$BB96,1,$BN95+1)),"",IF($BL95="P",VLOOKUP($A95,Surfaces!$B$2:$AL$62,15,0),(VLOOKUP($A95,Surfaces!$B$2:$AL$62,28,0))/$BC95)))</f>
        <v/>
      </c>
      <c r="AN95" s="43" t="str">
        <f>IF((AN$182+$BN95)&gt;=52,IF(ISBLANK(INDEX($C96:$BB96,1,(AN$182+$BN95+1-52))),"",IF($BL95="P",VLOOKUP($A95,Surfaces!$B$2:$AL$62,15,0),(VLOOKUP($A95,Surfaces!$B$2:$AL$62,28,0))/$BC95)),IF(ISBLANK(INDEX(AN96:$BB96,1,$BN95+1)),"",IF($BL95="P",VLOOKUP($A95,Surfaces!$B$2:$AL$62,15,0),(VLOOKUP($A95,Surfaces!$B$2:$AL$62,28,0))/$BC95)))</f>
        <v/>
      </c>
      <c r="AO95" s="43" t="str">
        <f>IF((AO$182+$BN95)&gt;=52,IF(ISBLANK(INDEX($C96:$BB96,1,(AO$182+$BN95+1-52))),"",IF($BL95="P",VLOOKUP($A95,Surfaces!$B$2:$AL$62,15,0),(VLOOKUP($A95,Surfaces!$B$2:$AL$62,28,0))/$BC95)),IF(ISBLANK(INDEX(AO96:$BB96,1,$BN95+1)),"",IF($BL95="P",VLOOKUP($A95,Surfaces!$B$2:$AL$62,15,0),(VLOOKUP($A95,Surfaces!$B$2:$AL$62,28,0))/$BC95)))</f>
        <v/>
      </c>
      <c r="AP95" s="43" t="str">
        <f>IF((AP$182+$BN95)&gt;=52,IF(ISBLANK(INDEX($C96:$BB96,1,(AP$182+$BN95+1-52))),"",IF($BL95="P",VLOOKUP($A95,Surfaces!$B$2:$AL$62,15,0),(VLOOKUP($A95,Surfaces!$B$2:$AL$62,28,0))/$BC95)),IF(ISBLANK(INDEX(AP96:$BB96,1,$BN95+1)),"",IF($BL95="P",VLOOKUP($A95,Surfaces!$B$2:$AL$62,15,0),(VLOOKUP($A95,Surfaces!$B$2:$AL$62,28,0))/$BC95)))</f>
        <v/>
      </c>
      <c r="AQ95" s="43" t="str">
        <f>IF((AQ$182+$BN95)&gt;=52,IF(ISBLANK(INDEX($C96:$BB96,1,(AQ$182+$BN95+1-52))),"",IF($BL95="P",VLOOKUP($A95,Surfaces!$B$2:$AL$62,15,0),(VLOOKUP($A95,Surfaces!$B$2:$AL$62,28,0))/$BC95)),IF(ISBLANK(INDEX(AQ96:$BB96,1,$BN95+1)),"",IF($BL95="P",VLOOKUP($A95,Surfaces!$B$2:$AL$62,15,0),(VLOOKUP($A95,Surfaces!$B$2:$AL$62,28,0))/$BC95)))</f>
        <v/>
      </c>
      <c r="AR95" s="43" t="str">
        <f>IF((AR$182+$BN95)&gt;=52,IF(ISBLANK(INDEX($C96:$BB96,1,(AR$182+$BN95+1-52))),"",IF($BL95="P",VLOOKUP($A95,Surfaces!$B$2:$AL$62,15,0),(VLOOKUP($A95,Surfaces!$B$2:$AL$62,28,0))/$BC95)),IF(ISBLANK(INDEX(AR96:$BB96,1,$BN95+1)),"",IF($BL95="P",VLOOKUP($A95,Surfaces!$B$2:$AL$62,15,0),(VLOOKUP($A95,Surfaces!$B$2:$AL$62,28,0))/$BC95)))</f>
        <v/>
      </c>
      <c r="AS95" s="43" t="str">
        <f>IF((AS$182+$BN95)&gt;=52,IF(ISBLANK(INDEX($C96:$BB96,1,(AS$182+$BN95+1-52))),"",IF($BL95="P",VLOOKUP($A95,Surfaces!$B$2:$AL$62,15,0),(VLOOKUP($A95,Surfaces!$B$2:$AL$62,28,0))/$BC95)),IF(ISBLANK(INDEX(AS96:$BB96,1,$BN95+1)),"",IF($BL95="P",VLOOKUP($A95,Surfaces!$B$2:$AL$62,15,0),(VLOOKUP($A95,Surfaces!$B$2:$AL$62,28,0))/$BC95)))</f>
        <v/>
      </c>
      <c r="AT95" s="43" t="str">
        <f>IF((AT$182+$BN95)&gt;=52,IF(ISBLANK(INDEX($C96:$BB96,1,(AT$182+$BN95+1-52))),"",IF($BL95="P",VLOOKUP($A95,Surfaces!$B$2:$AL$62,15,0),(VLOOKUP($A95,Surfaces!$B$2:$AL$62,28,0))/$BC95)),IF(ISBLANK(INDEX(AT96:$BB96,1,$BN95+1)),"",IF($BL95="P",VLOOKUP($A95,Surfaces!$B$2:$AL$62,15,0),(VLOOKUP($A95,Surfaces!$B$2:$AL$62,28,0))/$BC95)))</f>
        <v/>
      </c>
      <c r="AU95" s="43" t="str">
        <f>IF((AU$182+$BN95)&gt;=52,IF(ISBLANK(INDEX($C96:$BB96,1,(AU$182+$BN95+1-52))),"",IF($BL95="P",VLOOKUP($A95,Surfaces!$B$2:$AL$62,15,0),(VLOOKUP($A95,Surfaces!$B$2:$AL$62,28,0))/$BC95)),IF(ISBLANK(INDEX(AU96:$BB96,1,$BN95+1)),"",IF($BL95="P",VLOOKUP($A95,Surfaces!$B$2:$AL$62,15,0),(VLOOKUP($A95,Surfaces!$B$2:$AL$62,28,0))/$BC95)))</f>
        <v/>
      </c>
      <c r="AV95" s="43" t="str">
        <f>IF((AV$182+$BN95)&gt;=52,IF(ISBLANK(INDEX($C96:$BB96,1,(AV$182+$BN95+1-52))),"",IF($BL95="P",VLOOKUP($A95,Surfaces!$B$2:$AL$62,15,0),(VLOOKUP($A95,Surfaces!$B$2:$AL$62,28,0))/$BC95)),IF(ISBLANK(INDEX(AV96:$BB96,1,$BN95+1)),"",IF($BL95="P",VLOOKUP($A95,Surfaces!$B$2:$AL$62,15,0),(VLOOKUP($A95,Surfaces!$B$2:$AL$62,28,0))/$BC95)))</f>
        <v/>
      </c>
      <c r="AW95" s="43" t="str">
        <f>IF((AW$182+$BN95)&gt;=52,IF(ISBLANK(INDEX($C96:$BB96,1,(AW$182+$BN95+1-52))),"",IF($BL95="P",VLOOKUP($A95,Surfaces!$B$2:$AL$62,15,0),(VLOOKUP($A95,Surfaces!$B$2:$AL$62,28,0))/$BC95)),IF(ISBLANK(INDEX(AW96:$BB96,1,$BN95+1)),"",IF($BL95="P",VLOOKUP($A95,Surfaces!$B$2:$AL$62,15,0),(VLOOKUP($A95,Surfaces!$B$2:$AL$62,28,0))/$BC95)))</f>
        <v/>
      </c>
      <c r="AX95" s="43" t="str">
        <f>IF((AX$182+$BN95)&gt;=52,IF(ISBLANK(INDEX($C96:$BB96,1,(AX$182+$BN95+1-52))),"",IF($BL95="P",VLOOKUP($A95,Surfaces!$B$2:$AL$62,15,0),(VLOOKUP($A95,Surfaces!$B$2:$AL$62,28,0))/$BC95)),IF(ISBLANK(INDEX(AX96:$BB96,1,$BN95+1)),"",IF($BL95="P",VLOOKUP($A95,Surfaces!$B$2:$AL$62,15,0),(VLOOKUP($A95,Surfaces!$B$2:$AL$62,28,0))/$BC95)))</f>
        <v/>
      </c>
      <c r="AY95" s="43" t="str">
        <f>IF((AY$182+$BN95)&gt;=52,IF(ISBLANK(INDEX($C96:$BB96,1,(AY$182+$BN95+1-52))),"",IF($BL95="P",VLOOKUP($A95,Surfaces!$B$2:$AL$62,15,0),(VLOOKUP($A95,Surfaces!$B$2:$AL$62,28,0))/$BC95)),IF(ISBLANK(INDEX(AY96:$BB96,1,$BN95+1)),"",IF($BL95="P",VLOOKUP($A95,Surfaces!$B$2:$AL$62,15,0),(VLOOKUP($A95,Surfaces!$B$2:$AL$62,28,0))/$BC95)))</f>
        <v/>
      </c>
      <c r="AZ95" s="43" t="str">
        <f>IF((AZ$182+$BN95)&gt;=52,IF(ISBLANK(INDEX($C96:$BB96,1,(AZ$182+$BN95+1-52))),"",IF($BL95="P",VLOOKUP($A95,Surfaces!$B$2:$AL$62,15,0),(VLOOKUP($A95,Surfaces!$B$2:$AL$62,28,0))/$BC95)),IF(ISBLANK(INDEX(AZ96:$BB96,1,$BN95+1)),"",IF($BL95="P",VLOOKUP($A95,Surfaces!$B$2:$AL$62,15,0),(VLOOKUP($A95,Surfaces!$B$2:$AL$62,28,0))/$BC95)))</f>
        <v/>
      </c>
      <c r="BA95" s="43" t="str">
        <f>IF((BA$182+$BN95)&gt;=52,IF(ISBLANK(INDEX($C96:$BB96,1,(BA$182+$BN95+1-52))),"",IF($BL95="P",VLOOKUP($A95,Surfaces!$B$2:$AL$62,15,0),(VLOOKUP($A95,Surfaces!$B$2:$AL$62,28,0))/$BC95)),IF(ISBLANK(INDEX(BA96:$BB96,1,$BN95+1)),"",IF($BL95="P",VLOOKUP($A95,Surfaces!$B$2:$AL$62,15,0),(VLOOKUP($A95,Surfaces!$B$2:$AL$62,28,0))/$BC95)))</f>
        <v/>
      </c>
      <c r="BB95" s="43" t="str">
        <f>IF((BB$182+$BN95)&gt;=52,IF(ISBLANK(INDEX($C96:$BB96,1,(BB$182+$BN95+1-52))),"",IF($BL95="P",VLOOKUP($A95,Surfaces!$B$2:$AL$62,15,0),(VLOOKUP($A95,Surfaces!$B$2:$AL$62,28,0))/$BC95)),IF(ISBLANK(INDEX(BB96:$BB96,1,$BN95+1)),"",IF($BL95="P",VLOOKUP($A95,Surfaces!$B$2:$AL$62,15,0),(VLOOKUP($A95,Surfaces!$B$2:$AL$62,28,0))/$BC95)))</f>
        <v/>
      </c>
      <c r="BC95" s="44">
        <f>IF(COUNTA(C96:BB96)=0,"",COUNTA(C96:BB96))</f>
        <v>8</v>
      </c>
      <c r="BD95" s="45" t="s">
        <v>174</v>
      </c>
      <c r="BE95" s="45" t="s">
        <v>137</v>
      </c>
      <c r="BF95" s="46" t="s">
        <v>180</v>
      </c>
      <c r="BG95" s="46">
        <v>15</v>
      </c>
      <c r="BH95" s="46">
        <v>4</v>
      </c>
      <c r="BI95" s="46" t="s">
        <v>128</v>
      </c>
      <c r="BJ95" s="46">
        <v>4</v>
      </c>
      <c r="BK95" s="47"/>
      <c r="BL95" s="46" t="s">
        <v>119</v>
      </c>
      <c r="BM95" s="46">
        <v>30</v>
      </c>
      <c r="BN95" s="46">
        <v>15</v>
      </c>
      <c r="BO95" s="48">
        <v>0.5</v>
      </c>
      <c r="BP95" s="49" t="s">
        <v>129</v>
      </c>
      <c r="BQ95" s="48">
        <v>1.6</v>
      </c>
      <c r="BR95" s="50" t="str">
        <f>IF(ISBLANK(BP95),"",BP95)</f>
        <v>€/u</v>
      </c>
    </row>
    <row r="96" spans="1:70" x14ac:dyDescent="0.2">
      <c r="A96" s="52" t="str">
        <f>A95</f>
        <v>concombre</v>
      </c>
      <c r="B96" s="53" t="s">
        <v>121</v>
      </c>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6"/>
      <c r="AD96" s="56" t="s">
        <v>329</v>
      </c>
      <c r="AE96" s="56" t="s">
        <v>329</v>
      </c>
      <c r="AF96" s="56" t="s">
        <v>329</v>
      </c>
      <c r="AG96" s="56" t="s">
        <v>329</v>
      </c>
      <c r="AH96" s="56" t="s">
        <v>329</v>
      </c>
      <c r="AI96" s="56" t="s">
        <v>329</v>
      </c>
      <c r="AJ96" s="56" t="s">
        <v>329</v>
      </c>
      <c r="AK96" s="56" t="s">
        <v>329</v>
      </c>
      <c r="AL96" s="56"/>
      <c r="AM96" s="56"/>
      <c r="AN96" s="56"/>
      <c r="AO96" s="56"/>
      <c r="AP96" s="54"/>
      <c r="AQ96" s="54"/>
      <c r="AR96" s="54"/>
      <c r="AS96" s="54"/>
      <c r="AT96" s="54"/>
      <c r="AU96" s="54"/>
      <c r="AV96" s="54"/>
      <c r="AW96" s="54"/>
      <c r="AX96" s="54"/>
      <c r="AY96" s="54"/>
      <c r="AZ96" s="54"/>
      <c r="BA96" s="54"/>
      <c r="BB96" s="54"/>
      <c r="BC96" s="57"/>
      <c r="BD96" s="58"/>
      <c r="BE96" s="58"/>
      <c r="BF96" s="59"/>
      <c r="BG96" s="59"/>
      <c r="BH96" s="59"/>
      <c r="BI96" s="59"/>
      <c r="BJ96" s="59"/>
      <c r="BK96" s="60"/>
      <c r="BL96" s="59"/>
      <c r="BM96" s="59"/>
      <c r="BN96" s="59"/>
      <c r="BO96" s="61"/>
      <c r="BP96" s="62"/>
      <c r="BQ96" s="61"/>
      <c r="BR96" s="63"/>
    </row>
    <row r="97" spans="1:70" x14ac:dyDescent="0.2">
      <c r="A97" s="64" t="str">
        <f>A96</f>
        <v>concombre</v>
      </c>
      <c r="B97" s="65" t="s">
        <v>123</v>
      </c>
      <c r="C97" s="66" t="str">
        <f>IF(C96="","",IF(VLOOKUP($A97,Surfaces!$B$1:$AK$61,16,0)="",VLOOKUP($A97,Surfaces!$B$1:$AK$61,29,0),VLOOKUP($A97,Surfaces!$B$1:$AK$61,16,0)))</f>
        <v/>
      </c>
      <c r="D97" s="66" t="str">
        <f>IF(D96="","",IF(VLOOKUP($A97,Surfaces!$B$1:$AK$61,16,0)="",VLOOKUP($A97,Surfaces!$B$1:$AK$61,29,0),VLOOKUP($A97,Surfaces!$B$1:$AK$61,16,0)))</f>
        <v/>
      </c>
      <c r="E97" s="66" t="str">
        <f>IF(E96="","",IF(VLOOKUP($A97,Surfaces!$B$1:$AK$61,16,0)="",VLOOKUP($A97,Surfaces!$B$1:$AK$61,29,0),VLOOKUP($A97,Surfaces!$B$1:$AK$61,16,0)))</f>
        <v/>
      </c>
      <c r="F97" s="66" t="str">
        <f>IF(F96="","",IF(VLOOKUP($A97,Surfaces!$B$1:$AK$61,16,0)="",VLOOKUP($A97,Surfaces!$B$1:$AK$61,29,0),VLOOKUP($A97,Surfaces!$B$1:$AK$61,16,0)))</f>
        <v/>
      </c>
      <c r="G97" s="66" t="str">
        <f>IF(G96="","",IF(VLOOKUP($A97,Surfaces!$B$1:$AK$61,16,0)="",VLOOKUP($A97,Surfaces!$B$1:$AK$61,29,0),VLOOKUP($A97,Surfaces!$B$1:$AK$61,16,0)))</f>
        <v/>
      </c>
      <c r="H97" s="66" t="str">
        <f>IF(H96="","",IF(VLOOKUP($A97,Surfaces!$B$1:$AK$61,16,0)="",VLOOKUP($A97,Surfaces!$B$1:$AK$61,29,0),VLOOKUP($A97,Surfaces!$B$1:$AK$61,16,0)))</f>
        <v/>
      </c>
      <c r="I97" s="66" t="str">
        <f>IF(I96="","",IF(VLOOKUP($A97,Surfaces!$B$1:$AK$61,16,0)="",VLOOKUP($A97,Surfaces!$B$1:$AK$61,29,0),VLOOKUP($A97,Surfaces!$B$1:$AK$61,16,0)))</f>
        <v/>
      </c>
      <c r="J97" s="66" t="str">
        <f>IF(J96="","",IF(VLOOKUP($A97,Surfaces!$B$1:$AK$61,16,0)="",VLOOKUP($A97,Surfaces!$B$1:$AK$61,29,0),VLOOKUP($A97,Surfaces!$B$1:$AK$61,16,0)))</f>
        <v/>
      </c>
      <c r="K97" s="66" t="str">
        <f>IF(K96="","",IF(VLOOKUP($A97,Surfaces!$B$1:$AK$61,16,0)="",VLOOKUP($A97,Surfaces!$B$1:$AK$61,29,0),VLOOKUP($A97,Surfaces!$B$1:$AK$61,16,0)))</f>
        <v/>
      </c>
      <c r="L97" s="66" t="str">
        <f>IF(L96="","",IF(VLOOKUP($A97,Surfaces!$B$1:$AK$61,16,0)="",VLOOKUP($A97,Surfaces!$B$1:$AK$61,29,0),VLOOKUP($A97,Surfaces!$B$1:$AK$61,16,0)))</f>
        <v/>
      </c>
      <c r="M97" s="66" t="str">
        <f>IF(M96="","",IF(VLOOKUP($A97,Surfaces!$B$1:$AK$61,16,0)="",VLOOKUP($A97,Surfaces!$B$1:$AK$61,29,0),VLOOKUP($A97,Surfaces!$B$1:$AK$61,16,0)))</f>
        <v/>
      </c>
      <c r="N97" s="66" t="str">
        <f>IF(N96="","",IF(VLOOKUP($A97,Surfaces!$B$1:$AK$61,16,0)="",VLOOKUP($A97,Surfaces!$B$1:$AK$61,29,0),VLOOKUP($A97,Surfaces!$B$1:$AK$61,16,0)))</f>
        <v/>
      </c>
      <c r="O97" s="66" t="str">
        <f>IF(O96="","",IF(VLOOKUP($A97,Surfaces!$B$1:$AK$61,16,0)="",VLOOKUP($A97,Surfaces!$B$1:$AK$61,29,0),VLOOKUP($A97,Surfaces!$B$1:$AK$61,16,0)))</f>
        <v/>
      </c>
      <c r="P97" s="66" t="str">
        <f>IF(P96="","",IF(VLOOKUP($A97,Surfaces!$B$1:$AK$61,16,0)="",VLOOKUP($A97,Surfaces!$B$1:$AK$61,29,0),VLOOKUP($A97,Surfaces!$B$1:$AK$61,16,0)))</f>
        <v/>
      </c>
      <c r="Q97" s="66" t="str">
        <f>IF(Q96="","",IF(VLOOKUP($A97,Surfaces!$B$1:$AK$61,16,0)="",VLOOKUP($A97,Surfaces!$B$1:$AK$61,29,0),VLOOKUP($A97,Surfaces!$B$1:$AK$61,16,0)))</f>
        <v/>
      </c>
      <c r="R97" s="66" t="str">
        <f>IF(R96="","",IF(VLOOKUP($A97,Surfaces!$B$1:$AK$61,16,0)="",VLOOKUP($A97,Surfaces!$B$1:$AK$61,29,0),VLOOKUP($A97,Surfaces!$B$1:$AK$61,16,0)))</f>
        <v/>
      </c>
      <c r="S97" s="66" t="str">
        <f>IF(S96="","",IF(VLOOKUP($A97,Surfaces!$B$1:$AK$61,16,0)="",VLOOKUP($A97,Surfaces!$B$1:$AK$61,29,0),VLOOKUP($A97,Surfaces!$B$1:$AK$61,16,0)))</f>
        <v/>
      </c>
      <c r="T97" s="66" t="str">
        <f>IF(T96="","",IF(VLOOKUP($A97,Surfaces!$B$1:$AK$61,16,0)="",VLOOKUP($A97,Surfaces!$B$1:$AK$61,29,0),VLOOKUP($A97,Surfaces!$B$1:$AK$61,16,0)))</f>
        <v/>
      </c>
      <c r="U97" s="66" t="str">
        <f>IF(U96="","",IF(VLOOKUP($A97,Surfaces!$B$1:$AK$61,16,0)="",VLOOKUP($A97,Surfaces!$B$1:$AK$61,29,0),VLOOKUP($A97,Surfaces!$B$1:$AK$61,16,0)))</f>
        <v/>
      </c>
      <c r="V97" s="66" t="str">
        <f>IF(V96="","",IF(VLOOKUP($A97,Surfaces!$B$1:$AK$61,16,0)="",VLOOKUP($A97,Surfaces!$B$1:$AK$61,29,0),VLOOKUP($A97,Surfaces!$B$1:$AK$61,16,0)))</f>
        <v/>
      </c>
      <c r="W97" s="66" t="str">
        <f>IF(W96="","",IF(VLOOKUP($A97,Surfaces!$B$1:$AK$61,16,0)="",VLOOKUP($A97,Surfaces!$B$1:$AK$61,29,0),VLOOKUP($A97,Surfaces!$B$1:$AK$61,16,0)))</f>
        <v/>
      </c>
      <c r="X97" s="66" t="str">
        <f>IF(X96="","",IF(VLOOKUP($A97,Surfaces!$B$1:$AK$61,16,0)="",VLOOKUP($A97,Surfaces!$B$1:$AK$61,29,0),VLOOKUP($A97,Surfaces!$B$1:$AK$61,16,0)))</f>
        <v/>
      </c>
      <c r="Y97" s="66" t="str">
        <f>IF(Y96="","",IF(VLOOKUP($A97,Surfaces!$B$1:$AK$61,16,0)="",VLOOKUP($A97,Surfaces!$B$1:$AK$61,29,0),VLOOKUP($A97,Surfaces!$B$1:$AK$61,16,0)))</f>
        <v/>
      </c>
      <c r="Z97" s="66" t="str">
        <f>IF(Z96="","",IF(VLOOKUP($A97,Surfaces!$B$1:$AK$61,16,0)="",VLOOKUP($A97,Surfaces!$B$1:$AK$61,29,0),VLOOKUP($A97,Surfaces!$B$1:$AK$61,16,0)))</f>
        <v/>
      </c>
      <c r="AA97" s="66" t="str">
        <f>IF(AA96="","",IF(VLOOKUP($A97,Surfaces!$B$1:$AK$61,16,0)="",VLOOKUP($A97,Surfaces!$B$1:$AK$61,29,0),VLOOKUP($A97,Surfaces!$B$1:$AK$61,16,0)))</f>
        <v/>
      </c>
      <c r="AB97" s="66" t="str">
        <f>IF(AB96="","",IF(VLOOKUP($A97,Surfaces!$B$1:$AK$61,16,0)="",VLOOKUP($A97,Surfaces!$B$1:$AK$61,29,0),VLOOKUP($A97,Surfaces!$B$1:$AK$61,16,0)))</f>
        <v/>
      </c>
      <c r="AC97" s="66" t="str">
        <f>IF(AC96="","",IF(VLOOKUP($A97,Surfaces!$B$1:$AK$61,16,0)="",VLOOKUP($A97,Surfaces!$B$1:$AK$61,29,0),VLOOKUP($A97,Surfaces!$B$1:$AK$61,16,0)))</f>
        <v/>
      </c>
      <c r="AD97" s="66">
        <f ca="1">IF(AD96="","",IF(VLOOKUP($A97,Surfaces!$B$1:$AK$61,16,0)="",VLOOKUP($A97,Surfaces!$B$1:$AK$61,29,0),VLOOKUP($A97,Surfaces!$B$1:$AK$61,16,0)))</f>
        <v>200</v>
      </c>
      <c r="AE97" s="66">
        <f ca="1">IF(AE96="","",IF(VLOOKUP($A97,Surfaces!$B$1:$AK$61,16,0)="",VLOOKUP($A97,Surfaces!$B$1:$AK$61,29,0),VLOOKUP($A97,Surfaces!$B$1:$AK$61,16,0)))</f>
        <v>200</v>
      </c>
      <c r="AF97" s="66">
        <f ca="1">IF(AF96="","",IF(VLOOKUP($A97,Surfaces!$B$1:$AK$61,16,0)="",VLOOKUP($A97,Surfaces!$B$1:$AK$61,29,0),VLOOKUP($A97,Surfaces!$B$1:$AK$61,16,0)))</f>
        <v>200</v>
      </c>
      <c r="AG97" s="66">
        <f ca="1">IF(AG96="","",IF(VLOOKUP($A97,Surfaces!$B$1:$AK$61,16,0)="",VLOOKUP($A97,Surfaces!$B$1:$AK$61,29,0),VLOOKUP($A97,Surfaces!$B$1:$AK$61,16,0)))</f>
        <v>200</v>
      </c>
      <c r="AH97" s="66">
        <f ca="1">IF(AH96="","",IF(VLOOKUP($A97,Surfaces!$B$1:$AK$61,16,0)="",VLOOKUP($A97,Surfaces!$B$1:$AK$61,29,0),VLOOKUP($A97,Surfaces!$B$1:$AK$61,16,0)))</f>
        <v>200</v>
      </c>
      <c r="AI97" s="66">
        <f ca="1">IF(AI96="","",IF(VLOOKUP($A97,Surfaces!$B$1:$AK$61,16,0)="",VLOOKUP($A97,Surfaces!$B$1:$AK$61,29,0),VLOOKUP($A97,Surfaces!$B$1:$AK$61,16,0)))</f>
        <v>200</v>
      </c>
      <c r="AJ97" s="66">
        <f ca="1">IF(AJ96="","",IF(VLOOKUP($A97,Surfaces!$B$1:$AK$61,16,0)="",VLOOKUP($A97,Surfaces!$B$1:$AK$61,29,0),VLOOKUP($A97,Surfaces!$B$1:$AK$61,16,0)))</f>
        <v>200</v>
      </c>
      <c r="AK97" s="66">
        <f ca="1">IF(AK96="","",IF(VLOOKUP($A97,Surfaces!$B$1:$AK$61,16,0)="",VLOOKUP($A97,Surfaces!$B$1:$AK$61,29,0),VLOOKUP($A97,Surfaces!$B$1:$AK$61,16,0)))</f>
        <v>200</v>
      </c>
      <c r="AL97" s="66" t="str">
        <f>IF(AL96="","",IF(VLOOKUP($A97,Surfaces!$B$1:$AK$61,16,0)="",VLOOKUP($A97,Surfaces!$B$1:$AK$61,29,0),VLOOKUP($A97,Surfaces!$B$1:$AK$61,16,0)))</f>
        <v/>
      </c>
      <c r="AM97" s="66" t="str">
        <f>IF(AM96="","",IF(VLOOKUP($A97,Surfaces!$B$1:$AK$61,16,0)="",VLOOKUP($A97,Surfaces!$B$1:$AK$61,29,0),VLOOKUP($A97,Surfaces!$B$1:$AK$61,16,0)))</f>
        <v/>
      </c>
      <c r="AN97" s="66" t="str">
        <f>IF(AN96="","",IF(VLOOKUP($A97,Surfaces!$B$1:$AK$61,16,0)="",VLOOKUP($A97,Surfaces!$B$1:$AK$61,29,0),VLOOKUP($A97,Surfaces!$B$1:$AK$61,16,0)))</f>
        <v/>
      </c>
      <c r="AO97" s="66" t="str">
        <f>IF(AO96="","",IF(VLOOKUP($A97,Surfaces!$B$1:$AK$61,16,0)="",VLOOKUP($A97,Surfaces!$B$1:$AK$61,29,0),VLOOKUP($A97,Surfaces!$B$1:$AK$61,16,0)))</f>
        <v/>
      </c>
      <c r="AP97" s="66" t="str">
        <f>IF(AP96="","",IF(VLOOKUP($A97,Surfaces!$B$1:$AK$61,16,0)="",VLOOKUP($A97,Surfaces!$B$1:$AK$61,29,0),VLOOKUP($A97,Surfaces!$B$1:$AK$61,16,0)))</f>
        <v/>
      </c>
      <c r="AQ97" s="66" t="str">
        <f>IF(AQ96="","",IF(VLOOKUP($A97,Surfaces!$B$1:$AK$61,16,0)="",VLOOKUP($A97,Surfaces!$B$1:$AK$61,29,0),VLOOKUP($A97,Surfaces!$B$1:$AK$61,16,0)))</f>
        <v/>
      </c>
      <c r="AR97" s="66" t="str">
        <f>IF(AR96="","",IF(VLOOKUP($A97,Surfaces!$B$1:$AK$61,16,0)="",VLOOKUP($A97,Surfaces!$B$1:$AK$61,29,0),VLOOKUP($A97,Surfaces!$B$1:$AK$61,16,0)))</f>
        <v/>
      </c>
      <c r="AS97" s="66" t="str">
        <f>IF(AS96="","",IF(VLOOKUP($A97,Surfaces!$B$1:$AK$61,16,0)="",VLOOKUP($A97,Surfaces!$B$1:$AK$61,29,0),VLOOKUP($A97,Surfaces!$B$1:$AK$61,16,0)))</f>
        <v/>
      </c>
      <c r="AT97" s="66" t="str">
        <f>IF(AT96="","",IF(VLOOKUP($A97,Surfaces!$B$1:$AK$61,16,0)="",VLOOKUP($A97,Surfaces!$B$1:$AK$61,29,0),VLOOKUP($A97,Surfaces!$B$1:$AK$61,16,0)))</f>
        <v/>
      </c>
      <c r="AU97" s="66" t="str">
        <f>IF(AU96="","",IF(VLOOKUP($A97,Surfaces!$B$1:$AK$61,16,0)="",VLOOKUP($A97,Surfaces!$B$1:$AK$61,29,0),VLOOKUP($A97,Surfaces!$B$1:$AK$61,16,0)))</f>
        <v/>
      </c>
      <c r="AV97" s="66" t="str">
        <f>IF(AV96="","",IF(VLOOKUP($A97,Surfaces!$B$1:$AK$61,16,0)="",VLOOKUP($A97,Surfaces!$B$1:$AK$61,29,0),VLOOKUP($A97,Surfaces!$B$1:$AK$61,16,0)))</f>
        <v/>
      </c>
      <c r="AW97" s="66" t="str">
        <f>IF(AW96="","",IF(VLOOKUP($A97,Surfaces!$B$1:$AK$61,16,0)="",VLOOKUP($A97,Surfaces!$B$1:$AK$61,29,0),VLOOKUP($A97,Surfaces!$B$1:$AK$61,16,0)))</f>
        <v/>
      </c>
      <c r="AX97" s="66" t="str">
        <f>IF(AX96="","",IF(VLOOKUP($A97,Surfaces!$B$1:$AK$61,16,0)="",VLOOKUP($A97,Surfaces!$B$1:$AK$61,29,0),VLOOKUP($A97,Surfaces!$B$1:$AK$61,16,0)))</f>
        <v/>
      </c>
      <c r="AY97" s="66" t="str">
        <f>IF(AY96="","",IF(VLOOKUP($A97,Surfaces!$B$1:$AK$61,16,0)="",VLOOKUP($A97,Surfaces!$B$1:$AK$61,29,0),VLOOKUP($A97,Surfaces!$B$1:$AK$61,16,0)))</f>
        <v/>
      </c>
      <c r="AZ97" s="66" t="str">
        <f>IF(AZ96="","",IF(VLOOKUP($A97,Surfaces!$B$1:$AK$61,16,0)="",VLOOKUP($A97,Surfaces!$B$1:$AK$61,29,0),VLOOKUP($A97,Surfaces!$B$1:$AK$61,16,0)))</f>
        <v/>
      </c>
      <c r="BA97" s="66" t="str">
        <f>IF(BA96="","",IF(VLOOKUP($A97,Surfaces!$B$1:$AK$61,16,0)="",VLOOKUP($A97,Surfaces!$B$1:$AK$61,29,0),VLOOKUP($A97,Surfaces!$B$1:$AK$61,16,0)))</f>
        <v/>
      </c>
      <c r="BB97" s="66" t="str">
        <f>IF(BB96="","",IF(VLOOKUP($A97,Surfaces!$B$1:$AK$61,16,0)="",VLOOKUP($A97,Surfaces!$B$1:$AK$61,29,0),VLOOKUP($A97,Surfaces!$B$1:$AK$61,16,0)))</f>
        <v/>
      </c>
      <c r="BC97" s="67"/>
      <c r="BD97" s="68"/>
      <c r="BE97" s="68"/>
      <c r="BF97" s="69"/>
      <c r="BG97" s="69"/>
      <c r="BH97" s="69"/>
      <c r="BI97" s="69"/>
      <c r="BJ97" s="69"/>
      <c r="BK97" s="70"/>
      <c r="BL97" s="69"/>
      <c r="BM97" s="69"/>
      <c r="BN97" s="69"/>
      <c r="BO97" s="71"/>
      <c r="BP97" s="72"/>
      <c r="BQ97" s="71"/>
      <c r="BR97" s="73"/>
    </row>
    <row r="98" spans="1:70" s="51" customFormat="1" x14ac:dyDescent="0.2">
      <c r="A98" s="41"/>
      <c r="B98" s="42" t="s">
        <v>115</v>
      </c>
      <c r="C98" s="43" t="str">
        <f>IF((C$182+$BN98)&gt;=52,IF(ISBLANK(INDEX($C99:$BB99,1,(C$182+$BN98+1-52))),"",IF($BL98="P",VLOOKUP($A98,Surfaces!$B$2:$AL$62,15,0),(VLOOKUP($A98,Surfaces!$B$2:$AL$62,28,0))/$BC98)),IF(ISBLANK(INDEX(C99:$BB99,1,$BN98+1)),"",IF($BL98="P",VLOOKUP($A98,Surfaces!$B$2:$AL$62,15,0),(VLOOKUP($A98,Surfaces!$B$2:$AL$62,28,0))/$BC98)))</f>
        <v/>
      </c>
      <c r="D98" s="43" t="str">
        <f>IF((D$182+$BN98)&gt;=52,IF(ISBLANK(INDEX($C99:$BB99,1,(D$182+$BN98+1-52))),"",IF($BL98="P",VLOOKUP($A98,Surfaces!$B$2:$AL$62,15,0),(VLOOKUP($A98,Surfaces!$B$2:$AL$62,28,0))/$BC98)),IF(ISBLANK(INDEX(D99:$BB99,1,$BN98+1)),"",IF($BL98="P",VLOOKUP($A98,Surfaces!$B$2:$AL$62,15,0),(VLOOKUP($A98,Surfaces!$B$2:$AL$62,28,0))/$BC98)))</f>
        <v/>
      </c>
      <c r="E98" s="43" t="str">
        <f>IF((E$182+$BN98)&gt;=52,IF(ISBLANK(INDEX($C99:$BB99,1,(E$182+$BN98+1-52))),"",IF($BL98="P",VLOOKUP($A98,Surfaces!$B$2:$AL$62,15,0),(VLOOKUP($A98,Surfaces!$B$2:$AL$62,28,0))/$BC98)),IF(ISBLANK(INDEX(E99:$BB99,1,$BN98+1)),"",IF($BL98="P",VLOOKUP($A98,Surfaces!$B$2:$AL$62,15,0),(VLOOKUP($A98,Surfaces!$B$2:$AL$62,28,0))/$BC98)))</f>
        <v/>
      </c>
      <c r="F98" s="43" t="str">
        <f>IF((F$182+$BN98)&gt;=52,IF(ISBLANK(INDEX($C99:$BB99,1,(F$182+$BN98+1-52))),"",IF($BL98="P",VLOOKUP($A98,Surfaces!$B$2:$AL$62,15,0),(VLOOKUP($A98,Surfaces!$B$2:$AL$62,28,0))/$BC98)),IF(ISBLANK(INDEX(F99:$BB99,1,$BN98+1)),"",IF($BL98="P",VLOOKUP($A98,Surfaces!$B$2:$AL$62,15,0),(VLOOKUP($A98,Surfaces!$B$2:$AL$62,28,0))/$BC98)))</f>
        <v/>
      </c>
      <c r="G98" s="43" t="str">
        <f>IF((G$182+$BN98)&gt;=52,IF(ISBLANK(INDEX($C99:$BB99,1,(G$182+$BN98+1-52))),"",IF($BL98="P",VLOOKUP($A98,Surfaces!$B$2:$AL$62,15,0),(VLOOKUP($A98,Surfaces!$B$2:$AL$62,28,0))/$BC98)),IF(ISBLANK(INDEX(G99:$BB99,1,$BN98+1)),"",IF($BL98="P",VLOOKUP($A98,Surfaces!$B$2:$AL$62,15,0),(VLOOKUP($A98,Surfaces!$B$2:$AL$62,28,0))/$BC98)))</f>
        <v/>
      </c>
      <c r="H98" s="43" t="str">
        <f>IF((H$182+$BN98)&gt;=52,IF(ISBLANK(INDEX($C99:$BB99,1,(H$182+$BN98+1-52))),"",IF($BL98="P",VLOOKUP($A98,Surfaces!$B$2:$AL$62,15,0),(VLOOKUP($A98,Surfaces!$B$2:$AL$62,28,0))/$BC98)),IF(ISBLANK(INDEX(H99:$BB99,1,$BN98+1)),"",IF($BL98="P",VLOOKUP($A98,Surfaces!$B$2:$AL$62,15,0),(VLOOKUP($A98,Surfaces!$B$2:$AL$62,28,0))/$BC98)))</f>
        <v/>
      </c>
      <c r="I98" s="43" t="str">
        <f>IF((I$182+$BN98)&gt;=52,IF(ISBLANK(INDEX($C99:$BB99,1,(I$182+$BN98+1-52))),"",IF($BL98="P",VLOOKUP($A98,Surfaces!$B$2:$AL$62,15,0),(VLOOKUP($A98,Surfaces!$B$2:$AL$62,28,0))/$BC98)),IF(ISBLANK(INDEX(I99:$BB99,1,$BN98+1)),"",IF($BL98="P",VLOOKUP($A98,Surfaces!$B$2:$AL$62,15,0),(VLOOKUP($A98,Surfaces!$B$2:$AL$62,28,0))/$BC98)))</f>
        <v/>
      </c>
      <c r="J98" s="43" t="str">
        <f>IF((J$182+$BN98)&gt;=52,IF(ISBLANK(INDEX($C99:$BB99,1,(J$182+$BN98+1-52))),"",IF($BL98="P",VLOOKUP($A98,Surfaces!$B$2:$AL$62,15,0),(VLOOKUP($A98,Surfaces!$B$2:$AL$62,28,0))/$BC98)),IF(ISBLANK(INDEX(J99:$BB99,1,$BN98+1)),"",IF($BL98="P",VLOOKUP($A98,Surfaces!$B$2:$AL$62,15,0),(VLOOKUP($A98,Surfaces!$B$2:$AL$62,28,0))/$BC98)))</f>
        <v/>
      </c>
      <c r="K98" s="43" t="str">
        <f>IF((K$182+$BN98)&gt;=52,IF(ISBLANK(INDEX($C99:$BB99,1,(K$182+$BN98+1-52))),"",IF($BL98="P",VLOOKUP($A98,Surfaces!$B$2:$AL$62,15,0),(VLOOKUP($A98,Surfaces!$B$2:$AL$62,28,0))/$BC98)),IF(ISBLANK(INDEX(K99:$BB99,1,$BN98+1)),"",IF($BL98="P",VLOOKUP($A98,Surfaces!$B$2:$AL$62,15,0),(VLOOKUP($A98,Surfaces!$B$2:$AL$62,28,0))/$BC98)))</f>
        <v/>
      </c>
      <c r="L98" s="43" t="str">
        <f>IF((L$182+$BN98)&gt;=52,IF(ISBLANK(INDEX($C99:$BB99,1,(L$182+$BN98+1-52))),"",IF($BL98="P",VLOOKUP($A98,Surfaces!$B$2:$AL$62,15,0),(VLOOKUP($A98,Surfaces!$B$2:$AL$62,28,0))/$BC98)),IF(ISBLANK(INDEX(L99:$BB99,1,$BN98+1)),"",IF($BL98="P",VLOOKUP($A98,Surfaces!$B$2:$AL$62,15,0),(VLOOKUP($A98,Surfaces!$B$2:$AL$62,28,0))/$BC98)))</f>
        <v/>
      </c>
      <c r="M98" s="43" t="str">
        <f>IF((M$182+$BN98)&gt;=52,IF(ISBLANK(INDEX($C99:$BB99,1,(M$182+$BN98+1-52))),"",IF($BL98="P",VLOOKUP($A98,Surfaces!$B$2:$AL$62,15,0),(VLOOKUP($A98,Surfaces!$B$2:$AL$62,28,0))/$BC98)),IF(ISBLANK(INDEX(M99:$BB99,1,$BN98+1)),"",IF($BL98="P",VLOOKUP($A98,Surfaces!$B$2:$AL$62,15,0),(VLOOKUP($A98,Surfaces!$B$2:$AL$62,28,0))/$BC98)))</f>
        <v/>
      </c>
      <c r="N98" s="43" t="str">
        <f>IF((N$182+$BN98)&gt;=52,IF(ISBLANK(INDEX($C99:$BB99,1,(N$182+$BN98+1-52))),"",IF($BL98="P",VLOOKUP($A98,Surfaces!$B$2:$AL$62,15,0),(VLOOKUP($A98,Surfaces!$B$2:$AL$62,28,0))/$BC98)),IF(ISBLANK(INDEX(N99:$BB99,1,$BN98+1)),"",IF($BL98="P",VLOOKUP($A98,Surfaces!$B$2:$AL$62,15,0),(VLOOKUP($A98,Surfaces!$B$2:$AL$62,28,0))/$BC98)))</f>
        <v/>
      </c>
      <c r="O98" s="43" t="str">
        <f>IF((O$182+$BN98)&gt;=52,IF(ISBLANK(INDEX($C99:$BB99,1,(O$182+$BN98+1-52))),"",IF($BL98="P",VLOOKUP($A98,Surfaces!$B$2:$AL$62,15,0),(VLOOKUP($A98,Surfaces!$B$2:$AL$62,28,0))/$BC98)),IF(ISBLANK(INDEX(O99:$BB99,1,$BN98+1)),"",IF($BL98="P",VLOOKUP($A98,Surfaces!$B$2:$AL$62,15,0),(VLOOKUP($A98,Surfaces!$B$2:$AL$62,28,0))/$BC98)))</f>
        <v/>
      </c>
      <c r="P98" s="43" t="str">
        <f>IF((P$182+$BN98)&gt;=52,IF(ISBLANK(INDEX($C99:$BB99,1,(P$182+$BN98+1-52))),"",IF($BL98="P",VLOOKUP($A98,Surfaces!$B$2:$AL$62,15,0),(VLOOKUP($A98,Surfaces!$B$2:$AL$62,28,0))/$BC98)),IF(ISBLANK(INDEX(P99:$BB99,1,$BN98+1)),"",IF($BL98="P",VLOOKUP($A98,Surfaces!$B$2:$AL$62,15,0),(VLOOKUP($A98,Surfaces!$B$2:$AL$62,28,0))/$BC98)))</f>
        <v/>
      </c>
      <c r="Q98" s="43" t="str">
        <f>IF((Q$182+$BN98)&gt;=52,IF(ISBLANK(INDEX($C99:$BB99,1,(Q$182+$BN98+1-52))),"",IF($BL98="P",VLOOKUP($A98,Surfaces!$B$2:$AL$62,15,0),(VLOOKUP($A98,Surfaces!$B$2:$AL$62,28,0))/$BC98)),IF(ISBLANK(INDEX(Q99:$BB99,1,$BN98+1)),"",IF($BL98="P",VLOOKUP($A98,Surfaces!$B$2:$AL$62,15,0),(VLOOKUP($A98,Surfaces!$B$2:$AL$62,28,0))/$BC98)))</f>
        <v/>
      </c>
      <c r="R98" s="43" t="str">
        <f>IF((R$182+$BN98)&gt;=52,IF(ISBLANK(INDEX($C99:$BB99,1,(R$182+$BN98+1-52))),"",IF($BL98="P",VLOOKUP($A98,Surfaces!$B$2:$AL$62,15,0),(VLOOKUP($A98,Surfaces!$B$2:$AL$62,28,0))/$BC98)),IF(ISBLANK(INDEX(R99:$BB99,1,$BN98+1)),"",IF($BL98="P",VLOOKUP($A98,Surfaces!$B$2:$AL$62,15,0),(VLOOKUP($A98,Surfaces!$B$2:$AL$62,28,0))/$BC98)))</f>
        <v/>
      </c>
      <c r="S98" s="43" t="str">
        <f>IF((S$182+$BN98)&gt;=52,IF(ISBLANK(INDEX($C99:$BB99,1,(S$182+$BN98+1-52))),"",IF($BL98="P",VLOOKUP($A98,Surfaces!$B$2:$AL$62,15,0),(VLOOKUP($A98,Surfaces!$B$2:$AL$62,28,0))/$BC98)),IF(ISBLANK(INDEX(S99:$BB99,1,$BN98+1)),"",IF($BL98="P",VLOOKUP($A98,Surfaces!$B$2:$AL$62,15,0),(VLOOKUP($A98,Surfaces!$B$2:$AL$62,28,0))/$BC98)))</f>
        <v/>
      </c>
      <c r="T98" s="43" t="str">
        <f>IF((T$182+$BN98)&gt;=52,IF(ISBLANK(INDEX($C99:$BB99,1,(T$182+$BN98+1-52))),"",IF($BL98="P",VLOOKUP($A98,Surfaces!$B$2:$AL$62,15,0),(VLOOKUP($A98,Surfaces!$B$2:$AL$62,28,0))/$BC98)),IF(ISBLANK(INDEX(T99:$BB99,1,$BN98+1)),"",IF($BL98="P",VLOOKUP($A98,Surfaces!$B$2:$AL$62,15,0),(VLOOKUP($A98,Surfaces!$B$2:$AL$62,28,0))/$BC98)))</f>
        <v/>
      </c>
      <c r="U98" s="43" t="str">
        <f>IF((U$182+$BN98)&gt;=52,IF(ISBLANK(INDEX($C99:$BB99,1,(U$182+$BN98+1-52))),"",IF($BL98="P",VLOOKUP($A98,Surfaces!$B$2:$AL$62,15,0),(VLOOKUP($A98,Surfaces!$B$2:$AL$62,28,0))/$BC98)),IF(ISBLANK(INDEX(U99:$BB99,1,$BN98+1)),"",IF($BL98="P",VLOOKUP($A98,Surfaces!$B$2:$AL$62,15,0),(VLOOKUP($A98,Surfaces!$B$2:$AL$62,28,0))/$BC98)))</f>
        <v/>
      </c>
      <c r="V98" s="43" t="str">
        <f>IF((V$182+$BN98)&gt;=52,IF(ISBLANK(INDEX($C99:$BB99,1,(V$182+$BN98+1-52))),"",IF($BL98="P",VLOOKUP($A98,Surfaces!$B$2:$AL$62,15,0),(VLOOKUP($A98,Surfaces!$B$2:$AL$62,28,0))/$BC98)),IF(ISBLANK(INDEX(V99:$BB99,1,$BN98+1)),"",IF($BL98="P",VLOOKUP($A98,Surfaces!$B$2:$AL$62,15,0),(VLOOKUP($A98,Surfaces!$B$2:$AL$62,28,0))/$BC98)))</f>
        <v/>
      </c>
      <c r="W98" s="43" t="str">
        <f>IF((W$182+$BN98)&gt;=52,IF(ISBLANK(INDEX($C99:$BB99,1,(W$182+$BN98+1-52))),"",IF($BL98="P",VLOOKUP($A98,Surfaces!$B$2:$AL$62,15,0),(VLOOKUP($A98,Surfaces!$B$2:$AL$62,28,0))/$BC98)),IF(ISBLANK(INDEX(W99:$BB99,1,$BN98+1)),"",IF($BL98="P",VLOOKUP($A98,Surfaces!$B$2:$AL$62,15,0),(VLOOKUP($A98,Surfaces!$B$2:$AL$62,28,0))/$BC98)))</f>
        <v/>
      </c>
      <c r="X98" s="43" t="str">
        <f>IF((X$182+$BN98)&gt;=52,IF(ISBLANK(INDEX($C99:$BB99,1,(X$182+$BN98+1-52))),"",IF($BL98="P",VLOOKUP($A98,Surfaces!$B$2:$AL$62,15,0),(VLOOKUP($A98,Surfaces!$B$2:$AL$62,28,0))/$BC98)),IF(ISBLANK(INDEX(X99:$BB99,1,$BN98+1)),"",IF($BL98="P",VLOOKUP($A98,Surfaces!$B$2:$AL$62,15,0),(VLOOKUP($A98,Surfaces!$B$2:$AL$62,28,0))/$BC98)))</f>
        <v/>
      </c>
      <c r="Y98" s="43" t="str">
        <f>IF((Y$182+$BN98)&gt;=52,IF(ISBLANK(INDEX($C99:$BB99,1,(Y$182+$BN98+1-52))),"",IF($BL98="P",VLOOKUP($A98,Surfaces!$B$2:$AL$62,15,0),(VLOOKUP($A98,Surfaces!$B$2:$AL$62,28,0))/$BC98)),IF(ISBLANK(INDEX(Y99:$BB99,1,$BN98+1)),"",IF($BL98="P",VLOOKUP($A98,Surfaces!$B$2:$AL$62,15,0),(VLOOKUP($A98,Surfaces!$B$2:$AL$62,28,0))/$BC98)))</f>
        <v/>
      </c>
      <c r="Z98" s="43" t="str">
        <f>IF((Z$182+$BN98)&gt;=52,IF(ISBLANK(INDEX($C99:$BB99,1,(Z$182+$BN98+1-52))),"",IF($BL98="P",VLOOKUP($A98,Surfaces!$B$2:$AL$62,15,0),(VLOOKUP($A98,Surfaces!$B$2:$AL$62,28,0))/$BC98)),IF(ISBLANK(INDEX(Z99:$BB99,1,$BN98+1)),"",IF($BL98="P",VLOOKUP($A98,Surfaces!$B$2:$AL$62,15,0),(VLOOKUP($A98,Surfaces!$B$2:$AL$62,28,0))/$BC98)))</f>
        <v/>
      </c>
      <c r="AA98" s="43" t="str">
        <f>IF((AA$182+$BN98)&gt;=52,IF(ISBLANK(INDEX($C99:$BB99,1,(AA$182+$BN98+1-52))),"",IF($BL98="P",VLOOKUP($A98,Surfaces!$B$2:$AL$62,15,0),(VLOOKUP($A98,Surfaces!$B$2:$AL$62,28,0))/$BC98)),IF(ISBLANK(INDEX(AA99:$BB99,1,$BN98+1)),"",IF($BL98="P",VLOOKUP($A98,Surfaces!$B$2:$AL$62,15,0),(VLOOKUP($A98,Surfaces!$B$2:$AL$62,28,0))/$BC98)))</f>
        <v/>
      </c>
      <c r="AB98" s="43" t="str">
        <f>IF((AB$182+$BN98)&gt;=52,IF(ISBLANK(INDEX($C99:$BB99,1,(AB$182+$BN98+1-52))),"",IF($BL98="P",VLOOKUP($A98,Surfaces!$B$2:$AL$62,15,0),(VLOOKUP($A98,Surfaces!$B$2:$AL$62,28,0))/$BC98)),IF(ISBLANK(INDEX(AB99:$BB99,1,$BN98+1)),"",IF($BL98="P",VLOOKUP($A98,Surfaces!$B$2:$AL$62,15,0),(VLOOKUP($A98,Surfaces!$B$2:$AL$62,28,0))/$BC98)))</f>
        <v/>
      </c>
      <c r="AC98" s="43" t="str">
        <f>IF((AC$182+$BN98)&gt;=52,IF(ISBLANK(INDEX($C99:$BB99,1,(AC$182+$BN98+1-52))),"",IF($BL98="P",VLOOKUP($A98,Surfaces!$B$2:$AL$62,15,0),(VLOOKUP($A98,Surfaces!$B$2:$AL$62,28,0))/$BC98)),IF(ISBLANK(INDEX(AC99:$BB99,1,$BN98+1)),"",IF($BL98="P",VLOOKUP($A98,Surfaces!$B$2:$AL$62,15,0),(VLOOKUP($A98,Surfaces!$B$2:$AL$62,28,0))/$BC98)))</f>
        <v/>
      </c>
      <c r="AD98" s="43" t="str">
        <f>IF((AD$182+$BN98)&gt;=52,IF(ISBLANK(INDEX($C99:$BB99,1,(AD$182+$BN98+1-52))),"",IF($BL98="P",VLOOKUP($A98,Surfaces!$B$2:$AL$62,15,0),(VLOOKUP($A98,Surfaces!$B$2:$AL$62,28,0))/$BC98)),IF(ISBLANK(INDEX(AD99:$BB99,1,$BN98+1)),"",IF($BL98="P",VLOOKUP($A98,Surfaces!$B$2:$AL$62,15,0),(VLOOKUP($A98,Surfaces!$B$2:$AL$62,28,0))/$BC98)))</f>
        <v/>
      </c>
      <c r="AE98" s="43" t="str">
        <f>IF((AE$182+$BN98)&gt;=52,IF(ISBLANK(INDEX($C99:$BB99,1,(AE$182+$BN98+1-52))),"",IF($BL98="P",VLOOKUP($A98,Surfaces!$B$2:$AL$62,15,0),(VLOOKUP($A98,Surfaces!$B$2:$AL$62,28,0))/$BC98)),IF(ISBLANK(INDEX(AE99:$BB99,1,$BN98+1)),"",IF($BL98="P",VLOOKUP($A98,Surfaces!$B$2:$AL$62,15,0),(VLOOKUP($A98,Surfaces!$B$2:$AL$62,28,0))/$BC98)))</f>
        <v/>
      </c>
      <c r="AF98" s="43" t="str">
        <f>IF((AF$182+$BN98)&gt;=52,IF(ISBLANK(INDEX($C99:$BB99,1,(AF$182+$BN98+1-52))),"",IF($BL98="P",VLOOKUP($A98,Surfaces!$B$2:$AL$62,15,0),(VLOOKUP($A98,Surfaces!$B$2:$AL$62,28,0))/$BC98)),IF(ISBLANK(INDEX(AF99:$BB99,1,$BN98+1)),"",IF($BL98="P",VLOOKUP($A98,Surfaces!$B$2:$AL$62,15,0),(VLOOKUP($A98,Surfaces!$B$2:$AL$62,28,0))/$BC98)))</f>
        <v/>
      </c>
      <c r="AG98" s="43" t="str">
        <f>IF((AG$182+$BN98)&gt;=52,IF(ISBLANK(INDEX($C99:$BB99,1,(AG$182+$BN98+1-52))),"",IF($BL98="P",VLOOKUP($A98,Surfaces!$B$2:$AL$62,15,0),(VLOOKUP($A98,Surfaces!$B$2:$AL$62,28,0))/$BC98)),IF(ISBLANK(INDEX(AG99:$BB99,1,$BN98+1)),"",IF($BL98="P",VLOOKUP($A98,Surfaces!$B$2:$AL$62,15,0),(VLOOKUP($A98,Surfaces!$B$2:$AL$62,28,0))/$BC98)))</f>
        <v/>
      </c>
      <c r="AH98" s="43" t="str">
        <f>IF((AH$182+$BN98)&gt;=52,IF(ISBLANK(INDEX($C99:$BB99,1,(AH$182+$BN98+1-52))),"",IF($BL98="P",VLOOKUP($A98,Surfaces!$B$2:$AL$62,15,0),(VLOOKUP($A98,Surfaces!$B$2:$AL$62,28,0))/$BC98)),IF(ISBLANK(INDEX(AH99:$BB99,1,$BN98+1)),"",IF($BL98="P",VLOOKUP($A98,Surfaces!$B$2:$AL$62,15,0),(VLOOKUP($A98,Surfaces!$B$2:$AL$62,28,0))/$BC98)))</f>
        <v/>
      </c>
      <c r="AI98" s="43" t="str">
        <f>IF((AI$182+$BN98)&gt;=52,IF(ISBLANK(INDEX($C99:$BB99,1,(AI$182+$BN98+1-52))),"",IF($BL98="P",VLOOKUP($A98,Surfaces!$B$2:$AL$62,15,0),(VLOOKUP($A98,Surfaces!$B$2:$AL$62,28,0))/$BC98)),IF(ISBLANK(INDEX(AI99:$BB99,1,$BN98+1)),"",IF($BL98="P",VLOOKUP($A98,Surfaces!$B$2:$AL$62,15,0),(VLOOKUP($A98,Surfaces!$B$2:$AL$62,28,0))/$BC98)))</f>
        <v/>
      </c>
      <c r="AJ98" s="43" t="str">
        <f>IF((AJ$182+$BN98)&gt;=52,IF(ISBLANK(INDEX($C99:$BB99,1,(AJ$182+$BN98+1-52))),"",IF($BL98="P",VLOOKUP($A98,Surfaces!$B$2:$AL$62,15,0),(VLOOKUP($A98,Surfaces!$B$2:$AL$62,28,0))/$BC98)),IF(ISBLANK(INDEX(AJ99:$BB99,1,$BN98+1)),"",IF($BL98="P",VLOOKUP($A98,Surfaces!$B$2:$AL$62,15,0),(VLOOKUP($A98,Surfaces!$B$2:$AL$62,28,0))/$BC98)))</f>
        <v/>
      </c>
      <c r="AK98" s="43" t="str">
        <f>IF((AK$182+$BN98)&gt;=52,IF(ISBLANK(INDEX($C99:$BB99,1,(AK$182+$BN98+1-52))),"",IF($BL98="P",VLOOKUP($A98,Surfaces!$B$2:$AL$62,15,0),(VLOOKUP($A98,Surfaces!$B$2:$AL$62,28,0))/$BC98)),IF(ISBLANK(INDEX(AK99:$BB99,1,$BN98+1)),"",IF($BL98="P",VLOOKUP($A98,Surfaces!$B$2:$AL$62,15,0),(VLOOKUP($A98,Surfaces!$B$2:$AL$62,28,0))/$BC98)))</f>
        <v/>
      </c>
      <c r="AL98" s="43" t="str">
        <f>IF((AL$182+$BN98)&gt;=52,IF(ISBLANK(INDEX($C99:$BB99,1,(AL$182+$BN98+1-52))),"",IF($BL98="P",VLOOKUP($A98,Surfaces!$B$2:$AL$62,15,0),(VLOOKUP($A98,Surfaces!$B$2:$AL$62,28,0))/$BC98)),IF(ISBLANK(INDEX(AL99:$BB99,1,$BN98+1)),"",IF($BL98="P",VLOOKUP($A98,Surfaces!$B$2:$AL$62,15,0),(VLOOKUP($A98,Surfaces!$B$2:$AL$62,28,0))/$BC98)))</f>
        <v/>
      </c>
      <c r="AM98" s="43" t="str">
        <f>IF((AM$182+$BN98)&gt;=52,IF(ISBLANK(INDEX($C99:$BB99,1,(AM$182+$BN98+1-52))),"",IF($BL98="P",VLOOKUP($A98,Surfaces!$B$2:$AL$62,15,0),(VLOOKUP($A98,Surfaces!$B$2:$AL$62,28,0))/$BC98)),IF(ISBLANK(INDEX(AM99:$BB99,1,$BN98+1)),"",IF($BL98="P",VLOOKUP($A98,Surfaces!$B$2:$AL$62,15,0),(VLOOKUP($A98,Surfaces!$B$2:$AL$62,28,0))/$BC98)))</f>
        <v/>
      </c>
      <c r="AN98" s="43" t="str">
        <f>IF((AN$182+$BN98)&gt;=52,IF(ISBLANK(INDEX($C99:$BB99,1,(AN$182+$BN98+1-52))),"",IF($BL98="P",VLOOKUP($A98,Surfaces!$B$2:$AL$62,15,0),(VLOOKUP($A98,Surfaces!$B$2:$AL$62,28,0))/$BC98)),IF(ISBLANK(INDEX(AN99:$BB99,1,$BN98+1)),"",IF($BL98="P",VLOOKUP($A98,Surfaces!$B$2:$AL$62,15,0),(VLOOKUP($A98,Surfaces!$B$2:$AL$62,28,0))/$BC98)))</f>
        <v/>
      </c>
      <c r="AO98" s="43" t="str">
        <f>IF((AO$182+$BN98)&gt;=52,IF(ISBLANK(INDEX($C99:$BB99,1,(AO$182+$BN98+1-52))),"",IF($BL98="P",VLOOKUP($A98,Surfaces!$B$2:$AL$62,15,0),(VLOOKUP($A98,Surfaces!$B$2:$AL$62,28,0))/$BC98)),IF(ISBLANK(INDEX(AO99:$BB99,1,$BN98+1)),"",IF($BL98="P",VLOOKUP($A98,Surfaces!$B$2:$AL$62,15,0),(VLOOKUP($A98,Surfaces!$B$2:$AL$62,28,0))/$BC98)))</f>
        <v/>
      </c>
      <c r="AP98" s="43" t="str">
        <f>IF((AP$182+$BN98)&gt;=52,IF(ISBLANK(INDEX($C99:$BB99,1,(AP$182+$BN98+1-52))),"",IF($BL98="P",VLOOKUP($A98,Surfaces!$B$2:$AL$62,15,0),(VLOOKUP($A98,Surfaces!$B$2:$AL$62,28,0))/$BC98)),IF(ISBLANK(INDEX(AP99:$BB99,1,$BN98+1)),"",IF($BL98="P",VLOOKUP($A98,Surfaces!$B$2:$AL$62,15,0),(VLOOKUP($A98,Surfaces!$B$2:$AL$62,28,0))/$BC98)))</f>
        <v/>
      </c>
      <c r="AQ98" s="43" t="str">
        <f>IF((AQ$182+$BN98)&gt;=52,IF(ISBLANK(INDEX($C99:$BB99,1,(AQ$182+$BN98+1-52))),"",IF($BL98="P",VLOOKUP($A98,Surfaces!$B$2:$AL$62,15,0),(VLOOKUP($A98,Surfaces!$B$2:$AL$62,28,0))/$BC98)),IF(ISBLANK(INDEX(AQ99:$BB99,1,$BN98+1)),"",IF($BL98="P",VLOOKUP($A98,Surfaces!$B$2:$AL$62,15,0),(VLOOKUP($A98,Surfaces!$B$2:$AL$62,28,0))/$BC98)))</f>
        <v/>
      </c>
      <c r="AR98" s="43" t="str">
        <f>IF((AR$182+$BN98)&gt;=52,IF(ISBLANK(INDEX($C99:$BB99,1,(AR$182+$BN98+1-52))),"",IF($BL98="P",VLOOKUP($A98,Surfaces!$B$2:$AL$62,15,0),(VLOOKUP($A98,Surfaces!$B$2:$AL$62,28,0))/$BC98)),IF(ISBLANK(INDEX(AR99:$BB99,1,$BN98+1)),"",IF($BL98="P",VLOOKUP($A98,Surfaces!$B$2:$AL$62,15,0),(VLOOKUP($A98,Surfaces!$B$2:$AL$62,28,0))/$BC98)))</f>
        <v/>
      </c>
      <c r="AS98" s="43" t="str">
        <f>IF((AS$182+$BN98)&gt;=52,IF(ISBLANK(INDEX($C99:$BB99,1,(AS$182+$BN98+1-52))),"",IF($BL98="P",VLOOKUP($A98,Surfaces!$B$2:$AL$62,15,0),(VLOOKUP($A98,Surfaces!$B$2:$AL$62,28,0))/$BC98)),IF(ISBLANK(INDEX(AS99:$BB99,1,$BN98+1)),"",IF($BL98="P",VLOOKUP($A98,Surfaces!$B$2:$AL$62,15,0),(VLOOKUP($A98,Surfaces!$B$2:$AL$62,28,0))/$BC98)))</f>
        <v/>
      </c>
      <c r="AT98" s="43" t="str">
        <f>IF((AT$182+$BN98)&gt;=52,IF(ISBLANK(INDEX($C99:$BB99,1,(AT$182+$BN98+1-52))),"",IF($BL98="P",VLOOKUP($A98,Surfaces!$B$2:$AL$62,15,0),(VLOOKUP($A98,Surfaces!$B$2:$AL$62,28,0))/$BC98)),IF(ISBLANK(INDEX(AT99:$BB99,1,$BN98+1)),"",IF($BL98="P",VLOOKUP($A98,Surfaces!$B$2:$AL$62,15,0),(VLOOKUP($A98,Surfaces!$B$2:$AL$62,28,0))/$BC98)))</f>
        <v/>
      </c>
      <c r="AU98" s="43" t="str">
        <f>IF((AU$182+$BN98)&gt;=52,IF(ISBLANK(INDEX($C99:$BB99,1,(AU$182+$BN98+1-52))),"",IF($BL98="P",VLOOKUP($A98,Surfaces!$B$2:$AL$62,15,0),(VLOOKUP($A98,Surfaces!$B$2:$AL$62,28,0))/$BC98)),IF(ISBLANK(INDEX(AU99:$BB99,1,$BN98+1)),"",IF($BL98="P",VLOOKUP($A98,Surfaces!$B$2:$AL$62,15,0),(VLOOKUP($A98,Surfaces!$B$2:$AL$62,28,0))/$BC98)))</f>
        <v/>
      </c>
      <c r="AV98" s="43" t="str">
        <f>IF((AV$182+$BN98)&gt;=52,IF(ISBLANK(INDEX($C99:$BB99,1,(AV$182+$BN98+1-52))),"",IF($BL98="P",VLOOKUP($A98,Surfaces!$B$2:$AL$62,15,0),(VLOOKUP($A98,Surfaces!$B$2:$AL$62,28,0))/$BC98)),IF(ISBLANK(INDEX(AV99:$BB99,1,$BN98+1)),"",IF($BL98="P",VLOOKUP($A98,Surfaces!$B$2:$AL$62,15,0),(VLOOKUP($A98,Surfaces!$B$2:$AL$62,28,0))/$BC98)))</f>
        <v/>
      </c>
      <c r="AW98" s="43" t="str">
        <f>IF((AW$182+$BN98)&gt;=52,IF(ISBLANK(INDEX($C99:$BB99,1,(AW$182+$BN98+1-52))),"",IF($BL98="P",VLOOKUP($A98,Surfaces!$B$2:$AL$62,15,0),(VLOOKUP($A98,Surfaces!$B$2:$AL$62,28,0))/$BC98)),IF(ISBLANK(INDEX(AW99:$BB99,1,$BN98+1)),"",IF($BL98="P",VLOOKUP($A98,Surfaces!$B$2:$AL$62,15,0),(VLOOKUP($A98,Surfaces!$B$2:$AL$62,28,0))/$BC98)))</f>
        <v/>
      </c>
      <c r="AX98" s="43" t="str">
        <f>IF((AX$182+$BN98)&gt;=52,IF(ISBLANK(INDEX($C99:$BB99,1,(AX$182+$BN98+1-52))),"",IF($BL98="P",VLOOKUP($A98,Surfaces!$B$2:$AL$62,15,0),(VLOOKUP($A98,Surfaces!$B$2:$AL$62,28,0))/$BC98)),IF(ISBLANK(INDEX(AX99:$BB99,1,$BN98+1)),"",IF($BL98="P",VLOOKUP($A98,Surfaces!$B$2:$AL$62,15,0),(VLOOKUP($A98,Surfaces!$B$2:$AL$62,28,0))/$BC98)))</f>
        <v/>
      </c>
      <c r="AY98" s="43" t="str">
        <f>IF((AY$182+$BN98)&gt;=52,IF(ISBLANK(INDEX($C99:$BB99,1,(AY$182+$BN98+1-52))),"",IF($BL98="P",VLOOKUP($A98,Surfaces!$B$2:$AL$62,15,0),(VLOOKUP($A98,Surfaces!$B$2:$AL$62,28,0))/$BC98)),IF(ISBLANK(INDEX(AY99:$BB99,1,$BN98+1)),"",IF($BL98="P",VLOOKUP($A98,Surfaces!$B$2:$AL$62,15,0),(VLOOKUP($A98,Surfaces!$B$2:$AL$62,28,0))/$BC98)))</f>
        <v/>
      </c>
      <c r="AZ98" s="43" t="str">
        <f>IF((AZ$182+$BN98)&gt;=52,IF(ISBLANK(INDEX($C99:$BB99,1,(AZ$182+$BN98+1-52))),"",IF($BL98="P",VLOOKUP($A98,Surfaces!$B$2:$AL$62,15,0),(VLOOKUP($A98,Surfaces!$B$2:$AL$62,28,0))/$BC98)),IF(ISBLANK(INDEX(AZ99:$BB99,1,$BN98+1)),"",IF($BL98="P",VLOOKUP($A98,Surfaces!$B$2:$AL$62,15,0),(VLOOKUP($A98,Surfaces!$B$2:$AL$62,28,0))/$BC98)))</f>
        <v/>
      </c>
      <c r="BA98" s="43" t="str">
        <f>IF((BA$182+$BN98)&gt;=52,IF(ISBLANK(INDEX($C99:$BB99,1,(BA$182+$BN98+1-52))),"",IF($BL98="P",VLOOKUP($A98,Surfaces!$B$2:$AL$62,15,0),(VLOOKUP($A98,Surfaces!$B$2:$AL$62,28,0))/$BC98)),IF(ISBLANK(INDEX(BA99:$BB99,1,$BN98+1)),"",IF($BL98="P",VLOOKUP($A98,Surfaces!$B$2:$AL$62,15,0),(VLOOKUP($A98,Surfaces!$B$2:$AL$62,28,0))/$BC98)))</f>
        <v/>
      </c>
      <c r="BB98" s="43" t="str">
        <f>IF((BB$182+$BN98)&gt;=52,IF(ISBLANK(INDEX($C99:$BB99,1,(BB$182+$BN98+1-52))),"",IF($BL98="P",VLOOKUP($A98,Surfaces!$B$2:$AL$62,15,0),(VLOOKUP($A98,Surfaces!$B$2:$AL$62,28,0))/$BC98)),IF(ISBLANK(INDEX(BB99:$BB99,1,$BN98+1)),"",IF($BL98="P",VLOOKUP($A98,Surfaces!$B$2:$AL$62,15,0),(VLOOKUP($A98,Surfaces!$B$2:$AL$62,28,0))/$BC98)))</f>
        <v/>
      </c>
      <c r="BC98" s="44" t="str">
        <f>IF(COUNTA(C99:BB99)=0,"",COUNTA(C99:BB99))</f>
        <v/>
      </c>
      <c r="BD98" s="45"/>
      <c r="BE98" s="45"/>
      <c r="BF98" s="46"/>
      <c r="BG98" s="46"/>
      <c r="BH98" s="46"/>
      <c r="BI98" s="46"/>
      <c r="BJ98" s="46"/>
      <c r="BK98" s="47"/>
      <c r="BL98" s="46"/>
      <c r="BM98" s="46"/>
      <c r="BN98" s="46"/>
      <c r="BO98" s="48"/>
      <c r="BP98" s="49"/>
      <c r="BQ98" s="48"/>
      <c r="BR98" s="50" t="str">
        <f>IF(ISBLANK(BP98),"",BP98)</f>
        <v/>
      </c>
    </row>
    <row r="99" spans="1:70" x14ac:dyDescent="0.2">
      <c r="A99" s="52">
        <f>A98</f>
        <v>0</v>
      </c>
      <c r="B99" s="53" t="s">
        <v>121</v>
      </c>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7"/>
      <c r="BD99" s="58"/>
      <c r="BE99" s="58"/>
      <c r="BF99" s="59"/>
      <c r="BG99" s="59"/>
      <c r="BH99" s="59"/>
      <c r="BI99" s="59"/>
      <c r="BJ99" s="59"/>
      <c r="BK99" s="60"/>
      <c r="BL99" s="59"/>
      <c r="BM99" s="59"/>
      <c r="BN99" s="59"/>
      <c r="BO99" s="61"/>
      <c r="BP99" s="62"/>
      <c r="BQ99" s="61"/>
      <c r="BR99" s="63"/>
    </row>
    <row r="100" spans="1:70" x14ac:dyDescent="0.2">
      <c r="A100" s="64">
        <f>A99</f>
        <v>0</v>
      </c>
      <c r="B100" s="65" t="s">
        <v>123</v>
      </c>
      <c r="C100" s="66" t="str">
        <f>IF(C99="","",IF(VLOOKUP($A100,Surfaces!$B$1:$AK$61,16,0)="",VLOOKUP($A100,Surfaces!$B$1:$AK$61,29,0),VLOOKUP($A100,Surfaces!$B$1:$AK$61,16,0)))</f>
        <v/>
      </c>
      <c r="D100" s="66" t="str">
        <f>IF(D99="","",IF(VLOOKUP($A100,Surfaces!$B$1:$AK$61,16,0)="",VLOOKUP($A100,Surfaces!$B$1:$AK$61,29,0),VLOOKUP($A100,Surfaces!$B$1:$AK$61,16,0)))</f>
        <v/>
      </c>
      <c r="E100" s="66" t="str">
        <f>IF(E99="","",IF(VLOOKUP($A100,Surfaces!$B$1:$AK$61,16,0)="",VLOOKUP($A100,Surfaces!$B$1:$AK$61,29,0),VLOOKUP($A100,Surfaces!$B$1:$AK$61,16,0)))</f>
        <v/>
      </c>
      <c r="F100" s="66" t="str">
        <f>IF(F99="","",IF(VLOOKUP($A100,Surfaces!$B$1:$AK$61,16,0)="",VLOOKUP($A100,Surfaces!$B$1:$AK$61,29,0),VLOOKUP($A100,Surfaces!$B$1:$AK$61,16,0)))</f>
        <v/>
      </c>
      <c r="G100" s="66" t="str">
        <f>IF(G99="","",IF(VLOOKUP($A100,Surfaces!$B$1:$AK$61,16,0)="",VLOOKUP($A100,Surfaces!$B$1:$AK$61,29,0),VLOOKUP($A100,Surfaces!$B$1:$AK$61,16,0)))</f>
        <v/>
      </c>
      <c r="H100" s="66" t="str">
        <f>IF(H99="","",IF(VLOOKUP($A100,Surfaces!$B$1:$AK$61,16,0)="",VLOOKUP($A100,Surfaces!$B$1:$AK$61,29,0),VLOOKUP($A100,Surfaces!$B$1:$AK$61,16,0)))</f>
        <v/>
      </c>
      <c r="I100" s="66" t="str">
        <f>IF(I99="","",IF(VLOOKUP($A100,Surfaces!$B$1:$AK$61,16,0)="",VLOOKUP($A100,Surfaces!$B$1:$AK$61,29,0),VLOOKUP($A100,Surfaces!$B$1:$AK$61,16,0)))</f>
        <v/>
      </c>
      <c r="J100" s="66" t="str">
        <f>IF(J99="","",IF(VLOOKUP($A100,Surfaces!$B$1:$AK$61,16,0)="",VLOOKUP($A100,Surfaces!$B$1:$AK$61,29,0),VLOOKUP($A100,Surfaces!$B$1:$AK$61,16,0)))</f>
        <v/>
      </c>
      <c r="K100" s="66" t="str">
        <f>IF(K99="","",IF(VLOOKUP($A100,Surfaces!$B$1:$AK$61,16,0)="",VLOOKUP($A100,Surfaces!$B$1:$AK$61,29,0),VLOOKUP($A100,Surfaces!$B$1:$AK$61,16,0)))</f>
        <v/>
      </c>
      <c r="L100" s="66" t="str">
        <f>IF(L99="","",IF(VLOOKUP($A100,Surfaces!$B$1:$AK$61,16,0)="",VLOOKUP($A100,Surfaces!$B$1:$AK$61,29,0),VLOOKUP($A100,Surfaces!$B$1:$AK$61,16,0)))</f>
        <v/>
      </c>
      <c r="M100" s="66" t="str">
        <f>IF(M99="","",IF(VLOOKUP($A100,Surfaces!$B$1:$AK$61,16,0)="",VLOOKUP($A100,Surfaces!$B$1:$AK$61,29,0),VLOOKUP($A100,Surfaces!$B$1:$AK$61,16,0)))</f>
        <v/>
      </c>
      <c r="N100" s="66" t="str">
        <f>IF(N99="","",IF(VLOOKUP($A100,Surfaces!$B$1:$AK$61,16,0)="",VLOOKUP($A100,Surfaces!$B$1:$AK$61,29,0),VLOOKUP($A100,Surfaces!$B$1:$AK$61,16,0)))</f>
        <v/>
      </c>
      <c r="O100" s="66" t="str">
        <f>IF(O99="","",IF(VLOOKUP($A100,Surfaces!$B$1:$AK$61,16,0)="",VLOOKUP($A100,Surfaces!$B$1:$AK$61,29,0),VLOOKUP($A100,Surfaces!$B$1:$AK$61,16,0)))</f>
        <v/>
      </c>
      <c r="P100" s="66" t="str">
        <f>IF(P99="","",IF(VLOOKUP($A100,Surfaces!$B$1:$AK$61,16,0)="",VLOOKUP($A100,Surfaces!$B$1:$AK$61,29,0),VLOOKUP($A100,Surfaces!$B$1:$AK$61,16,0)))</f>
        <v/>
      </c>
      <c r="Q100" s="66" t="str">
        <f>IF(Q99="","",IF(VLOOKUP($A100,Surfaces!$B$1:$AK$61,16,0)="",VLOOKUP($A100,Surfaces!$B$1:$AK$61,29,0),VLOOKUP($A100,Surfaces!$B$1:$AK$61,16,0)))</f>
        <v/>
      </c>
      <c r="R100" s="66" t="str">
        <f>IF(R99="","",IF(VLOOKUP($A100,Surfaces!$B$1:$AK$61,16,0)="",VLOOKUP($A100,Surfaces!$B$1:$AK$61,29,0),VLOOKUP($A100,Surfaces!$B$1:$AK$61,16,0)))</f>
        <v/>
      </c>
      <c r="S100" s="66" t="str">
        <f>IF(S99="","",IF(VLOOKUP($A100,Surfaces!$B$1:$AK$61,16,0)="",VLOOKUP($A100,Surfaces!$B$1:$AK$61,29,0),VLOOKUP($A100,Surfaces!$B$1:$AK$61,16,0)))</f>
        <v/>
      </c>
      <c r="T100" s="66" t="str">
        <f>IF(T99="","",IF(VLOOKUP($A100,Surfaces!$B$1:$AK$61,16,0)="",VLOOKUP($A100,Surfaces!$B$1:$AK$61,29,0),VLOOKUP($A100,Surfaces!$B$1:$AK$61,16,0)))</f>
        <v/>
      </c>
      <c r="U100" s="66" t="str">
        <f>IF(U99="","",IF(VLOOKUP($A100,Surfaces!$B$1:$AK$61,16,0)="",VLOOKUP($A100,Surfaces!$B$1:$AK$61,29,0),VLOOKUP($A100,Surfaces!$B$1:$AK$61,16,0)))</f>
        <v/>
      </c>
      <c r="V100" s="66" t="str">
        <f>IF(V99="","",IF(VLOOKUP($A100,Surfaces!$B$1:$AK$61,16,0)="",VLOOKUP($A100,Surfaces!$B$1:$AK$61,29,0),VLOOKUP($A100,Surfaces!$B$1:$AK$61,16,0)))</f>
        <v/>
      </c>
      <c r="W100" s="66" t="str">
        <f>IF(W99="","",IF(VLOOKUP($A100,Surfaces!$B$1:$AK$61,16,0)="",VLOOKUP($A100,Surfaces!$B$1:$AK$61,29,0),VLOOKUP($A100,Surfaces!$B$1:$AK$61,16,0)))</f>
        <v/>
      </c>
      <c r="X100" s="66" t="str">
        <f>IF(X99="","",IF(VLOOKUP($A100,Surfaces!$B$1:$AK$61,16,0)="",VLOOKUP($A100,Surfaces!$B$1:$AK$61,29,0),VLOOKUP($A100,Surfaces!$B$1:$AK$61,16,0)))</f>
        <v/>
      </c>
      <c r="Y100" s="66" t="str">
        <f>IF(Y99="","",IF(VLOOKUP($A100,Surfaces!$B$1:$AK$61,16,0)="",VLOOKUP($A100,Surfaces!$B$1:$AK$61,29,0),VLOOKUP($A100,Surfaces!$B$1:$AK$61,16,0)))</f>
        <v/>
      </c>
      <c r="Z100" s="66" t="str">
        <f>IF(Z99="","",IF(VLOOKUP($A100,Surfaces!$B$1:$AK$61,16,0)="",VLOOKUP($A100,Surfaces!$B$1:$AK$61,29,0),VLOOKUP($A100,Surfaces!$B$1:$AK$61,16,0)))</f>
        <v/>
      </c>
      <c r="AA100" s="66" t="str">
        <f>IF(AA99="","",IF(VLOOKUP($A100,Surfaces!$B$1:$AK$61,16,0)="",VLOOKUP($A100,Surfaces!$B$1:$AK$61,29,0),VLOOKUP($A100,Surfaces!$B$1:$AK$61,16,0)))</f>
        <v/>
      </c>
      <c r="AB100" s="66" t="str">
        <f>IF(AB99="","",IF(VLOOKUP($A100,Surfaces!$B$1:$AK$61,16,0)="",VLOOKUP($A100,Surfaces!$B$1:$AK$61,29,0),VLOOKUP($A100,Surfaces!$B$1:$AK$61,16,0)))</f>
        <v/>
      </c>
      <c r="AC100" s="66" t="str">
        <f>IF(AC99="","",IF(VLOOKUP($A100,Surfaces!$B$1:$AK$61,16,0)="",VLOOKUP($A100,Surfaces!$B$1:$AK$61,29,0),VLOOKUP($A100,Surfaces!$B$1:$AK$61,16,0)))</f>
        <v/>
      </c>
      <c r="AD100" s="66" t="str">
        <f>IF(AD99="","",IF(VLOOKUP($A100,Surfaces!$B$1:$AK$61,16,0)="",VLOOKUP($A100,Surfaces!$B$1:$AK$61,29,0),VLOOKUP($A100,Surfaces!$B$1:$AK$61,16,0)))</f>
        <v/>
      </c>
      <c r="AE100" s="66" t="str">
        <f>IF(AE99="","",IF(VLOOKUP($A100,Surfaces!$B$1:$AK$61,16,0)="",VLOOKUP($A100,Surfaces!$B$1:$AK$61,29,0),VLOOKUP($A100,Surfaces!$B$1:$AK$61,16,0)))</f>
        <v/>
      </c>
      <c r="AF100" s="66" t="str">
        <f>IF(AF99="","",IF(VLOOKUP($A100,Surfaces!$B$1:$AK$61,16,0)="",VLOOKUP($A100,Surfaces!$B$1:$AK$61,29,0),VLOOKUP($A100,Surfaces!$B$1:$AK$61,16,0)))</f>
        <v/>
      </c>
      <c r="AG100" s="66" t="str">
        <f>IF(AG99="","",IF(VLOOKUP($A100,Surfaces!$B$1:$AK$61,16,0)="",VLOOKUP($A100,Surfaces!$B$1:$AK$61,29,0),VLOOKUP($A100,Surfaces!$B$1:$AK$61,16,0)))</f>
        <v/>
      </c>
      <c r="AH100" s="66" t="str">
        <f>IF(AH99="","",IF(VLOOKUP($A100,Surfaces!$B$1:$AK$61,16,0)="",VLOOKUP($A100,Surfaces!$B$1:$AK$61,29,0),VLOOKUP($A100,Surfaces!$B$1:$AK$61,16,0)))</f>
        <v/>
      </c>
      <c r="AI100" s="66" t="str">
        <f>IF(AI99="","",IF(VLOOKUP($A100,Surfaces!$B$1:$AK$61,16,0)="",VLOOKUP($A100,Surfaces!$B$1:$AK$61,29,0),VLOOKUP($A100,Surfaces!$B$1:$AK$61,16,0)))</f>
        <v/>
      </c>
      <c r="AJ100" s="66" t="str">
        <f>IF(AJ99="","",IF(VLOOKUP($A100,Surfaces!$B$1:$AK$61,16,0)="",VLOOKUP($A100,Surfaces!$B$1:$AK$61,29,0),VLOOKUP($A100,Surfaces!$B$1:$AK$61,16,0)))</f>
        <v/>
      </c>
      <c r="AK100" s="66" t="str">
        <f>IF(AK99="","",IF(VLOOKUP($A100,Surfaces!$B$1:$AK$61,16,0)="",VLOOKUP($A100,Surfaces!$B$1:$AK$61,29,0),VLOOKUP($A100,Surfaces!$B$1:$AK$61,16,0)))</f>
        <v/>
      </c>
      <c r="AL100" s="66" t="str">
        <f>IF(AL99="","",IF(VLOOKUP($A100,Surfaces!$B$1:$AK$61,16,0)="",VLOOKUP($A100,Surfaces!$B$1:$AK$61,29,0),VLOOKUP($A100,Surfaces!$B$1:$AK$61,16,0)))</f>
        <v/>
      </c>
      <c r="AM100" s="66" t="str">
        <f>IF(AM99="","",IF(VLOOKUP($A100,Surfaces!$B$1:$AK$61,16,0)="",VLOOKUP($A100,Surfaces!$B$1:$AK$61,29,0),VLOOKUP($A100,Surfaces!$B$1:$AK$61,16,0)))</f>
        <v/>
      </c>
      <c r="AN100" s="66" t="str">
        <f>IF(AN99="","",IF(VLOOKUP($A100,Surfaces!$B$1:$AK$61,16,0)="",VLOOKUP($A100,Surfaces!$B$1:$AK$61,29,0),VLOOKUP($A100,Surfaces!$B$1:$AK$61,16,0)))</f>
        <v/>
      </c>
      <c r="AO100" s="66" t="str">
        <f>IF(AO99="","",IF(VLOOKUP($A100,Surfaces!$B$1:$AK$61,16,0)="",VLOOKUP($A100,Surfaces!$B$1:$AK$61,29,0),VLOOKUP($A100,Surfaces!$B$1:$AK$61,16,0)))</f>
        <v/>
      </c>
      <c r="AP100" s="66" t="str">
        <f>IF(AP99="","",IF(VLOOKUP($A100,Surfaces!$B$1:$AK$61,16,0)="",VLOOKUP($A100,Surfaces!$B$1:$AK$61,29,0),VLOOKUP($A100,Surfaces!$B$1:$AK$61,16,0)))</f>
        <v/>
      </c>
      <c r="AQ100" s="66" t="str">
        <f>IF(AQ99="","",IF(VLOOKUP($A100,Surfaces!$B$1:$AK$61,16,0)="",VLOOKUP($A100,Surfaces!$B$1:$AK$61,29,0),VLOOKUP($A100,Surfaces!$B$1:$AK$61,16,0)))</f>
        <v/>
      </c>
      <c r="AR100" s="66" t="str">
        <f>IF(AR99="","",IF(VLOOKUP($A100,Surfaces!$B$1:$AK$61,16,0)="",VLOOKUP($A100,Surfaces!$B$1:$AK$61,29,0),VLOOKUP($A100,Surfaces!$B$1:$AK$61,16,0)))</f>
        <v/>
      </c>
      <c r="AS100" s="66" t="str">
        <f>IF(AS99="","",IF(VLOOKUP($A100,Surfaces!$B$1:$AK$61,16,0)="",VLOOKUP($A100,Surfaces!$B$1:$AK$61,29,0),VLOOKUP($A100,Surfaces!$B$1:$AK$61,16,0)))</f>
        <v/>
      </c>
      <c r="AT100" s="66" t="str">
        <f>IF(AT99="","",IF(VLOOKUP($A100,Surfaces!$B$1:$AK$61,16,0)="",VLOOKUP($A100,Surfaces!$B$1:$AK$61,29,0),VLOOKUP($A100,Surfaces!$B$1:$AK$61,16,0)))</f>
        <v/>
      </c>
      <c r="AU100" s="66" t="str">
        <f>IF(AU99="","",IF(VLOOKUP($A100,Surfaces!$B$1:$AK$61,16,0)="",VLOOKUP($A100,Surfaces!$B$1:$AK$61,29,0),VLOOKUP($A100,Surfaces!$B$1:$AK$61,16,0)))</f>
        <v/>
      </c>
      <c r="AV100" s="66" t="str">
        <f>IF(AV99="","",IF(VLOOKUP($A100,Surfaces!$B$1:$AK$61,16,0)="",VLOOKUP($A100,Surfaces!$B$1:$AK$61,29,0),VLOOKUP($A100,Surfaces!$B$1:$AK$61,16,0)))</f>
        <v/>
      </c>
      <c r="AW100" s="66" t="str">
        <f>IF(AW99="","",IF(VLOOKUP($A100,Surfaces!$B$1:$AK$61,16,0)="",VLOOKUP($A100,Surfaces!$B$1:$AK$61,29,0),VLOOKUP($A100,Surfaces!$B$1:$AK$61,16,0)))</f>
        <v/>
      </c>
      <c r="AX100" s="66" t="str">
        <f>IF(AX99="","",IF(VLOOKUP($A100,Surfaces!$B$1:$AK$61,16,0)="",VLOOKUP($A100,Surfaces!$B$1:$AK$61,29,0),VLOOKUP($A100,Surfaces!$B$1:$AK$61,16,0)))</f>
        <v/>
      </c>
      <c r="AY100" s="66" t="str">
        <f>IF(AY99="","",IF(VLOOKUP($A100,Surfaces!$B$1:$AK$61,16,0)="",VLOOKUP($A100,Surfaces!$B$1:$AK$61,29,0),VLOOKUP($A100,Surfaces!$B$1:$AK$61,16,0)))</f>
        <v/>
      </c>
      <c r="AZ100" s="66" t="str">
        <f>IF(AZ99="","",IF(VLOOKUP($A100,Surfaces!$B$1:$AK$61,16,0)="",VLOOKUP($A100,Surfaces!$B$1:$AK$61,29,0),VLOOKUP($A100,Surfaces!$B$1:$AK$61,16,0)))</f>
        <v/>
      </c>
      <c r="BA100" s="66" t="str">
        <f>IF(BA99="","",IF(VLOOKUP($A100,Surfaces!$B$1:$AK$61,16,0)="",VLOOKUP($A100,Surfaces!$B$1:$AK$61,29,0),VLOOKUP($A100,Surfaces!$B$1:$AK$61,16,0)))</f>
        <v/>
      </c>
      <c r="BB100" s="66" t="str">
        <f>IF(BB99="","",IF(VLOOKUP($A100,Surfaces!$B$1:$AK$61,16,0)="",VLOOKUP($A100,Surfaces!$B$1:$AK$61,29,0),VLOOKUP($A100,Surfaces!$B$1:$AK$61,16,0)))</f>
        <v/>
      </c>
      <c r="BC100" s="67"/>
      <c r="BD100" s="68"/>
      <c r="BE100" s="68"/>
      <c r="BF100" s="69"/>
      <c r="BG100" s="69"/>
      <c r="BH100" s="69"/>
      <c r="BI100" s="69"/>
      <c r="BJ100" s="69"/>
      <c r="BK100" s="70"/>
      <c r="BL100" s="69"/>
      <c r="BM100" s="69"/>
      <c r="BN100" s="69"/>
      <c r="BO100" s="71"/>
      <c r="BP100" s="72"/>
      <c r="BQ100" s="71"/>
      <c r="BR100" s="73"/>
    </row>
    <row r="101" spans="1:70" s="51" customFormat="1" x14ac:dyDescent="0.2">
      <c r="A101" s="41"/>
      <c r="B101" s="42" t="s">
        <v>115</v>
      </c>
      <c r="C101" s="43" t="str">
        <f>IF((C$182+$BN101)&gt;=52,IF(ISBLANK(INDEX($C102:$BB102,1,(C$182+$BN101+1-52))),"",IF($BL101="P",VLOOKUP($A101,Surfaces!$B$2:$AL$62,15,0),(VLOOKUP($A101,Surfaces!$B$2:$AL$62,28,0))/$BC101)),IF(ISBLANK(INDEX(C102:$BB102,1,$BN101+1)),"",IF($BL101="P",VLOOKUP($A101,Surfaces!$B$2:$AL$62,15,0),(VLOOKUP($A101,Surfaces!$B$2:$AL$62,28,0))/$BC101)))</f>
        <v/>
      </c>
      <c r="D101" s="43" t="str">
        <f>IF((D$182+$BN101)&gt;=52,IF(ISBLANK(INDEX($C102:$BB102,1,(D$182+$BN101+1-52))),"",IF($BL101="P",VLOOKUP($A101,Surfaces!$B$2:$AL$62,15,0),(VLOOKUP($A101,Surfaces!$B$2:$AL$62,28,0))/$BC101)),IF(ISBLANK(INDEX(D102:$BB102,1,$BN101+1)),"",IF($BL101="P",VLOOKUP($A101,Surfaces!$B$2:$AL$62,15,0),(VLOOKUP($A101,Surfaces!$B$2:$AL$62,28,0))/$BC101)))</f>
        <v/>
      </c>
      <c r="E101" s="43" t="str">
        <f>IF((E$182+$BN101)&gt;=52,IF(ISBLANK(INDEX($C102:$BB102,1,(E$182+$BN101+1-52))),"",IF($BL101="P",VLOOKUP($A101,Surfaces!$B$2:$AL$62,15,0),(VLOOKUP($A101,Surfaces!$B$2:$AL$62,28,0))/$BC101)),IF(ISBLANK(INDEX(E102:$BB102,1,$BN101+1)),"",IF($BL101="P",VLOOKUP($A101,Surfaces!$B$2:$AL$62,15,0),(VLOOKUP($A101,Surfaces!$B$2:$AL$62,28,0))/$BC101)))</f>
        <v/>
      </c>
      <c r="F101" s="43" t="str">
        <f>IF((F$182+$BN101)&gt;=52,IF(ISBLANK(INDEX($C102:$BB102,1,(F$182+$BN101+1-52))),"",IF($BL101="P",VLOOKUP($A101,Surfaces!$B$2:$AL$62,15,0),(VLOOKUP($A101,Surfaces!$B$2:$AL$62,28,0))/$BC101)),IF(ISBLANK(INDEX(F102:$BB102,1,$BN101+1)),"",IF($BL101="P",VLOOKUP($A101,Surfaces!$B$2:$AL$62,15,0),(VLOOKUP($A101,Surfaces!$B$2:$AL$62,28,0))/$BC101)))</f>
        <v/>
      </c>
      <c r="G101" s="43" t="str">
        <f>IF((G$182+$BN101)&gt;=52,IF(ISBLANK(INDEX($C102:$BB102,1,(G$182+$BN101+1-52))),"",IF($BL101="P",VLOOKUP($A101,Surfaces!$B$2:$AL$62,15,0),(VLOOKUP($A101,Surfaces!$B$2:$AL$62,28,0))/$BC101)),IF(ISBLANK(INDEX(G102:$BB102,1,$BN101+1)),"",IF($BL101="P",VLOOKUP($A101,Surfaces!$B$2:$AL$62,15,0),(VLOOKUP($A101,Surfaces!$B$2:$AL$62,28,0))/$BC101)))</f>
        <v/>
      </c>
      <c r="H101" s="43" t="str">
        <f>IF((H$182+$BN101)&gt;=52,IF(ISBLANK(INDEX($C102:$BB102,1,(H$182+$BN101+1-52))),"",IF($BL101="P",VLOOKUP($A101,Surfaces!$B$2:$AL$62,15,0),(VLOOKUP($A101,Surfaces!$B$2:$AL$62,28,0))/$BC101)),IF(ISBLANK(INDEX(H102:$BB102,1,$BN101+1)),"",IF($BL101="P",VLOOKUP($A101,Surfaces!$B$2:$AL$62,15,0),(VLOOKUP($A101,Surfaces!$B$2:$AL$62,28,0))/$BC101)))</f>
        <v/>
      </c>
      <c r="I101" s="43" t="str">
        <f>IF((I$182+$BN101)&gt;=52,IF(ISBLANK(INDEX($C102:$BB102,1,(I$182+$BN101+1-52))),"",IF($BL101="P",VLOOKUP($A101,Surfaces!$B$2:$AL$62,15,0),(VLOOKUP($A101,Surfaces!$B$2:$AL$62,28,0))/$BC101)),IF(ISBLANK(INDEX(I102:$BB102,1,$BN101+1)),"",IF($BL101="P",VLOOKUP($A101,Surfaces!$B$2:$AL$62,15,0),(VLOOKUP($A101,Surfaces!$B$2:$AL$62,28,0))/$BC101)))</f>
        <v/>
      </c>
      <c r="J101" s="43" t="str">
        <f>IF((J$182+$BN101)&gt;=52,IF(ISBLANK(INDEX($C102:$BB102,1,(J$182+$BN101+1-52))),"",IF($BL101="P",VLOOKUP($A101,Surfaces!$B$2:$AL$62,15,0),(VLOOKUP($A101,Surfaces!$B$2:$AL$62,28,0))/$BC101)),IF(ISBLANK(INDEX(J102:$BB102,1,$BN101+1)),"",IF($BL101="P",VLOOKUP($A101,Surfaces!$B$2:$AL$62,15,0),(VLOOKUP($A101,Surfaces!$B$2:$AL$62,28,0))/$BC101)))</f>
        <v/>
      </c>
      <c r="K101" s="43" t="str">
        <f>IF((K$182+$BN101)&gt;=52,IF(ISBLANK(INDEX($C102:$BB102,1,(K$182+$BN101+1-52))),"",IF($BL101="P",VLOOKUP($A101,Surfaces!$B$2:$AL$62,15,0),(VLOOKUP($A101,Surfaces!$B$2:$AL$62,28,0))/$BC101)),IF(ISBLANK(INDEX(K102:$BB102,1,$BN101+1)),"",IF($BL101="P",VLOOKUP($A101,Surfaces!$B$2:$AL$62,15,0),(VLOOKUP($A101,Surfaces!$B$2:$AL$62,28,0))/$BC101)))</f>
        <v/>
      </c>
      <c r="L101" s="43" t="str">
        <f>IF((L$182+$BN101)&gt;=52,IF(ISBLANK(INDEX($C102:$BB102,1,(L$182+$BN101+1-52))),"",IF($BL101="P",VLOOKUP($A101,Surfaces!$B$2:$AL$62,15,0),(VLOOKUP($A101,Surfaces!$B$2:$AL$62,28,0))/$BC101)),IF(ISBLANK(INDEX(L102:$BB102,1,$BN101+1)),"",IF($BL101="P",VLOOKUP($A101,Surfaces!$B$2:$AL$62,15,0),(VLOOKUP($A101,Surfaces!$B$2:$AL$62,28,0))/$BC101)))</f>
        <v/>
      </c>
      <c r="M101" s="43" t="str">
        <f>IF((M$182+$BN101)&gt;=52,IF(ISBLANK(INDEX($C102:$BB102,1,(M$182+$BN101+1-52))),"",IF($BL101="P",VLOOKUP($A101,Surfaces!$B$2:$AL$62,15,0),(VLOOKUP($A101,Surfaces!$B$2:$AL$62,28,0))/$BC101)),IF(ISBLANK(INDEX(M102:$BB102,1,$BN101+1)),"",IF($BL101="P",VLOOKUP($A101,Surfaces!$B$2:$AL$62,15,0),(VLOOKUP($A101,Surfaces!$B$2:$AL$62,28,0))/$BC101)))</f>
        <v/>
      </c>
      <c r="N101" s="43" t="str">
        <f>IF((N$182+$BN101)&gt;=52,IF(ISBLANK(INDEX($C102:$BB102,1,(N$182+$BN101+1-52))),"",IF($BL101="P",VLOOKUP($A101,Surfaces!$B$2:$AL$62,15,0),(VLOOKUP($A101,Surfaces!$B$2:$AL$62,28,0))/$BC101)),IF(ISBLANK(INDEX(N102:$BB102,1,$BN101+1)),"",IF($BL101="P",VLOOKUP($A101,Surfaces!$B$2:$AL$62,15,0),(VLOOKUP($A101,Surfaces!$B$2:$AL$62,28,0))/$BC101)))</f>
        <v/>
      </c>
      <c r="O101" s="43" t="str">
        <f>IF((O$182+$BN101)&gt;=52,IF(ISBLANK(INDEX($C102:$BB102,1,(O$182+$BN101+1-52))),"",IF($BL101="P",VLOOKUP($A101,Surfaces!$B$2:$AL$62,15,0),(VLOOKUP($A101,Surfaces!$B$2:$AL$62,28,0))/$BC101)),IF(ISBLANK(INDEX(O102:$BB102,1,$BN101+1)),"",IF($BL101="P",VLOOKUP($A101,Surfaces!$B$2:$AL$62,15,0),(VLOOKUP($A101,Surfaces!$B$2:$AL$62,28,0))/$BC101)))</f>
        <v/>
      </c>
      <c r="P101" s="43" t="str">
        <f>IF((P$182+$BN101)&gt;=52,IF(ISBLANK(INDEX($C102:$BB102,1,(P$182+$BN101+1-52))),"",IF($BL101="P",VLOOKUP($A101,Surfaces!$B$2:$AL$62,15,0),(VLOOKUP($A101,Surfaces!$B$2:$AL$62,28,0))/$BC101)),IF(ISBLANK(INDEX(P102:$BB102,1,$BN101+1)),"",IF($BL101="P",VLOOKUP($A101,Surfaces!$B$2:$AL$62,15,0),(VLOOKUP($A101,Surfaces!$B$2:$AL$62,28,0))/$BC101)))</f>
        <v/>
      </c>
      <c r="Q101" s="43" t="str">
        <f>IF((Q$182+$BN101)&gt;=52,IF(ISBLANK(INDEX($C102:$BB102,1,(Q$182+$BN101+1-52))),"",IF($BL101="P",VLOOKUP($A101,Surfaces!$B$2:$AL$62,15,0),(VLOOKUP($A101,Surfaces!$B$2:$AL$62,28,0))/$BC101)),IF(ISBLANK(INDEX(Q102:$BB102,1,$BN101+1)),"",IF($BL101="P",VLOOKUP($A101,Surfaces!$B$2:$AL$62,15,0),(VLOOKUP($A101,Surfaces!$B$2:$AL$62,28,0))/$BC101)))</f>
        <v/>
      </c>
      <c r="R101" s="43" t="str">
        <f>IF((R$182+$BN101)&gt;=52,IF(ISBLANK(INDEX($C102:$BB102,1,(R$182+$BN101+1-52))),"",IF($BL101="P",VLOOKUP($A101,Surfaces!$B$2:$AL$62,15,0),(VLOOKUP($A101,Surfaces!$B$2:$AL$62,28,0))/$BC101)),IF(ISBLANK(INDEX(R102:$BB102,1,$BN101+1)),"",IF($BL101="P",VLOOKUP($A101,Surfaces!$B$2:$AL$62,15,0),(VLOOKUP($A101,Surfaces!$B$2:$AL$62,28,0))/$BC101)))</f>
        <v/>
      </c>
      <c r="S101" s="43" t="str">
        <f>IF((S$182+$BN101)&gt;=52,IF(ISBLANK(INDEX($C102:$BB102,1,(S$182+$BN101+1-52))),"",IF($BL101="P",VLOOKUP($A101,Surfaces!$B$2:$AL$62,15,0),(VLOOKUP($A101,Surfaces!$B$2:$AL$62,28,0))/$BC101)),IF(ISBLANK(INDEX(S102:$BB102,1,$BN101+1)),"",IF($BL101="P",VLOOKUP($A101,Surfaces!$B$2:$AL$62,15,0),(VLOOKUP($A101,Surfaces!$B$2:$AL$62,28,0))/$BC101)))</f>
        <v/>
      </c>
      <c r="T101" s="43" t="str">
        <f>IF((T$182+$BN101)&gt;=52,IF(ISBLANK(INDEX($C102:$BB102,1,(T$182+$BN101+1-52))),"",IF($BL101="P",VLOOKUP($A101,Surfaces!$B$2:$AL$62,15,0),(VLOOKUP($A101,Surfaces!$B$2:$AL$62,28,0))/$BC101)),IF(ISBLANK(INDEX(T102:$BB102,1,$BN101+1)),"",IF($BL101="P",VLOOKUP($A101,Surfaces!$B$2:$AL$62,15,0),(VLOOKUP($A101,Surfaces!$B$2:$AL$62,28,0))/$BC101)))</f>
        <v/>
      </c>
      <c r="U101" s="43" t="str">
        <f>IF((U$182+$BN101)&gt;=52,IF(ISBLANK(INDEX($C102:$BB102,1,(U$182+$BN101+1-52))),"",IF($BL101="P",VLOOKUP($A101,Surfaces!$B$2:$AL$62,15,0),(VLOOKUP($A101,Surfaces!$B$2:$AL$62,28,0))/$BC101)),IF(ISBLANK(INDEX(U102:$BB102,1,$BN101+1)),"",IF($BL101="P",VLOOKUP($A101,Surfaces!$B$2:$AL$62,15,0),(VLOOKUP($A101,Surfaces!$B$2:$AL$62,28,0))/$BC101)))</f>
        <v/>
      </c>
      <c r="V101" s="43" t="str">
        <f>IF((V$182+$BN101)&gt;=52,IF(ISBLANK(INDEX($C102:$BB102,1,(V$182+$BN101+1-52))),"",IF($BL101="P",VLOOKUP($A101,Surfaces!$B$2:$AL$62,15,0),(VLOOKUP($A101,Surfaces!$B$2:$AL$62,28,0))/$BC101)),IF(ISBLANK(INDEX(V102:$BB102,1,$BN101+1)),"",IF($BL101="P",VLOOKUP($A101,Surfaces!$B$2:$AL$62,15,0),(VLOOKUP($A101,Surfaces!$B$2:$AL$62,28,0))/$BC101)))</f>
        <v/>
      </c>
      <c r="W101" s="43" t="str">
        <f>IF((W$182+$BN101)&gt;=52,IF(ISBLANK(INDEX($C102:$BB102,1,(W$182+$BN101+1-52))),"",IF($BL101="P",VLOOKUP($A101,Surfaces!$B$2:$AL$62,15,0),(VLOOKUP($A101,Surfaces!$B$2:$AL$62,28,0))/$BC101)),IF(ISBLANK(INDEX(W102:$BB102,1,$BN101+1)),"",IF($BL101="P",VLOOKUP($A101,Surfaces!$B$2:$AL$62,15,0),(VLOOKUP($A101,Surfaces!$B$2:$AL$62,28,0))/$BC101)))</f>
        <v/>
      </c>
      <c r="X101" s="43" t="str">
        <f>IF((X$182+$BN101)&gt;=52,IF(ISBLANK(INDEX($C102:$BB102,1,(X$182+$BN101+1-52))),"",IF($BL101="P",VLOOKUP($A101,Surfaces!$B$2:$AL$62,15,0),(VLOOKUP($A101,Surfaces!$B$2:$AL$62,28,0))/$BC101)),IF(ISBLANK(INDEX(X102:$BB102,1,$BN101+1)),"",IF($BL101="P",VLOOKUP($A101,Surfaces!$B$2:$AL$62,15,0),(VLOOKUP($A101,Surfaces!$B$2:$AL$62,28,0))/$BC101)))</f>
        <v/>
      </c>
      <c r="Y101" s="43" t="str">
        <f>IF((Y$182+$BN101)&gt;=52,IF(ISBLANK(INDEX($C102:$BB102,1,(Y$182+$BN101+1-52))),"",IF($BL101="P",VLOOKUP($A101,Surfaces!$B$2:$AL$62,15,0),(VLOOKUP($A101,Surfaces!$B$2:$AL$62,28,0))/$BC101)),IF(ISBLANK(INDEX(Y102:$BB102,1,$BN101+1)),"",IF($BL101="P",VLOOKUP($A101,Surfaces!$B$2:$AL$62,15,0),(VLOOKUP($A101,Surfaces!$B$2:$AL$62,28,0))/$BC101)))</f>
        <v/>
      </c>
      <c r="Z101" s="43" t="str">
        <f>IF((Z$182+$BN101)&gt;=52,IF(ISBLANK(INDEX($C102:$BB102,1,(Z$182+$BN101+1-52))),"",IF($BL101="P",VLOOKUP($A101,Surfaces!$B$2:$AL$62,15,0),(VLOOKUP($A101,Surfaces!$B$2:$AL$62,28,0))/$BC101)),IF(ISBLANK(INDEX(Z102:$BB102,1,$BN101+1)),"",IF($BL101="P",VLOOKUP($A101,Surfaces!$B$2:$AL$62,15,0),(VLOOKUP($A101,Surfaces!$B$2:$AL$62,28,0))/$BC101)))</f>
        <v/>
      </c>
      <c r="AA101" s="43" t="str">
        <f>IF((AA$182+$BN101)&gt;=52,IF(ISBLANK(INDEX($C102:$BB102,1,(AA$182+$BN101+1-52))),"",IF($BL101="P",VLOOKUP($A101,Surfaces!$B$2:$AL$62,15,0),(VLOOKUP($A101,Surfaces!$B$2:$AL$62,28,0))/$BC101)),IF(ISBLANK(INDEX(AA102:$BB102,1,$BN101+1)),"",IF($BL101="P",VLOOKUP($A101,Surfaces!$B$2:$AL$62,15,0),(VLOOKUP($A101,Surfaces!$B$2:$AL$62,28,0))/$BC101)))</f>
        <v/>
      </c>
      <c r="AB101" s="43" t="str">
        <f>IF((AB$182+$BN101)&gt;=52,IF(ISBLANK(INDEX($C102:$BB102,1,(AB$182+$BN101+1-52))),"",IF($BL101="P",VLOOKUP($A101,Surfaces!$B$2:$AL$62,15,0),(VLOOKUP($A101,Surfaces!$B$2:$AL$62,28,0))/$BC101)),IF(ISBLANK(INDEX(AB102:$BB102,1,$BN101+1)),"",IF($BL101="P",VLOOKUP($A101,Surfaces!$B$2:$AL$62,15,0),(VLOOKUP($A101,Surfaces!$B$2:$AL$62,28,0))/$BC101)))</f>
        <v/>
      </c>
      <c r="AC101" s="43" t="str">
        <f>IF((AC$182+$BN101)&gt;=52,IF(ISBLANK(INDEX($C102:$BB102,1,(AC$182+$BN101+1-52))),"",IF($BL101="P",VLOOKUP($A101,Surfaces!$B$2:$AL$62,15,0),(VLOOKUP($A101,Surfaces!$B$2:$AL$62,28,0))/$BC101)),IF(ISBLANK(INDEX(AC102:$BB102,1,$BN101+1)),"",IF($BL101="P",VLOOKUP($A101,Surfaces!$B$2:$AL$62,15,0),(VLOOKUP($A101,Surfaces!$B$2:$AL$62,28,0))/$BC101)))</f>
        <v/>
      </c>
      <c r="AD101" s="43" t="str">
        <f>IF((AD$182+$BN101)&gt;=52,IF(ISBLANK(INDEX($C102:$BB102,1,(AD$182+$BN101+1-52))),"",IF($BL101="P",VLOOKUP($A101,Surfaces!$B$2:$AL$62,15,0),(VLOOKUP($A101,Surfaces!$B$2:$AL$62,28,0))/$BC101)),IF(ISBLANK(INDEX(AD102:$BB102,1,$BN101+1)),"",IF($BL101="P",VLOOKUP($A101,Surfaces!$B$2:$AL$62,15,0),(VLOOKUP($A101,Surfaces!$B$2:$AL$62,28,0))/$BC101)))</f>
        <v/>
      </c>
      <c r="AE101" s="43" t="str">
        <f>IF((AE$182+$BN101)&gt;=52,IF(ISBLANK(INDEX($C102:$BB102,1,(AE$182+$BN101+1-52))),"",IF($BL101="P",VLOOKUP($A101,Surfaces!$B$2:$AL$62,15,0),(VLOOKUP($A101,Surfaces!$B$2:$AL$62,28,0))/$BC101)),IF(ISBLANK(INDEX(AE102:$BB102,1,$BN101+1)),"",IF($BL101="P",VLOOKUP($A101,Surfaces!$B$2:$AL$62,15,0),(VLOOKUP($A101,Surfaces!$B$2:$AL$62,28,0))/$BC101)))</f>
        <v/>
      </c>
      <c r="AF101" s="43" t="str">
        <f>IF((AF$182+$BN101)&gt;=52,IF(ISBLANK(INDEX($C102:$BB102,1,(AF$182+$BN101+1-52))),"",IF($BL101="P",VLOOKUP($A101,Surfaces!$B$2:$AL$62,15,0),(VLOOKUP($A101,Surfaces!$B$2:$AL$62,28,0))/$BC101)),IF(ISBLANK(INDEX(AF102:$BB102,1,$BN101+1)),"",IF($BL101="P",VLOOKUP($A101,Surfaces!$B$2:$AL$62,15,0),(VLOOKUP($A101,Surfaces!$B$2:$AL$62,28,0))/$BC101)))</f>
        <v/>
      </c>
      <c r="AG101" s="43" t="str">
        <f>IF((AG$182+$BN101)&gt;=52,IF(ISBLANK(INDEX($C102:$BB102,1,(AG$182+$BN101+1-52))),"",IF($BL101="P",VLOOKUP($A101,Surfaces!$B$2:$AL$62,15,0),(VLOOKUP($A101,Surfaces!$B$2:$AL$62,28,0))/$BC101)),IF(ISBLANK(INDEX(AG102:$BB102,1,$BN101+1)),"",IF($BL101="P",VLOOKUP($A101,Surfaces!$B$2:$AL$62,15,0),(VLOOKUP($A101,Surfaces!$B$2:$AL$62,28,0))/$BC101)))</f>
        <v/>
      </c>
      <c r="AH101" s="43" t="str">
        <f>IF((AH$182+$BN101)&gt;=52,IF(ISBLANK(INDEX($C102:$BB102,1,(AH$182+$BN101+1-52))),"",IF($BL101="P",VLOOKUP($A101,Surfaces!$B$2:$AL$62,15,0),(VLOOKUP($A101,Surfaces!$B$2:$AL$62,28,0))/$BC101)),IF(ISBLANK(INDEX(AH102:$BB102,1,$BN101+1)),"",IF($BL101="P",VLOOKUP($A101,Surfaces!$B$2:$AL$62,15,0),(VLOOKUP($A101,Surfaces!$B$2:$AL$62,28,0))/$BC101)))</f>
        <v/>
      </c>
      <c r="AI101" s="43" t="str">
        <f>IF((AI$182+$BN101)&gt;=52,IF(ISBLANK(INDEX($C102:$BB102,1,(AI$182+$BN101+1-52))),"",IF($BL101="P",VLOOKUP($A101,Surfaces!$B$2:$AL$62,15,0),(VLOOKUP($A101,Surfaces!$B$2:$AL$62,28,0))/$BC101)),IF(ISBLANK(INDEX(AI102:$BB102,1,$BN101+1)),"",IF($BL101="P",VLOOKUP($A101,Surfaces!$B$2:$AL$62,15,0),(VLOOKUP($A101,Surfaces!$B$2:$AL$62,28,0))/$BC101)))</f>
        <v/>
      </c>
      <c r="AJ101" s="43" t="str">
        <f>IF((AJ$182+$BN101)&gt;=52,IF(ISBLANK(INDEX($C102:$BB102,1,(AJ$182+$BN101+1-52))),"",IF($BL101="P",VLOOKUP($A101,Surfaces!$B$2:$AL$62,15,0),(VLOOKUP($A101,Surfaces!$B$2:$AL$62,28,0))/$BC101)),IF(ISBLANK(INDEX(AJ102:$BB102,1,$BN101+1)),"",IF($BL101="P",VLOOKUP($A101,Surfaces!$B$2:$AL$62,15,0),(VLOOKUP($A101,Surfaces!$B$2:$AL$62,28,0))/$BC101)))</f>
        <v/>
      </c>
      <c r="AK101" s="43" t="str">
        <f>IF((AK$182+$BN101)&gt;=52,IF(ISBLANK(INDEX($C102:$BB102,1,(AK$182+$BN101+1-52))),"",IF($BL101="P",VLOOKUP($A101,Surfaces!$B$2:$AL$62,15,0),(VLOOKUP($A101,Surfaces!$B$2:$AL$62,28,0))/$BC101)),IF(ISBLANK(INDEX(AK102:$BB102,1,$BN101+1)),"",IF($BL101="P",VLOOKUP($A101,Surfaces!$B$2:$AL$62,15,0),(VLOOKUP($A101,Surfaces!$B$2:$AL$62,28,0))/$BC101)))</f>
        <v/>
      </c>
      <c r="AL101" s="43" t="str">
        <f>IF((AL$182+$BN101)&gt;=52,IF(ISBLANK(INDEX($C102:$BB102,1,(AL$182+$BN101+1-52))),"",IF($BL101="P",VLOOKUP($A101,Surfaces!$B$2:$AL$62,15,0),(VLOOKUP($A101,Surfaces!$B$2:$AL$62,28,0))/$BC101)),IF(ISBLANK(INDEX(AL102:$BB102,1,$BN101+1)),"",IF($BL101="P",VLOOKUP($A101,Surfaces!$B$2:$AL$62,15,0),(VLOOKUP($A101,Surfaces!$B$2:$AL$62,28,0))/$BC101)))</f>
        <v/>
      </c>
      <c r="AM101" s="43" t="str">
        <f>IF((AM$182+$BN101)&gt;=52,IF(ISBLANK(INDEX($C102:$BB102,1,(AM$182+$BN101+1-52))),"",IF($BL101="P",VLOOKUP($A101,Surfaces!$B$2:$AL$62,15,0),(VLOOKUP($A101,Surfaces!$B$2:$AL$62,28,0))/$BC101)),IF(ISBLANK(INDEX(AM102:$BB102,1,$BN101+1)),"",IF($BL101="P",VLOOKUP($A101,Surfaces!$B$2:$AL$62,15,0),(VLOOKUP($A101,Surfaces!$B$2:$AL$62,28,0))/$BC101)))</f>
        <v/>
      </c>
      <c r="AN101" s="43" t="str">
        <f>IF((AN$182+$BN101)&gt;=52,IF(ISBLANK(INDEX($C102:$BB102,1,(AN$182+$BN101+1-52))),"",IF($BL101="P",VLOOKUP($A101,Surfaces!$B$2:$AL$62,15,0),(VLOOKUP($A101,Surfaces!$B$2:$AL$62,28,0))/$BC101)),IF(ISBLANK(INDEX(AN102:$BB102,1,$BN101+1)),"",IF($BL101="P",VLOOKUP($A101,Surfaces!$B$2:$AL$62,15,0),(VLOOKUP($A101,Surfaces!$B$2:$AL$62,28,0))/$BC101)))</f>
        <v/>
      </c>
      <c r="AO101" s="43" t="str">
        <f>IF((AO$182+$BN101)&gt;=52,IF(ISBLANK(INDEX($C102:$BB102,1,(AO$182+$BN101+1-52))),"",IF($BL101="P",VLOOKUP($A101,Surfaces!$B$2:$AL$62,15,0),(VLOOKUP($A101,Surfaces!$B$2:$AL$62,28,0))/$BC101)),IF(ISBLANK(INDEX(AO102:$BB102,1,$BN101+1)),"",IF($BL101="P",VLOOKUP($A101,Surfaces!$B$2:$AL$62,15,0),(VLOOKUP($A101,Surfaces!$B$2:$AL$62,28,0))/$BC101)))</f>
        <v/>
      </c>
      <c r="AP101" s="43" t="str">
        <f>IF((AP$182+$BN101)&gt;=52,IF(ISBLANK(INDEX($C102:$BB102,1,(AP$182+$BN101+1-52))),"",IF($BL101="P",VLOOKUP($A101,Surfaces!$B$2:$AL$62,15,0),(VLOOKUP($A101,Surfaces!$B$2:$AL$62,28,0))/$BC101)),IF(ISBLANK(INDEX(AP102:$BB102,1,$BN101+1)),"",IF($BL101="P",VLOOKUP($A101,Surfaces!$B$2:$AL$62,15,0),(VLOOKUP($A101,Surfaces!$B$2:$AL$62,28,0))/$BC101)))</f>
        <v/>
      </c>
      <c r="AQ101" s="43" t="str">
        <f>IF((AQ$182+$BN101)&gt;=52,IF(ISBLANK(INDEX($C102:$BB102,1,(AQ$182+$BN101+1-52))),"",IF($BL101="P",VLOOKUP($A101,Surfaces!$B$2:$AL$62,15,0),(VLOOKUP($A101,Surfaces!$B$2:$AL$62,28,0))/$BC101)),IF(ISBLANK(INDEX(AQ102:$BB102,1,$BN101+1)),"",IF($BL101="P",VLOOKUP($A101,Surfaces!$B$2:$AL$62,15,0),(VLOOKUP($A101,Surfaces!$B$2:$AL$62,28,0))/$BC101)))</f>
        <v/>
      </c>
      <c r="AR101" s="43" t="str">
        <f>IF((AR$182+$BN101)&gt;=52,IF(ISBLANK(INDEX($C102:$BB102,1,(AR$182+$BN101+1-52))),"",IF($BL101="P",VLOOKUP($A101,Surfaces!$B$2:$AL$62,15,0),(VLOOKUP($A101,Surfaces!$B$2:$AL$62,28,0))/$BC101)),IF(ISBLANK(INDEX(AR102:$BB102,1,$BN101+1)),"",IF($BL101="P",VLOOKUP($A101,Surfaces!$B$2:$AL$62,15,0),(VLOOKUP($A101,Surfaces!$B$2:$AL$62,28,0))/$BC101)))</f>
        <v/>
      </c>
      <c r="AS101" s="43" t="str">
        <f>IF((AS$182+$BN101)&gt;=52,IF(ISBLANK(INDEX($C102:$BB102,1,(AS$182+$BN101+1-52))),"",IF($BL101="P",VLOOKUP($A101,Surfaces!$B$2:$AL$62,15,0),(VLOOKUP($A101,Surfaces!$B$2:$AL$62,28,0))/$BC101)),IF(ISBLANK(INDEX(AS102:$BB102,1,$BN101+1)),"",IF($BL101="P",VLOOKUP($A101,Surfaces!$B$2:$AL$62,15,0),(VLOOKUP($A101,Surfaces!$B$2:$AL$62,28,0))/$BC101)))</f>
        <v/>
      </c>
      <c r="AT101" s="43" t="str">
        <f>IF((AT$182+$BN101)&gt;=52,IF(ISBLANK(INDEX($C102:$BB102,1,(AT$182+$BN101+1-52))),"",IF($BL101="P",VLOOKUP($A101,Surfaces!$B$2:$AL$62,15,0),(VLOOKUP($A101,Surfaces!$B$2:$AL$62,28,0))/$BC101)),IF(ISBLANK(INDEX(AT102:$BB102,1,$BN101+1)),"",IF($BL101="P",VLOOKUP($A101,Surfaces!$B$2:$AL$62,15,0),(VLOOKUP($A101,Surfaces!$B$2:$AL$62,28,0))/$BC101)))</f>
        <v/>
      </c>
      <c r="AU101" s="43" t="str">
        <f>IF((AU$182+$BN101)&gt;=52,IF(ISBLANK(INDEX($C102:$BB102,1,(AU$182+$BN101+1-52))),"",IF($BL101="P",VLOOKUP($A101,Surfaces!$B$2:$AL$62,15,0),(VLOOKUP($A101,Surfaces!$B$2:$AL$62,28,0))/$BC101)),IF(ISBLANK(INDEX(AU102:$BB102,1,$BN101+1)),"",IF($BL101="P",VLOOKUP($A101,Surfaces!$B$2:$AL$62,15,0),(VLOOKUP($A101,Surfaces!$B$2:$AL$62,28,0))/$BC101)))</f>
        <v/>
      </c>
      <c r="AV101" s="43" t="str">
        <f>IF((AV$182+$BN101)&gt;=52,IF(ISBLANK(INDEX($C102:$BB102,1,(AV$182+$BN101+1-52))),"",IF($BL101="P",VLOOKUP($A101,Surfaces!$B$2:$AL$62,15,0),(VLOOKUP($A101,Surfaces!$B$2:$AL$62,28,0))/$BC101)),IF(ISBLANK(INDEX(AV102:$BB102,1,$BN101+1)),"",IF($BL101="P",VLOOKUP($A101,Surfaces!$B$2:$AL$62,15,0),(VLOOKUP($A101,Surfaces!$B$2:$AL$62,28,0))/$BC101)))</f>
        <v/>
      </c>
      <c r="AW101" s="43" t="str">
        <f>IF((AW$182+$BN101)&gt;=52,IF(ISBLANK(INDEX($C102:$BB102,1,(AW$182+$BN101+1-52))),"",IF($BL101="P",VLOOKUP($A101,Surfaces!$B$2:$AL$62,15,0),(VLOOKUP($A101,Surfaces!$B$2:$AL$62,28,0))/$BC101)),IF(ISBLANK(INDEX(AW102:$BB102,1,$BN101+1)),"",IF($BL101="P",VLOOKUP($A101,Surfaces!$B$2:$AL$62,15,0),(VLOOKUP($A101,Surfaces!$B$2:$AL$62,28,0))/$BC101)))</f>
        <v/>
      </c>
      <c r="AX101" s="43" t="str">
        <f>IF((AX$182+$BN101)&gt;=52,IF(ISBLANK(INDEX($C102:$BB102,1,(AX$182+$BN101+1-52))),"",IF($BL101="P",VLOOKUP($A101,Surfaces!$B$2:$AL$62,15,0),(VLOOKUP($A101,Surfaces!$B$2:$AL$62,28,0))/$BC101)),IF(ISBLANK(INDEX(AX102:$BB102,1,$BN101+1)),"",IF($BL101="P",VLOOKUP($A101,Surfaces!$B$2:$AL$62,15,0),(VLOOKUP($A101,Surfaces!$B$2:$AL$62,28,0))/$BC101)))</f>
        <v/>
      </c>
      <c r="AY101" s="43" t="str">
        <f>IF((AY$182+$BN101)&gt;=52,IF(ISBLANK(INDEX($C102:$BB102,1,(AY$182+$BN101+1-52))),"",IF($BL101="P",VLOOKUP($A101,Surfaces!$B$2:$AL$62,15,0),(VLOOKUP($A101,Surfaces!$B$2:$AL$62,28,0))/$BC101)),IF(ISBLANK(INDEX(AY102:$BB102,1,$BN101+1)),"",IF($BL101="P",VLOOKUP($A101,Surfaces!$B$2:$AL$62,15,0),(VLOOKUP($A101,Surfaces!$B$2:$AL$62,28,0))/$BC101)))</f>
        <v/>
      </c>
      <c r="AZ101" s="43" t="str">
        <f>IF((AZ$182+$BN101)&gt;=52,IF(ISBLANK(INDEX($C102:$BB102,1,(AZ$182+$BN101+1-52))),"",IF($BL101="P",VLOOKUP($A101,Surfaces!$B$2:$AL$62,15,0),(VLOOKUP($A101,Surfaces!$B$2:$AL$62,28,0))/$BC101)),IF(ISBLANK(INDEX(AZ102:$BB102,1,$BN101+1)),"",IF($BL101="P",VLOOKUP($A101,Surfaces!$B$2:$AL$62,15,0),(VLOOKUP($A101,Surfaces!$B$2:$AL$62,28,0))/$BC101)))</f>
        <v/>
      </c>
      <c r="BA101" s="43" t="str">
        <f>IF((BA$182+$BN101)&gt;=52,IF(ISBLANK(INDEX($C102:$BB102,1,(BA$182+$BN101+1-52))),"",IF($BL101="P",VLOOKUP($A101,Surfaces!$B$2:$AL$62,15,0),(VLOOKUP($A101,Surfaces!$B$2:$AL$62,28,0))/$BC101)),IF(ISBLANK(INDEX(BA102:$BB102,1,$BN101+1)),"",IF($BL101="P",VLOOKUP($A101,Surfaces!$B$2:$AL$62,15,0),(VLOOKUP($A101,Surfaces!$B$2:$AL$62,28,0))/$BC101)))</f>
        <v/>
      </c>
      <c r="BB101" s="43" t="str">
        <f>IF((BB$182+$BN101)&gt;=52,IF(ISBLANK(INDEX($C102:$BB102,1,(BB$182+$BN101+1-52))),"",IF($BL101="P",VLOOKUP($A101,Surfaces!$B$2:$AL$62,15,0),(VLOOKUP($A101,Surfaces!$B$2:$AL$62,28,0))/$BC101)),IF(ISBLANK(INDEX(BB102:$BB102,1,$BN101+1)),"",IF($BL101="P",VLOOKUP($A101,Surfaces!$B$2:$AL$62,15,0),(VLOOKUP($A101,Surfaces!$B$2:$AL$62,28,0))/$BC101)))</f>
        <v/>
      </c>
      <c r="BC101" s="44" t="str">
        <f>IF(COUNTA(C102:BB102)=0,"",COUNTA(C102:BB102))</f>
        <v/>
      </c>
      <c r="BD101" s="45"/>
      <c r="BE101" s="45"/>
      <c r="BF101" s="46"/>
      <c r="BG101" s="46"/>
      <c r="BH101" s="46"/>
      <c r="BI101" s="46"/>
      <c r="BJ101" s="46"/>
      <c r="BK101" s="47"/>
      <c r="BL101" s="46"/>
      <c r="BM101" s="46"/>
      <c r="BN101" s="46"/>
      <c r="BO101" s="48"/>
      <c r="BP101" s="49"/>
      <c r="BQ101" s="48"/>
      <c r="BR101" s="50" t="str">
        <f>IF(ISBLANK(BP101),"",BP101)</f>
        <v/>
      </c>
    </row>
    <row r="102" spans="1:70" x14ac:dyDescent="0.2">
      <c r="A102" s="52">
        <f>A101</f>
        <v>0</v>
      </c>
      <c r="B102" s="53" t="s">
        <v>121</v>
      </c>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7"/>
      <c r="BD102" s="58"/>
      <c r="BE102" s="58"/>
      <c r="BF102" s="59"/>
      <c r="BG102" s="59"/>
      <c r="BH102" s="59"/>
      <c r="BI102" s="59"/>
      <c r="BJ102" s="59"/>
      <c r="BK102" s="60"/>
      <c r="BL102" s="59"/>
      <c r="BM102" s="59"/>
      <c r="BN102" s="59"/>
      <c r="BO102" s="61"/>
      <c r="BP102" s="62"/>
      <c r="BQ102" s="61"/>
      <c r="BR102" s="63"/>
    </row>
    <row r="103" spans="1:70" x14ac:dyDescent="0.2">
      <c r="A103" s="64">
        <f>A102</f>
        <v>0</v>
      </c>
      <c r="B103" s="65" t="s">
        <v>123</v>
      </c>
      <c r="C103" s="66" t="str">
        <f>IF(C102="","",IF(VLOOKUP($A103,Surfaces!$B$1:$AK$61,16,0)="",VLOOKUP($A103,Surfaces!$B$1:$AK$61,29,0),VLOOKUP($A103,Surfaces!$B$1:$AK$61,16,0)))</f>
        <v/>
      </c>
      <c r="D103" s="66" t="str">
        <f>IF(D102="","",IF(VLOOKUP($A103,Surfaces!$B$1:$AK$61,16,0)="",VLOOKUP($A103,Surfaces!$B$1:$AK$61,29,0),VLOOKUP($A103,Surfaces!$B$1:$AK$61,16,0)))</f>
        <v/>
      </c>
      <c r="E103" s="66" t="str">
        <f>IF(E102="","",IF(VLOOKUP($A103,Surfaces!$B$1:$AK$61,16,0)="",VLOOKUP($A103,Surfaces!$B$1:$AK$61,29,0),VLOOKUP($A103,Surfaces!$B$1:$AK$61,16,0)))</f>
        <v/>
      </c>
      <c r="F103" s="66" t="str">
        <f>IF(F102="","",IF(VLOOKUP($A103,Surfaces!$B$1:$AK$61,16,0)="",VLOOKUP($A103,Surfaces!$B$1:$AK$61,29,0),VLOOKUP($A103,Surfaces!$B$1:$AK$61,16,0)))</f>
        <v/>
      </c>
      <c r="G103" s="66" t="str">
        <f>IF(G102="","",IF(VLOOKUP($A103,Surfaces!$B$1:$AK$61,16,0)="",VLOOKUP($A103,Surfaces!$B$1:$AK$61,29,0),VLOOKUP($A103,Surfaces!$B$1:$AK$61,16,0)))</f>
        <v/>
      </c>
      <c r="H103" s="66" t="str">
        <f>IF(H102="","",IF(VLOOKUP($A103,Surfaces!$B$1:$AK$61,16,0)="",VLOOKUP($A103,Surfaces!$B$1:$AK$61,29,0),VLOOKUP($A103,Surfaces!$B$1:$AK$61,16,0)))</f>
        <v/>
      </c>
      <c r="I103" s="66" t="str">
        <f>IF(I102="","",IF(VLOOKUP($A103,Surfaces!$B$1:$AK$61,16,0)="",VLOOKUP($A103,Surfaces!$B$1:$AK$61,29,0),VLOOKUP($A103,Surfaces!$B$1:$AK$61,16,0)))</f>
        <v/>
      </c>
      <c r="J103" s="66" t="str">
        <f>IF(J102="","",IF(VLOOKUP($A103,Surfaces!$B$1:$AK$61,16,0)="",VLOOKUP($A103,Surfaces!$B$1:$AK$61,29,0),VLOOKUP($A103,Surfaces!$B$1:$AK$61,16,0)))</f>
        <v/>
      </c>
      <c r="K103" s="66" t="str">
        <f>IF(K102="","",IF(VLOOKUP($A103,Surfaces!$B$1:$AK$61,16,0)="",VLOOKUP($A103,Surfaces!$B$1:$AK$61,29,0),VLOOKUP($A103,Surfaces!$B$1:$AK$61,16,0)))</f>
        <v/>
      </c>
      <c r="L103" s="66" t="str">
        <f>IF(L102="","",IF(VLOOKUP($A103,Surfaces!$B$1:$AK$61,16,0)="",VLOOKUP($A103,Surfaces!$B$1:$AK$61,29,0),VLOOKUP($A103,Surfaces!$B$1:$AK$61,16,0)))</f>
        <v/>
      </c>
      <c r="M103" s="66" t="str">
        <f>IF(M102="","",IF(VLOOKUP($A103,Surfaces!$B$1:$AK$61,16,0)="",VLOOKUP($A103,Surfaces!$B$1:$AK$61,29,0),VLOOKUP($A103,Surfaces!$B$1:$AK$61,16,0)))</f>
        <v/>
      </c>
      <c r="N103" s="66" t="str">
        <f>IF(N102="","",IF(VLOOKUP($A103,Surfaces!$B$1:$AK$61,16,0)="",VLOOKUP($A103,Surfaces!$B$1:$AK$61,29,0),VLOOKUP($A103,Surfaces!$B$1:$AK$61,16,0)))</f>
        <v/>
      </c>
      <c r="O103" s="66" t="str">
        <f>IF(O102="","",IF(VLOOKUP($A103,Surfaces!$B$1:$AK$61,16,0)="",VLOOKUP($A103,Surfaces!$B$1:$AK$61,29,0),VLOOKUP($A103,Surfaces!$B$1:$AK$61,16,0)))</f>
        <v/>
      </c>
      <c r="P103" s="66" t="str">
        <f>IF(P102="","",IF(VLOOKUP($A103,Surfaces!$B$1:$AK$61,16,0)="",VLOOKUP($A103,Surfaces!$B$1:$AK$61,29,0),VLOOKUP($A103,Surfaces!$B$1:$AK$61,16,0)))</f>
        <v/>
      </c>
      <c r="Q103" s="66" t="str">
        <f>IF(Q102="","",IF(VLOOKUP($A103,Surfaces!$B$1:$AK$61,16,0)="",VLOOKUP($A103,Surfaces!$B$1:$AK$61,29,0),VLOOKUP($A103,Surfaces!$B$1:$AK$61,16,0)))</f>
        <v/>
      </c>
      <c r="R103" s="66" t="str">
        <f>IF(R102="","",IF(VLOOKUP($A103,Surfaces!$B$1:$AK$61,16,0)="",VLOOKUP($A103,Surfaces!$B$1:$AK$61,29,0),VLOOKUP($A103,Surfaces!$B$1:$AK$61,16,0)))</f>
        <v/>
      </c>
      <c r="S103" s="66" t="str">
        <f>IF(S102="","",IF(VLOOKUP($A103,Surfaces!$B$1:$AK$61,16,0)="",VLOOKUP($A103,Surfaces!$B$1:$AK$61,29,0),VLOOKUP($A103,Surfaces!$B$1:$AK$61,16,0)))</f>
        <v/>
      </c>
      <c r="T103" s="66" t="str">
        <f>IF(T102="","",IF(VLOOKUP($A103,Surfaces!$B$1:$AK$61,16,0)="",VLOOKUP($A103,Surfaces!$B$1:$AK$61,29,0),VLOOKUP($A103,Surfaces!$B$1:$AK$61,16,0)))</f>
        <v/>
      </c>
      <c r="U103" s="66" t="str">
        <f>IF(U102="","",IF(VLOOKUP($A103,Surfaces!$B$1:$AK$61,16,0)="",VLOOKUP($A103,Surfaces!$B$1:$AK$61,29,0),VLOOKUP($A103,Surfaces!$B$1:$AK$61,16,0)))</f>
        <v/>
      </c>
      <c r="V103" s="66" t="str">
        <f>IF(V102="","",IF(VLOOKUP($A103,Surfaces!$B$1:$AK$61,16,0)="",VLOOKUP($A103,Surfaces!$B$1:$AK$61,29,0),VLOOKUP($A103,Surfaces!$B$1:$AK$61,16,0)))</f>
        <v/>
      </c>
      <c r="W103" s="66" t="str">
        <f>IF(W102="","",IF(VLOOKUP($A103,Surfaces!$B$1:$AK$61,16,0)="",VLOOKUP($A103,Surfaces!$B$1:$AK$61,29,0),VLOOKUP($A103,Surfaces!$B$1:$AK$61,16,0)))</f>
        <v/>
      </c>
      <c r="X103" s="66" t="str">
        <f>IF(X102="","",IF(VLOOKUP($A103,Surfaces!$B$1:$AK$61,16,0)="",VLOOKUP($A103,Surfaces!$B$1:$AK$61,29,0),VLOOKUP($A103,Surfaces!$B$1:$AK$61,16,0)))</f>
        <v/>
      </c>
      <c r="Y103" s="66" t="str">
        <f>IF(Y102="","",IF(VLOOKUP($A103,Surfaces!$B$1:$AK$61,16,0)="",VLOOKUP($A103,Surfaces!$B$1:$AK$61,29,0),VLOOKUP($A103,Surfaces!$B$1:$AK$61,16,0)))</f>
        <v/>
      </c>
      <c r="Z103" s="66" t="str">
        <f>IF(Z102="","",IF(VLOOKUP($A103,Surfaces!$B$1:$AK$61,16,0)="",VLOOKUP($A103,Surfaces!$B$1:$AK$61,29,0),VLOOKUP($A103,Surfaces!$B$1:$AK$61,16,0)))</f>
        <v/>
      </c>
      <c r="AA103" s="66" t="str">
        <f>IF(AA102="","",IF(VLOOKUP($A103,Surfaces!$B$1:$AK$61,16,0)="",VLOOKUP($A103,Surfaces!$B$1:$AK$61,29,0),VLOOKUP($A103,Surfaces!$B$1:$AK$61,16,0)))</f>
        <v/>
      </c>
      <c r="AB103" s="66" t="str">
        <f>IF(AB102="","",IF(VLOOKUP($A103,Surfaces!$B$1:$AK$61,16,0)="",VLOOKUP($A103,Surfaces!$B$1:$AK$61,29,0),VLOOKUP($A103,Surfaces!$B$1:$AK$61,16,0)))</f>
        <v/>
      </c>
      <c r="AC103" s="66" t="str">
        <f>IF(AC102="","",IF(VLOOKUP($A103,Surfaces!$B$1:$AK$61,16,0)="",VLOOKUP($A103,Surfaces!$B$1:$AK$61,29,0),VLOOKUP($A103,Surfaces!$B$1:$AK$61,16,0)))</f>
        <v/>
      </c>
      <c r="AD103" s="66" t="str">
        <f>IF(AD102="","",IF(VLOOKUP($A103,Surfaces!$B$1:$AK$61,16,0)="",VLOOKUP($A103,Surfaces!$B$1:$AK$61,29,0),VLOOKUP($A103,Surfaces!$B$1:$AK$61,16,0)))</f>
        <v/>
      </c>
      <c r="AE103" s="66" t="str">
        <f>IF(AE102="","",IF(VLOOKUP($A103,Surfaces!$B$1:$AK$61,16,0)="",VLOOKUP($A103,Surfaces!$B$1:$AK$61,29,0),VLOOKUP($A103,Surfaces!$B$1:$AK$61,16,0)))</f>
        <v/>
      </c>
      <c r="AF103" s="66" t="str">
        <f>IF(AF102="","",IF(VLOOKUP($A103,Surfaces!$B$1:$AK$61,16,0)="",VLOOKUP($A103,Surfaces!$B$1:$AK$61,29,0),VLOOKUP($A103,Surfaces!$B$1:$AK$61,16,0)))</f>
        <v/>
      </c>
      <c r="AG103" s="66" t="str">
        <f>IF(AG102="","",IF(VLOOKUP($A103,Surfaces!$B$1:$AK$61,16,0)="",VLOOKUP($A103,Surfaces!$B$1:$AK$61,29,0),VLOOKUP($A103,Surfaces!$B$1:$AK$61,16,0)))</f>
        <v/>
      </c>
      <c r="AH103" s="66" t="str">
        <f>IF(AH102="","",IF(VLOOKUP($A103,Surfaces!$B$1:$AK$61,16,0)="",VLOOKUP($A103,Surfaces!$B$1:$AK$61,29,0),VLOOKUP($A103,Surfaces!$B$1:$AK$61,16,0)))</f>
        <v/>
      </c>
      <c r="AI103" s="66" t="str">
        <f>IF(AI102="","",IF(VLOOKUP($A103,Surfaces!$B$1:$AK$61,16,0)="",VLOOKUP($A103,Surfaces!$B$1:$AK$61,29,0),VLOOKUP($A103,Surfaces!$B$1:$AK$61,16,0)))</f>
        <v/>
      </c>
      <c r="AJ103" s="66" t="str">
        <f>IF(AJ102="","",IF(VLOOKUP($A103,Surfaces!$B$1:$AK$61,16,0)="",VLOOKUP($A103,Surfaces!$B$1:$AK$61,29,0),VLOOKUP($A103,Surfaces!$B$1:$AK$61,16,0)))</f>
        <v/>
      </c>
      <c r="AK103" s="66" t="str">
        <f>IF(AK102="","",IF(VLOOKUP($A103,Surfaces!$B$1:$AK$61,16,0)="",VLOOKUP($A103,Surfaces!$B$1:$AK$61,29,0),VLOOKUP($A103,Surfaces!$B$1:$AK$61,16,0)))</f>
        <v/>
      </c>
      <c r="AL103" s="66" t="str">
        <f>IF(AL102="","",IF(VLOOKUP($A103,Surfaces!$B$1:$AK$61,16,0)="",VLOOKUP($A103,Surfaces!$B$1:$AK$61,29,0),VLOOKUP($A103,Surfaces!$B$1:$AK$61,16,0)))</f>
        <v/>
      </c>
      <c r="AM103" s="66" t="str">
        <f>IF(AM102="","",IF(VLOOKUP($A103,Surfaces!$B$1:$AK$61,16,0)="",VLOOKUP($A103,Surfaces!$B$1:$AK$61,29,0),VLOOKUP($A103,Surfaces!$B$1:$AK$61,16,0)))</f>
        <v/>
      </c>
      <c r="AN103" s="66" t="str">
        <f>IF(AN102="","",IF(VLOOKUP($A103,Surfaces!$B$1:$AK$61,16,0)="",VLOOKUP($A103,Surfaces!$B$1:$AK$61,29,0),VLOOKUP($A103,Surfaces!$B$1:$AK$61,16,0)))</f>
        <v/>
      </c>
      <c r="AO103" s="66" t="str">
        <f>IF(AO102="","",IF(VLOOKUP($A103,Surfaces!$B$1:$AK$61,16,0)="",VLOOKUP($A103,Surfaces!$B$1:$AK$61,29,0),VLOOKUP($A103,Surfaces!$B$1:$AK$61,16,0)))</f>
        <v/>
      </c>
      <c r="AP103" s="66" t="str">
        <f>IF(AP102="","",IF(VLOOKUP($A103,Surfaces!$B$1:$AK$61,16,0)="",VLOOKUP($A103,Surfaces!$B$1:$AK$61,29,0),VLOOKUP($A103,Surfaces!$B$1:$AK$61,16,0)))</f>
        <v/>
      </c>
      <c r="AQ103" s="66" t="str">
        <f>IF(AQ102="","",IF(VLOOKUP($A103,Surfaces!$B$1:$AK$61,16,0)="",VLOOKUP($A103,Surfaces!$B$1:$AK$61,29,0),VLOOKUP($A103,Surfaces!$B$1:$AK$61,16,0)))</f>
        <v/>
      </c>
      <c r="AR103" s="66" t="str">
        <f>IF(AR102="","",IF(VLOOKUP($A103,Surfaces!$B$1:$AK$61,16,0)="",VLOOKUP($A103,Surfaces!$B$1:$AK$61,29,0),VLOOKUP($A103,Surfaces!$B$1:$AK$61,16,0)))</f>
        <v/>
      </c>
      <c r="AS103" s="66" t="str">
        <f>IF(AS102="","",IF(VLOOKUP($A103,Surfaces!$B$1:$AK$61,16,0)="",VLOOKUP($A103,Surfaces!$B$1:$AK$61,29,0),VLOOKUP($A103,Surfaces!$B$1:$AK$61,16,0)))</f>
        <v/>
      </c>
      <c r="AT103" s="66" t="str">
        <f>IF(AT102="","",IF(VLOOKUP($A103,Surfaces!$B$1:$AK$61,16,0)="",VLOOKUP($A103,Surfaces!$B$1:$AK$61,29,0),VLOOKUP($A103,Surfaces!$B$1:$AK$61,16,0)))</f>
        <v/>
      </c>
      <c r="AU103" s="66" t="str">
        <f>IF(AU102="","",IF(VLOOKUP($A103,Surfaces!$B$1:$AK$61,16,0)="",VLOOKUP($A103,Surfaces!$B$1:$AK$61,29,0),VLOOKUP($A103,Surfaces!$B$1:$AK$61,16,0)))</f>
        <v/>
      </c>
      <c r="AV103" s="66" t="str">
        <f>IF(AV102="","",IF(VLOOKUP($A103,Surfaces!$B$1:$AK$61,16,0)="",VLOOKUP($A103,Surfaces!$B$1:$AK$61,29,0),VLOOKUP($A103,Surfaces!$B$1:$AK$61,16,0)))</f>
        <v/>
      </c>
      <c r="AW103" s="66" t="str">
        <f>IF(AW102="","",IF(VLOOKUP($A103,Surfaces!$B$1:$AK$61,16,0)="",VLOOKUP($A103,Surfaces!$B$1:$AK$61,29,0),VLOOKUP($A103,Surfaces!$B$1:$AK$61,16,0)))</f>
        <v/>
      </c>
      <c r="AX103" s="66" t="str">
        <f>IF(AX102="","",IF(VLOOKUP($A103,Surfaces!$B$1:$AK$61,16,0)="",VLOOKUP($A103,Surfaces!$B$1:$AK$61,29,0),VLOOKUP($A103,Surfaces!$B$1:$AK$61,16,0)))</f>
        <v/>
      </c>
      <c r="AY103" s="66" t="str">
        <f>IF(AY102="","",IF(VLOOKUP($A103,Surfaces!$B$1:$AK$61,16,0)="",VLOOKUP($A103,Surfaces!$B$1:$AK$61,29,0),VLOOKUP($A103,Surfaces!$B$1:$AK$61,16,0)))</f>
        <v/>
      </c>
      <c r="AZ103" s="66" t="str">
        <f>IF(AZ102="","",IF(VLOOKUP($A103,Surfaces!$B$1:$AK$61,16,0)="",VLOOKUP($A103,Surfaces!$B$1:$AK$61,29,0),VLOOKUP($A103,Surfaces!$B$1:$AK$61,16,0)))</f>
        <v/>
      </c>
      <c r="BA103" s="66" t="str">
        <f>IF(BA102="","",IF(VLOOKUP($A103,Surfaces!$B$1:$AK$61,16,0)="",VLOOKUP($A103,Surfaces!$B$1:$AK$61,29,0),VLOOKUP($A103,Surfaces!$B$1:$AK$61,16,0)))</f>
        <v/>
      </c>
      <c r="BB103" s="66" t="str">
        <f>IF(BB102="","",IF(VLOOKUP($A103,Surfaces!$B$1:$AK$61,16,0)="",VLOOKUP($A103,Surfaces!$B$1:$AK$61,29,0),VLOOKUP($A103,Surfaces!$B$1:$AK$61,16,0)))</f>
        <v/>
      </c>
      <c r="BC103" s="67"/>
      <c r="BD103" s="68"/>
      <c r="BE103" s="68"/>
      <c r="BF103" s="69"/>
      <c r="BG103" s="69"/>
      <c r="BH103" s="69"/>
      <c r="BI103" s="69"/>
      <c r="BJ103" s="69"/>
      <c r="BK103" s="70"/>
      <c r="BL103" s="69"/>
      <c r="BM103" s="69"/>
      <c r="BN103" s="69"/>
      <c r="BO103" s="71"/>
      <c r="BP103" s="72"/>
      <c r="BQ103" s="71"/>
      <c r="BR103" s="73"/>
    </row>
    <row r="104" spans="1:70" s="51" customFormat="1" x14ac:dyDescent="0.2">
      <c r="A104" s="41"/>
      <c r="B104" s="42" t="s">
        <v>115</v>
      </c>
      <c r="C104" s="43" t="str">
        <f>IF((C$182+$BN104)&gt;=52,IF(ISBLANK(INDEX($C105:$BB105,1,(C$182+$BN104+1-52))),"",IF($BL104="P",VLOOKUP($A104,Surfaces!$B$2:$AL$62,15,0),(VLOOKUP($A104,Surfaces!$B$2:$AL$62,28,0))/$BC104)),IF(ISBLANK(INDEX(C105:$BB105,1,$BN104+1)),"",IF($BL104="P",VLOOKUP($A104,Surfaces!$B$2:$AL$62,15,0),(VLOOKUP($A104,Surfaces!$B$2:$AL$62,28,0))/$BC104)))</f>
        <v/>
      </c>
      <c r="D104" s="43" t="str">
        <f>IF((D$182+$BN104)&gt;=52,IF(ISBLANK(INDEX($C105:$BB105,1,(D$182+$BN104+1-52))),"",IF($BL104="P",VLOOKUP($A104,Surfaces!$B$2:$AL$62,15,0),(VLOOKUP($A104,Surfaces!$B$2:$AL$62,28,0))/$BC104)),IF(ISBLANK(INDEX(D105:$BB105,1,$BN104+1)),"",IF($BL104="P",VLOOKUP($A104,Surfaces!$B$2:$AL$62,15,0),(VLOOKUP($A104,Surfaces!$B$2:$AL$62,28,0))/$BC104)))</f>
        <v/>
      </c>
      <c r="E104" s="43" t="str">
        <f>IF((E$182+$BN104)&gt;=52,IF(ISBLANK(INDEX($C105:$BB105,1,(E$182+$BN104+1-52))),"",IF($BL104="P",VLOOKUP($A104,Surfaces!$B$2:$AL$62,15,0),(VLOOKUP($A104,Surfaces!$B$2:$AL$62,28,0))/$BC104)),IF(ISBLANK(INDEX(E105:$BB105,1,$BN104+1)),"",IF($BL104="P",VLOOKUP($A104,Surfaces!$B$2:$AL$62,15,0),(VLOOKUP($A104,Surfaces!$B$2:$AL$62,28,0))/$BC104)))</f>
        <v/>
      </c>
      <c r="F104" s="43" t="str">
        <f>IF((F$182+$BN104)&gt;=52,IF(ISBLANK(INDEX($C105:$BB105,1,(F$182+$BN104+1-52))),"",IF($BL104="P",VLOOKUP($A104,Surfaces!$B$2:$AL$62,15,0),(VLOOKUP($A104,Surfaces!$B$2:$AL$62,28,0))/$BC104)),IF(ISBLANK(INDEX(F105:$BB105,1,$BN104+1)),"",IF($BL104="P",VLOOKUP($A104,Surfaces!$B$2:$AL$62,15,0),(VLOOKUP($A104,Surfaces!$B$2:$AL$62,28,0))/$BC104)))</f>
        <v/>
      </c>
      <c r="G104" s="43" t="str">
        <f>IF((G$182+$BN104)&gt;=52,IF(ISBLANK(INDEX($C105:$BB105,1,(G$182+$BN104+1-52))),"",IF($BL104="P",VLOOKUP($A104,Surfaces!$B$2:$AL$62,15,0),(VLOOKUP($A104,Surfaces!$B$2:$AL$62,28,0))/$BC104)),IF(ISBLANK(INDEX(G105:$BB105,1,$BN104+1)),"",IF($BL104="P",VLOOKUP($A104,Surfaces!$B$2:$AL$62,15,0),(VLOOKUP($A104,Surfaces!$B$2:$AL$62,28,0))/$BC104)))</f>
        <v/>
      </c>
      <c r="H104" s="43" t="str">
        <f>IF((H$182+$BN104)&gt;=52,IF(ISBLANK(INDEX($C105:$BB105,1,(H$182+$BN104+1-52))),"",IF($BL104="P",VLOOKUP($A104,Surfaces!$B$2:$AL$62,15,0),(VLOOKUP($A104,Surfaces!$B$2:$AL$62,28,0))/$BC104)),IF(ISBLANK(INDEX(H105:$BB105,1,$BN104+1)),"",IF($BL104="P",VLOOKUP($A104,Surfaces!$B$2:$AL$62,15,0),(VLOOKUP($A104,Surfaces!$B$2:$AL$62,28,0))/$BC104)))</f>
        <v/>
      </c>
      <c r="I104" s="43" t="str">
        <f>IF((I$182+$BN104)&gt;=52,IF(ISBLANK(INDEX($C105:$BB105,1,(I$182+$BN104+1-52))),"",IF($BL104="P",VLOOKUP($A104,Surfaces!$B$2:$AL$62,15,0),(VLOOKUP($A104,Surfaces!$B$2:$AL$62,28,0))/$BC104)),IF(ISBLANK(INDEX(I105:$BB105,1,$BN104+1)),"",IF($BL104="P",VLOOKUP($A104,Surfaces!$B$2:$AL$62,15,0),(VLOOKUP($A104,Surfaces!$B$2:$AL$62,28,0))/$BC104)))</f>
        <v/>
      </c>
      <c r="J104" s="43" t="str">
        <f>IF((J$182+$BN104)&gt;=52,IF(ISBLANK(INDEX($C105:$BB105,1,(J$182+$BN104+1-52))),"",IF($BL104="P",VLOOKUP($A104,Surfaces!$B$2:$AL$62,15,0),(VLOOKUP($A104,Surfaces!$B$2:$AL$62,28,0))/$BC104)),IF(ISBLANK(INDEX(J105:$BB105,1,$BN104+1)),"",IF($BL104="P",VLOOKUP($A104,Surfaces!$B$2:$AL$62,15,0),(VLOOKUP($A104,Surfaces!$B$2:$AL$62,28,0))/$BC104)))</f>
        <v/>
      </c>
      <c r="K104" s="43" t="str">
        <f>IF((K$182+$BN104)&gt;=52,IF(ISBLANK(INDEX($C105:$BB105,1,(K$182+$BN104+1-52))),"",IF($BL104="P",VLOOKUP($A104,Surfaces!$B$2:$AL$62,15,0),(VLOOKUP($A104,Surfaces!$B$2:$AL$62,28,0))/$BC104)),IF(ISBLANK(INDEX(K105:$BB105,1,$BN104+1)),"",IF($BL104="P",VLOOKUP($A104,Surfaces!$B$2:$AL$62,15,0),(VLOOKUP($A104,Surfaces!$B$2:$AL$62,28,0))/$BC104)))</f>
        <v/>
      </c>
      <c r="L104" s="43" t="str">
        <f>IF((L$182+$BN104)&gt;=52,IF(ISBLANK(INDEX($C105:$BB105,1,(L$182+$BN104+1-52))),"",IF($BL104="P",VLOOKUP($A104,Surfaces!$B$2:$AL$62,15,0),(VLOOKUP($A104,Surfaces!$B$2:$AL$62,28,0))/$BC104)),IF(ISBLANK(INDEX(L105:$BB105,1,$BN104+1)),"",IF($BL104="P",VLOOKUP($A104,Surfaces!$B$2:$AL$62,15,0),(VLOOKUP($A104,Surfaces!$B$2:$AL$62,28,0))/$BC104)))</f>
        <v/>
      </c>
      <c r="M104" s="43" t="str">
        <f>IF((M$182+$BN104)&gt;=52,IF(ISBLANK(INDEX($C105:$BB105,1,(M$182+$BN104+1-52))),"",IF($BL104="P",VLOOKUP($A104,Surfaces!$B$2:$AL$62,15,0),(VLOOKUP($A104,Surfaces!$B$2:$AL$62,28,0))/$BC104)),IF(ISBLANK(INDEX(M105:$BB105,1,$BN104+1)),"",IF($BL104="P",VLOOKUP($A104,Surfaces!$B$2:$AL$62,15,0),(VLOOKUP($A104,Surfaces!$B$2:$AL$62,28,0))/$BC104)))</f>
        <v/>
      </c>
      <c r="N104" s="43" t="str">
        <f>IF((N$182+$BN104)&gt;=52,IF(ISBLANK(INDEX($C105:$BB105,1,(N$182+$BN104+1-52))),"",IF($BL104="P",VLOOKUP($A104,Surfaces!$B$2:$AL$62,15,0),(VLOOKUP($A104,Surfaces!$B$2:$AL$62,28,0))/$BC104)),IF(ISBLANK(INDEX(N105:$BB105,1,$BN104+1)),"",IF($BL104="P",VLOOKUP($A104,Surfaces!$B$2:$AL$62,15,0),(VLOOKUP($A104,Surfaces!$B$2:$AL$62,28,0))/$BC104)))</f>
        <v/>
      </c>
      <c r="O104" s="43" t="str">
        <f>IF((O$182+$BN104)&gt;=52,IF(ISBLANK(INDEX($C105:$BB105,1,(O$182+$BN104+1-52))),"",IF($BL104="P",VLOOKUP($A104,Surfaces!$B$2:$AL$62,15,0),(VLOOKUP($A104,Surfaces!$B$2:$AL$62,28,0))/$BC104)),IF(ISBLANK(INDEX(O105:$BB105,1,$BN104+1)),"",IF($BL104="P",VLOOKUP($A104,Surfaces!$B$2:$AL$62,15,0),(VLOOKUP($A104,Surfaces!$B$2:$AL$62,28,0))/$BC104)))</f>
        <v/>
      </c>
      <c r="P104" s="43" t="str">
        <f>IF((P$182+$BN104)&gt;=52,IF(ISBLANK(INDEX($C105:$BB105,1,(P$182+$BN104+1-52))),"",IF($BL104="P",VLOOKUP($A104,Surfaces!$B$2:$AL$62,15,0),(VLOOKUP($A104,Surfaces!$B$2:$AL$62,28,0))/$BC104)),IF(ISBLANK(INDEX(P105:$BB105,1,$BN104+1)),"",IF($BL104="P",VLOOKUP($A104,Surfaces!$B$2:$AL$62,15,0),(VLOOKUP($A104,Surfaces!$B$2:$AL$62,28,0))/$BC104)))</f>
        <v/>
      </c>
      <c r="Q104" s="43" t="str">
        <f>IF((Q$182+$BN104)&gt;=52,IF(ISBLANK(INDEX($C105:$BB105,1,(Q$182+$BN104+1-52))),"",IF($BL104="P",VLOOKUP($A104,Surfaces!$B$2:$AL$62,15,0),(VLOOKUP($A104,Surfaces!$B$2:$AL$62,28,0))/$BC104)),IF(ISBLANK(INDEX(Q105:$BB105,1,$BN104+1)),"",IF($BL104="P",VLOOKUP($A104,Surfaces!$B$2:$AL$62,15,0),(VLOOKUP($A104,Surfaces!$B$2:$AL$62,28,0))/$BC104)))</f>
        <v/>
      </c>
      <c r="R104" s="43" t="str">
        <f>IF((R$182+$BN104)&gt;=52,IF(ISBLANK(INDEX($C105:$BB105,1,(R$182+$BN104+1-52))),"",IF($BL104="P",VLOOKUP($A104,Surfaces!$B$2:$AL$62,15,0),(VLOOKUP($A104,Surfaces!$B$2:$AL$62,28,0))/$BC104)),IF(ISBLANK(INDEX(R105:$BB105,1,$BN104+1)),"",IF($BL104="P",VLOOKUP($A104,Surfaces!$B$2:$AL$62,15,0),(VLOOKUP($A104,Surfaces!$B$2:$AL$62,28,0))/$BC104)))</f>
        <v/>
      </c>
      <c r="S104" s="43" t="str">
        <f>IF((S$182+$BN104)&gt;=52,IF(ISBLANK(INDEX($C105:$BB105,1,(S$182+$BN104+1-52))),"",IF($BL104="P",VLOOKUP($A104,Surfaces!$B$2:$AL$62,15,0),(VLOOKUP($A104,Surfaces!$B$2:$AL$62,28,0))/$BC104)),IF(ISBLANK(INDEX(S105:$BB105,1,$BN104+1)),"",IF($BL104="P",VLOOKUP($A104,Surfaces!$B$2:$AL$62,15,0),(VLOOKUP($A104,Surfaces!$B$2:$AL$62,28,0))/$BC104)))</f>
        <v/>
      </c>
      <c r="T104" s="43" t="str">
        <f>IF((T$182+$BN104)&gt;=52,IF(ISBLANK(INDEX($C105:$BB105,1,(T$182+$BN104+1-52))),"",IF($BL104="P",VLOOKUP($A104,Surfaces!$B$2:$AL$62,15,0),(VLOOKUP($A104,Surfaces!$B$2:$AL$62,28,0))/$BC104)),IF(ISBLANK(INDEX(T105:$BB105,1,$BN104+1)),"",IF($BL104="P",VLOOKUP($A104,Surfaces!$B$2:$AL$62,15,0),(VLOOKUP($A104,Surfaces!$B$2:$AL$62,28,0))/$BC104)))</f>
        <v/>
      </c>
      <c r="U104" s="43" t="str">
        <f>IF((U$182+$BN104)&gt;=52,IF(ISBLANK(INDEX($C105:$BB105,1,(U$182+$BN104+1-52))),"",IF($BL104="P",VLOOKUP($A104,Surfaces!$B$2:$AL$62,15,0),(VLOOKUP($A104,Surfaces!$B$2:$AL$62,28,0))/$BC104)),IF(ISBLANK(INDEX(U105:$BB105,1,$BN104+1)),"",IF($BL104="P",VLOOKUP($A104,Surfaces!$B$2:$AL$62,15,0),(VLOOKUP($A104,Surfaces!$B$2:$AL$62,28,0))/$BC104)))</f>
        <v/>
      </c>
      <c r="V104" s="43" t="str">
        <f>IF((V$182+$BN104)&gt;=52,IF(ISBLANK(INDEX($C105:$BB105,1,(V$182+$BN104+1-52))),"",IF($BL104="P",VLOOKUP($A104,Surfaces!$B$2:$AL$62,15,0),(VLOOKUP($A104,Surfaces!$B$2:$AL$62,28,0))/$BC104)),IF(ISBLANK(INDEX(V105:$BB105,1,$BN104+1)),"",IF($BL104="P",VLOOKUP($A104,Surfaces!$B$2:$AL$62,15,0),(VLOOKUP($A104,Surfaces!$B$2:$AL$62,28,0))/$BC104)))</f>
        <v/>
      </c>
      <c r="W104" s="43" t="str">
        <f>IF((W$182+$BN104)&gt;=52,IF(ISBLANK(INDEX($C105:$BB105,1,(W$182+$BN104+1-52))),"",IF($BL104="P",VLOOKUP($A104,Surfaces!$B$2:$AL$62,15,0),(VLOOKUP($A104,Surfaces!$B$2:$AL$62,28,0))/$BC104)),IF(ISBLANK(INDEX(W105:$BB105,1,$BN104+1)),"",IF($BL104="P",VLOOKUP($A104,Surfaces!$B$2:$AL$62,15,0),(VLOOKUP($A104,Surfaces!$B$2:$AL$62,28,0))/$BC104)))</f>
        <v/>
      </c>
      <c r="X104" s="43" t="str">
        <f>IF((X$182+$BN104)&gt;=52,IF(ISBLANK(INDEX($C105:$BB105,1,(X$182+$BN104+1-52))),"",IF($BL104="P",VLOOKUP($A104,Surfaces!$B$2:$AL$62,15,0),(VLOOKUP($A104,Surfaces!$B$2:$AL$62,28,0))/$BC104)),IF(ISBLANK(INDEX(X105:$BB105,1,$BN104+1)),"",IF($BL104="P",VLOOKUP($A104,Surfaces!$B$2:$AL$62,15,0),(VLOOKUP($A104,Surfaces!$B$2:$AL$62,28,0))/$BC104)))</f>
        <v/>
      </c>
      <c r="Y104" s="43" t="str">
        <f>IF((Y$182+$BN104)&gt;=52,IF(ISBLANK(INDEX($C105:$BB105,1,(Y$182+$BN104+1-52))),"",IF($BL104="P",VLOOKUP($A104,Surfaces!$B$2:$AL$62,15,0),(VLOOKUP($A104,Surfaces!$B$2:$AL$62,28,0))/$BC104)),IF(ISBLANK(INDEX(Y105:$BB105,1,$BN104+1)),"",IF($BL104="P",VLOOKUP($A104,Surfaces!$B$2:$AL$62,15,0),(VLOOKUP($A104,Surfaces!$B$2:$AL$62,28,0))/$BC104)))</f>
        <v/>
      </c>
      <c r="Z104" s="43" t="str">
        <f>IF((Z$182+$BN104)&gt;=52,IF(ISBLANK(INDEX($C105:$BB105,1,(Z$182+$BN104+1-52))),"",IF($BL104="P",VLOOKUP($A104,Surfaces!$B$2:$AL$62,15,0),(VLOOKUP($A104,Surfaces!$B$2:$AL$62,28,0))/$BC104)),IF(ISBLANK(INDEX(Z105:$BB105,1,$BN104+1)),"",IF($BL104="P",VLOOKUP($A104,Surfaces!$B$2:$AL$62,15,0),(VLOOKUP($A104,Surfaces!$B$2:$AL$62,28,0))/$BC104)))</f>
        <v/>
      </c>
      <c r="AA104" s="43" t="str">
        <f>IF((AA$182+$BN104)&gt;=52,IF(ISBLANK(INDEX($C105:$BB105,1,(AA$182+$BN104+1-52))),"",IF($BL104="P",VLOOKUP($A104,Surfaces!$B$2:$AL$62,15,0),(VLOOKUP($A104,Surfaces!$B$2:$AL$62,28,0))/$BC104)),IF(ISBLANK(INDEX(AA105:$BB105,1,$BN104+1)),"",IF($BL104="P",VLOOKUP($A104,Surfaces!$B$2:$AL$62,15,0),(VLOOKUP($A104,Surfaces!$B$2:$AL$62,28,0))/$BC104)))</f>
        <v/>
      </c>
      <c r="AB104" s="43" t="str">
        <f>IF((AB$182+$BN104)&gt;=52,IF(ISBLANK(INDEX($C105:$BB105,1,(AB$182+$BN104+1-52))),"",IF($BL104="P",VLOOKUP($A104,Surfaces!$B$2:$AL$62,15,0),(VLOOKUP($A104,Surfaces!$B$2:$AL$62,28,0))/$BC104)),IF(ISBLANK(INDEX(AB105:$BB105,1,$BN104+1)),"",IF($BL104="P",VLOOKUP($A104,Surfaces!$B$2:$AL$62,15,0),(VLOOKUP($A104,Surfaces!$B$2:$AL$62,28,0))/$BC104)))</f>
        <v/>
      </c>
      <c r="AC104" s="43" t="str">
        <f>IF((AC$182+$BN104)&gt;=52,IF(ISBLANK(INDEX($C105:$BB105,1,(AC$182+$BN104+1-52))),"",IF($BL104="P",VLOOKUP($A104,Surfaces!$B$2:$AL$62,15,0),(VLOOKUP($A104,Surfaces!$B$2:$AL$62,28,0))/$BC104)),IF(ISBLANK(INDEX(AC105:$BB105,1,$BN104+1)),"",IF($BL104="P",VLOOKUP($A104,Surfaces!$B$2:$AL$62,15,0),(VLOOKUP($A104,Surfaces!$B$2:$AL$62,28,0))/$BC104)))</f>
        <v/>
      </c>
      <c r="AD104" s="43" t="str">
        <f>IF((AD$182+$BN104)&gt;=52,IF(ISBLANK(INDEX($C105:$BB105,1,(AD$182+$BN104+1-52))),"",IF($BL104="P",VLOOKUP($A104,Surfaces!$B$2:$AL$62,15,0),(VLOOKUP($A104,Surfaces!$B$2:$AL$62,28,0))/$BC104)),IF(ISBLANK(INDEX(AD105:$BB105,1,$BN104+1)),"",IF($BL104="P",VLOOKUP($A104,Surfaces!$B$2:$AL$62,15,0),(VLOOKUP($A104,Surfaces!$B$2:$AL$62,28,0))/$BC104)))</f>
        <v/>
      </c>
      <c r="AE104" s="43" t="str">
        <f>IF((AE$182+$BN104)&gt;=52,IF(ISBLANK(INDEX($C105:$BB105,1,(AE$182+$BN104+1-52))),"",IF($BL104="P",VLOOKUP($A104,Surfaces!$B$2:$AL$62,15,0),(VLOOKUP($A104,Surfaces!$B$2:$AL$62,28,0))/$BC104)),IF(ISBLANK(INDEX(AE105:$BB105,1,$BN104+1)),"",IF($BL104="P",VLOOKUP($A104,Surfaces!$B$2:$AL$62,15,0),(VLOOKUP($A104,Surfaces!$B$2:$AL$62,28,0))/$BC104)))</f>
        <v/>
      </c>
      <c r="AF104" s="43" t="str">
        <f>IF((AF$182+$BN104)&gt;=52,IF(ISBLANK(INDEX($C105:$BB105,1,(AF$182+$BN104+1-52))),"",IF($BL104="P",VLOOKUP($A104,Surfaces!$B$2:$AL$62,15,0),(VLOOKUP($A104,Surfaces!$B$2:$AL$62,28,0))/$BC104)),IF(ISBLANK(INDEX(AF105:$BB105,1,$BN104+1)),"",IF($BL104="P",VLOOKUP($A104,Surfaces!$B$2:$AL$62,15,0),(VLOOKUP($A104,Surfaces!$B$2:$AL$62,28,0))/$BC104)))</f>
        <v/>
      </c>
      <c r="AG104" s="43" t="str">
        <f>IF((AG$182+$BN104)&gt;=52,IF(ISBLANK(INDEX($C105:$BB105,1,(AG$182+$BN104+1-52))),"",IF($BL104="P",VLOOKUP($A104,Surfaces!$B$2:$AL$62,15,0),(VLOOKUP($A104,Surfaces!$B$2:$AL$62,28,0))/$BC104)),IF(ISBLANK(INDEX(AG105:$BB105,1,$BN104+1)),"",IF($BL104="P",VLOOKUP($A104,Surfaces!$B$2:$AL$62,15,0),(VLOOKUP($A104,Surfaces!$B$2:$AL$62,28,0))/$BC104)))</f>
        <v/>
      </c>
      <c r="AH104" s="43" t="str">
        <f>IF((AH$182+$BN104)&gt;=52,IF(ISBLANK(INDEX($C105:$BB105,1,(AH$182+$BN104+1-52))),"",IF($BL104="P",VLOOKUP($A104,Surfaces!$B$2:$AL$62,15,0),(VLOOKUP($A104,Surfaces!$B$2:$AL$62,28,0))/$BC104)),IF(ISBLANK(INDEX(AH105:$BB105,1,$BN104+1)),"",IF($BL104="P",VLOOKUP($A104,Surfaces!$B$2:$AL$62,15,0),(VLOOKUP($A104,Surfaces!$B$2:$AL$62,28,0))/$BC104)))</f>
        <v/>
      </c>
      <c r="AI104" s="43" t="str">
        <f>IF((AI$182+$BN104)&gt;=52,IF(ISBLANK(INDEX($C105:$BB105,1,(AI$182+$BN104+1-52))),"",IF($BL104="P",VLOOKUP($A104,Surfaces!$B$2:$AL$62,15,0),(VLOOKUP($A104,Surfaces!$B$2:$AL$62,28,0))/$BC104)),IF(ISBLANK(INDEX(AI105:$BB105,1,$BN104+1)),"",IF($BL104="P",VLOOKUP($A104,Surfaces!$B$2:$AL$62,15,0),(VLOOKUP($A104,Surfaces!$B$2:$AL$62,28,0))/$BC104)))</f>
        <v/>
      </c>
      <c r="AJ104" s="43" t="str">
        <f>IF((AJ$182+$BN104)&gt;=52,IF(ISBLANK(INDEX($C105:$BB105,1,(AJ$182+$BN104+1-52))),"",IF($BL104="P",VLOOKUP($A104,Surfaces!$B$2:$AL$62,15,0),(VLOOKUP($A104,Surfaces!$B$2:$AL$62,28,0))/$BC104)),IF(ISBLANK(INDEX(AJ105:$BB105,1,$BN104+1)),"",IF($BL104="P",VLOOKUP($A104,Surfaces!$B$2:$AL$62,15,0),(VLOOKUP($A104,Surfaces!$B$2:$AL$62,28,0))/$BC104)))</f>
        <v/>
      </c>
      <c r="AK104" s="43" t="str">
        <f>IF((AK$182+$BN104)&gt;=52,IF(ISBLANK(INDEX($C105:$BB105,1,(AK$182+$BN104+1-52))),"",IF($BL104="P",VLOOKUP($A104,Surfaces!$B$2:$AL$62,15,0),(VLOOKUP($A104,Surfaces!$B$2:$AL$62,28,0))/$BC104)),IF(ISBLANK(INDEX(AK105:$BB105,1,$BN104+1)),"",IF($BL104="P",VLOOKUP($A104,Surfaces!$B$2:$AL$62,15,0),(VLOOKUP($A104,Surfaces!$B$2:$AL$62,28,0))/$BC104)))</f>
        <v/>
      </c>
      <c r="AL104" s="43" t="str">
        <f>IF((AL$182+$BN104)&gt;=52,IF(ISBLANK(INDEX($C105:$BB105,1,(AL$182+$BN104+1-52))),"",IF($BL104="P",VLOOKUP($A104,Surfaces!$B$2:$AL$62,15,0),(VLOOKUP($A104,Surfaces!$B$2:$AL$62,28,0))/$BC104)),IF(ISBLANK(INDEX(AL105:$BB105,1,$BN104+1)),"",IF($BL104="P",VLOOKUP($A104,Surfaces!$B$2:$AL$62,15,0),(VLOOKUP($A104,Surfaces!$B$2:$AL$62,28,0))/$BC104)))</f>
        <v/>
      </c>
      <c r="AM104" s="43" t="str">
        <f>IF((AM$182+$BN104)&gt;=52,IF(ISBLANK(INDEX($C105:$BB105,1,(AM$182+$BN104+1-52))),"",IF($BL104="P",VLOOKUP($A104,Surfaces!$B$2:$AL$62,15,0),(VLOOKUP($A104,Surfaces!$B$2:$AL$62,28,0))/$BC104)),IF(ISBLANK(INDEX(AM105:$BB105,1,$BN104+1)),"",IF($BL104="P",VLOOKUP($A104,Surfaces!$B$2:$AL$62,15,0),(VLOOKUP($A104,Surfaces!$B$2:$AL$62,28,0))/$BC104)))</f>
        <v/>
      </c>
      <c r="AN104" s="43" t="str">
        <f>IF((AN$182+$BN104)&gt;=52,IF(ISBLANK(INDEX($C105:$BB105,1,(AN$182+$BN104+1-52))),"",IF($BL104="P",VLOOKUP($A104,Surfaces!$B$2:$AL$62,15,0),(VLOOKUP($A104,Surfaces!$B$2:$AL$62,28,0))/$BC104)),IF(ISBLANK(INDEX(AN105:$BB105,1,$BN104+1)),"",IF($BL104="P",VLOOKUP($A104,Surfaces!$B$2:$AL$62,15,0),(VLOOKUP($A104,Surfaces!$B$2:$AL$62,28,0))/$BC104)))</f>
        <v/>
      </c>
      <c r="AO104" s="43" t="str">
        <f>IF((AO$182+$BN104)&gt;=52,IF(ISBLANK(INDEX($C105:$BB105,1,(AO$182+$BN104+1-52))),"",IF($BL104="P",VLOOKUP($A104,Surfaces!$B$2:$AL$62,15,0),(VLOOKUP($A104,Surfaces!$B$2:$AL$62,28,0))/$BC104)),IF(ISBLANK(INDEX(AO105:$BB105,1,$BN104+1)),"",IF($BL104="P",VLOOKUP($A104,Surfaces!$B$2:$AL$62,15,0),(VLOOKUP($A104,Surfaces!$B$2:$AL$62,28,0))/$BC104)))</f>
        <v/>
      </c>
      <c r="AP104" s="43" t="str">
        <f>IF((AP$182+$BN104)&gt;=52,IF(ISBLANK(INDEX($C105:$BB105,1,(AP$182+$BN104+1-52))),"",IF($BL104="P",VLOOKUP($A104,Surfaces!$B$2:$AL$62,15,0),(VLOOKUP($A104,Surfaces!$B$2:$AL$62,28,0))/$BC104)),IF(ISBLANK(INDEX(AP105:$BB105,1,$BN104+1)),"",IF($BL104="P",VLOOKUP($A104,Surfaces!$B$2:$AL$62,15,0),(VLOOKUP($A104,Surfaces!$B$2:$AL$62,28,0))/$BC104)))</f>
        <v/>
      </c>
      <c r="AQ104" s="43" t="str">
        <f>IF((AQ$182+$BN104)&gt;=52,IF(ISBLANK(INDEX($C105:$BB105,1,(AQ$182+$BN104+1-52))),"",IF($BL104="P",VLOOKUP($A104,Surfaces!$B$2:$AL$62,15,0),(VLOOKUP($A104,Surfaces!$B$2:$AL$62,28,0))/$BC104)),IF(ISBLANK(INDEX(AQ105:$BB105,1,$BN104+1)),"",IF($BL104="P",VLOOKUP($A104,Surfaces!$B$2:$AL$62,15,0),(VLOOKUP($A104,Surfaces!$B$2:$AL$62,28,0))/$BC104)))</f>
        <v/>
      </c>
      <c r="AR104" s="43" t="str">
        <f>IF((AR$182+$BN104)&gt;=52,IF(ISBLANK(INDEX($C105:$BB105,1,(AR$182+$BN104+1-52))),"",IF($BL104="P",VLOOKUP($A104,Surfaces!$B$2:$AL$62,15,0),(VLOOKUP($A104,Surfaces!$B$2:$AL$62,28,0))/$BC104)),IF(ISBLANK(INDEX(AR105:$BB105,1,$BN104+1)),"",IF($BL104="P",VLOOKUP($A104,Surfaces!$B$2:$AL$62,15,0),(VLOOKUP($A104,Surfaces!$B$2:$AL$62,28,0))/$BC104)))</f>
        <v/>
      </c>
      <c r="AS104" s="43" t="str">
        <f>IF((AS$182+$BN104)&gt;=52,IF(ISBLANK(INDEX($C105:$BB105,1,(AS$182+$BN104+1-52))),"",IF($BL104="P",VLOOKUP($A104,Surfaces!$B$2:$AL$62,15,0),(VLOOKUP($A104,Surfaces!$B$2:$AL$62,28,0))/$BC104)),IF(ISBLANK(INDEX(AS105:$BB105,1,$BN104+1)),"",IF($BL104="P",VLOOKUP($A104,Surfaces!$B$2:$AL$62,15,0),(VLOOKUP($A104,Surfaces!$B$2:$AL$62,28,0))/$BC104)))</f>
        <v/>
      </c>
      <c r="AT104" s="43" t="str">
        <f>IF((AT$182+$BN104)&gt;=52,IF(ISBLANK(INDEX($C105:$BB105,1,(AT$182+$BN104+1-52))),"",IF($BL104="P",VLOOKUP($A104,Surfaces!$B$2:$AL$62,15,0),(VLOOKUP($A104,Surfaces!$B$2:$AL$62,28,0))/$BC104)),IF(ISBLANK(INDEX(AT105:$BB105,1,$BN104+1)),"",IF($BL104="P",VLOOKUP($A104,Surfaces!$B$2:$AL$62,15,0),(VLOOKUP($A104,Surfaces!$B$2:$AL$62,28,0))/$BC104)))</f>
        <v/>
      </c>
      <c r="AU104" s="43" t="str">
        <f>IF((AU$182+$BN104)&gt;=52,IF(ISBLANK(INDEX($C105:$BB105,1,(AU$182+$BN104+1-52))),"",IF($BL104="P",VLOOKUP($A104,Surfaces!$B$2:$AL$62,15,0),(VLOOKUP($A104,Surfaces!$B$2:$AL$62,28,0))/$BC104)),IF(ISBLANK(INDEX(AU105:$BB105,1,$BN104+1)),"",IF($BL104="P",VLOOKUP($A104,Surfaces!$B$2:$AL$62,15,0),(VLOOKUP($A104,Surfaces!$B$2:$AL$62,28,0))/$BC104)))</f>
        <v/>
      </c>
      <c r="AV104" s="43" t="str">
        <f>IF((AV$182+$BN104)&gt;=52,IF(ISBLANK(INDEX($C105:$BB105,1,(AV$182+$BN104+1-52))),"",IF($BL104="P",VLOOKUP($A104,Surfaces!$B$2:$AL$62,15,0),(VLOOKUP($A104,Surfaces!$B$2:$AL$62,28,0))/$BC104)),IF(ISBLANK(INDEX(AV105:$BB105,1,$BN104+1)),"",IF($BL104="P",VLOOKUP($A104,Surfaces!$B$2:$AL$62,15,0),(VLOOKUP($A104,Surfaces!$B$2:$AL$62,28,0))/$BC104)))</f>
        <v/>
      </c>
      <c r="AW104" s="43" t="str">
        <f>IF((AW$182+$BN104)&gt;=52,IF(ISBLANK(INDEX($C105:$BB105,1,(AW$182+$BN104+1-52))),"",IF($BL104="P",VLOOKUP($A104,Surfaces!$B$2:$AL$62,15,0),(VLOOKUP($A104,Surfaces!$B$2:$AL$62,28,0))/$BC104)),IF(ISBLANK(INDEX(AW105:$BB105,1,$BN104+1)),"",IF($BL104="P",VLOOKUP($A104,Surfaces!$B$2:$AL$62,15,0),(VLOOKUP($A104,Surfaces!$B$2:$AL$62,28,0))/$BC104)))</f>
        <v/>
      </c>
      <c r="AX104" s="43" t="str">
        <f>IF((AX$182+$BN104)&gt;=52,IF(ISBLANK(INDEX($C105:$BB105,1,(AX$182+$BN104+1-52))),"",IF($BL104="P",VLOOKUP($A104,Surfaces!$B$2:$AL$62,15,0),(VLOOKUP($A104,Surfaces!$B$2:$AL$62,28,0))/$BC104)),IF(ISBLANK(INDEX(AX105:$BB105,1,$BN104+1)),"",IF($BL104="P",VLOOKUP($A104,Surfaces!$B$2:$AL$62,15,0),(VLOOKUP($A104,Surfaces!$B$2:$AL$62,28,0))/$BC104)))</f>
        <v/>
      </c>
      <c r="AY104" s="43" t="str">
        <f>IF((AY$182+$BN104)&gt;=52,IF(ISBLANK(INDEX($C105:$BB105,1,(AY$182+$BN104+1-52))),"",IF($BL104="P",VLOOKUP($A104,Surfaces!$B$2:$AL$62,15,0),(VLOOKUP($A104,Surfaces!$B$2:$AL$62,28,0))/$BC104)),IF(ISBLANK(INDEX(AY105:$BB105,1,$BN104+1)),"",IF($BL104="P",VLOOKUP($A104,Surfaces!$B$2:$AL$62,15,0),(VLOOKUP($A104,Surfaces!$B$2:$AL$62,28,0))/$BC104)))</f>
        <v/>
      </c>
      <c r="AZ104" s="43" t="str">
        <f>IF((AZ$182+$BN104)&gt;=52,IF(ISBLANK(INDEX($C105:$BB105,1,(AZ$182+$BN104+1-52))),"",IF($BL104="P",VLOOKUP($A104,Surfaces!$B$2:$AL$62,15,0),(VLOOKUP($A104,Surfaces!$B$2:$AL$62,28,0))/$BC104)),IF(ISBLANK(INDEX(AZ105:$BB105,1,$BN104+1)),"",IF($BL104="P",VLOOKUP($A104,Surfaces!$B$2:$AL$62,15,0),(VLOOKUP($A104,Surfaces!$B$2:$AL$62,28,0))/$BC104)))</f>
        <v/>
      </c>
      <c r="BA104" s="43" t="str">
        <f>IF((BA$182+$BN104)&gt;=52,IF(ISBLANK(INDEX($C105:$BB105,1,(BA$182+$BN104+1-52))),"",IF($BL104="P",VLOOKUP($A104,Surfaces!$B$2:$AL$62,15,0),(VLOOKUP($A104,Surfaces!$B$2:$AL$62,28,0))/$BC104)),IF(ISBLANK(INDEX(BA105:$BB105,1,$BN104+1)),"",IF($BL104="P",VLOOKUP($A104,Surfaces!$B$2:$AL$62,15,0),(VLOOKUP($A104,Surfaces!$B$2:$AL$62,28,0))/$BC104)))</f>
        <v/>
      </c>
      <c r="BB104" s="43" t="str">
        <f>IF((BB$182+$BN104)&gt;=52,IF(ISBLANK(INDEX($C105:$BB105,1,(BB$182+$BN104+1-52))),"",IF($BL104="P",VLOOKUP($A104,Surfaces!$B$2:$AL$62,15,0),(VLOOKUP($A104,Surfaces!$B$2:$AL$62,28,0))/$BC104)),IF(ISBLANK(INDEX(BB105:$BB105,1,$BN104+1)),"",IF($BL104="P",VLOOKUP($A104,Surfaces!$B$2:$AL$62,15,0),(VLOOKUP($A104,Surfaces!$B$2:$AL$62,28,0))/$BC104)))</f>
        <v/>
      </c>
      <c r="BC104" s="44" t="str">
        <f>IF(COUNTA(C105:BB105)=0,"",COUNTA(C105:BB105))</f>
        <v/>
      </c>
      <c r="BD104" s="45"/>
      <c r="BE104" s="45"/>
      <c r="BF104" s="46"/>
      <c r="BG104" s="46"/>
      <c r="BH104" s="46"/>
      <c r="BI104" s="46"/>
      <c r="BJ104" s="46"/>
      <c r="BK104" s="47"/>
      <c r="BL104" s="46"/>
      <c r="BM104" s="46"/>
      <c r="BN104" s="46"/>
      <c r="BO104" s="48"/>
      <c r="BP104" s="49"/>
      <c r="BQ104" s="48"/>
      <c r="BR104" s="50" t="str">
        <f>IF(ISBLANK(BP104),"",BP104)</f>
        <v/>
      </c>
    </row>
    <row r="105" spans="1:70" x14ac:dyDescent="0.2">
      <c r="A105" s="52">
        <f>A104</f>
        <v>0</v>
      </c>
      <c r="B105" s="53" t="s">
        <v>121</v>
      </c>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7"/>
      <c r="BD105" s="58"/>
      <c r="BE105" s="58"/>
      <c r="BF105" s="59"/>
      <c r="BG105" s="59"/>
      <c r="BH105" s="59"/>
      <c r="BI105" s="59"/>
      <c r="BJ105" s="59"/>
      <c r="BK105" s="60"/>
      <c r="BL105" s="59"/>
      <c r="BM105" s="59"/>
      <c r="BN105" s="59"/>
      <c r="BO105" s="61"/>
      <c r="BP105" s="62"/>
      <c r="BQ105" s="61"/>
      <c r="BR105" s="63"/>
    </row>
    <row r="106" spans="1:70" x14ac:dyDescent="0.2">
      <c r="A106" s="64">
        <f>A105</f>
        <v>0</v>
      </c>
      <c r="B106" s="65" t="s">
        <v>123</v>
      </c>
      <c r="C106" s="66" t="str">
        <f>IF(C105="","",IF(VLOOKUP($A106,Surfaces!$B$1:$AK$61,16,0)="",VLOOKUP($A106,Surfaces!$B$1:$AK$61,29,0),VLOOKUP($A106,Surfaces!$B$1:$AK$61,16,0)))</f>
        <v/>
      </c>
      <c r="D106" s="66" t="str">
        <f>IF(D105="","",IF(VLOOKUP($A106,Surfaces!$B$1:$AK$61,16,0)="",VLOOKUP($A106,Surfaces!$B$1:$AK$61,29,0),VLOOKUP($A106,Surfaces!$B$1:$AK$61,16,0)))</f>
        <v/>
      </c>
      <c r="E106" s="66" t="str">
        <f>IF(E105="","",IF(VLOOKUP($A106,Surfaces!$B$1:$AK$61,16,0)="",VLOOKUP($A106,Surfaces!$B$1:$AK$61,29,0),VLOOKUP($A106,Surfaces!$B$1:$AK$61,16,0)))</f>
        <v/>
      </c>
      <c r="F106" s="66" t="str">
        <f>IF(F105="","",IF(VLOOKUP($A106,Surfaces!$B$1:$AK$61,16,0)="",VLOOKUP($A106,Surfaces!$B$1:$AK$61,29,0),VLOOKUP($A106,Surfaces!$B$1:$AK$61,16,0)))</f>
        <v/>
      </c>
      <c r="G106" s="66" t="str">
        <f>IF(G105="","",IF(VLOOKUP($A106,Surfaces!$B$1:$AK$61,16,0)="",VLOOKUP($A106,Surfaces!$B$1:$AK$61,29,0),VLOOKUP($A106,Surfaces!$B$1:$AK$61,16,0)))</f>
        <v/>
      </c>
      <c r="H106" s="66" t="str">
        <f>IF(H105="","",IF(VLOOKUP($A106,Surfaces!$B$1:$AK$61,16,0)="",VLOOKUP($A106,Surfaces!$B$1:$AK$61,29,0),VLOOKUP($A106,Surfaces!$B$1:$AK$61,16,0)))</f>
        <v/>
      </c>
      <c r="I106" s="66" t="str">
        <f>IF(I105="","",IF(VLOOKUP($A106,Surfaces!$B$1:$AK$61,16,0)="",VLOOKUP($A106,Surfaces!$B$1:$AK$61,29,0),VLOOKUP($A106,Surfaces!$B$1:$AK$61,16,0)))</f>
        <v/>
      </c>
      <c r="J106" s="66" t="str">
        <f>IF(J105="","",IF(VLOOKUP($A106,Surfaces!$B$1:$AK$61,16,0)="",VLOOKUP($A106,Surfaces!$B$1:$AK$61,29,0),VLOOKUP($A106,Surfaces!$B$1:$AK$61,16,0)))</f>
        <v/>
      </c>
      <c r="K106" s="66" t="str">
        <f>IF(K105="","",IF(VLOOKUP($A106,Surfaces!$B$1:$AK$61,16,0)="",VLOOKUP($A106,Surfaces!$B$1:$AK$61,29,0),VLOOKUP($A106,Surfaces!$B$1:$AK$61,16,0)))</f>
        <v/>
      </c>
      <c r="L106" s="66" t="str">
        <f>IF(L105="","",IF(VLOOKUP($A106,Surfaces!$B$1:$AK$61,16,0)="",VLOOKUP($A106,Surfaces!$B$1:$AK$61,29,0),VLOOKUP($A106,Surfaces!$B$1:$AK$61,16,0)))</f>
        <v/>
      </c>
      <c r="M106" s="66" t="str">
        <f>IF(M105="","",IF(VLOOKUP($A106,Surfaces!$B$1:$AK$61,16,0)="",VLOOKUP($A106,Surfaces!$B$1:$AK$61,29,0),VLOOKUP($A106,Surfaces!$B$1:$AK$61,16,0)))</f>
        <v/>
      </c>
      <c r="N106" s="66" t="str">
        <f>IF(N105="","",IF(VLOOKUP($A106,Surfaces!$B$1:$AK$61,16,0)="",VLOOKUP($A106,Surfaces!$B$1:$AK$61,29,0),VLOOKUP($A106,Surfaces!$B$1:$AK$61,16,0)))</f>
        <v/>
      </c>
      <c r="O106" s="66" t="str">
        <f>IF(O105="","",IF(VLOOKUP($A106,Surfaces!$B$1:$AK$61,16,0)="",VLOOKUP($A106,Surfaces!$B$1:$AK$61,29,0),VLOOKUP($A106,Surfaces!$B$1:$AK$61,16,0)))</f>
        <v/>
      </c>
      <c r="P106" s="66" t="str">
        <f>IF(P105="","",IF(VLOOKUP($A106,Surfaces!$B$1:$AK$61,16,0)="",VLOOKUP($A106,Surfaces!$B$1:$AK$61,29,0),VLOOKUP($A106,Surfaces!$B$1:$AK$61,16,0)))</f>
        <v/>
      </c>
      <c r="Q106" s="66" t="str">
        <f>IF(Q105="","",IF(VLOOKUP($A106,Surfaces!$B$1:$AK$61,16,0)="",VLOOKUP($A106,Surfaces!$B$1:$AK$61,29,0),VLOOKUP($A106,Surfaces!$B$1:$AK$61,16,0)))</f>
        <v/>
      </c>
      <c r="R106" s="66" t="str">
        <f>IF(R105="","",IF(VLOOKUP($A106,Surfaces!$B$1:$AK$61,16,0)="",VLOOKUP($A106,Surfaces!$B$1:$AK$61,29,0),VLOOKUP($A106,Surfaces!$B$1:$AK$61,16,0)))</f>
        <v/>
      </c>
      <c r="S106" s="66" t="str">
        <f>IF(S105="","",IF(VLOOKUP($A106,Surfaces!$B$1:$AK$61,16,0)="",VLOOKUP($A106,Surfaces!$B$1:$AK$61,29,0),VLOOKUP($A106,Surfaces!$B$1:$AK$61,16,0)))</f>
        <v/>
      </c>
      <c r="T106" s="66" t="str">
        <f>IF(T105="","",IF(VLOOKUP($A106,Surfaces!$B$1:$AK$61,16,0)="",VLOOKUP($A106,Surfaces!$B$1:$AK$61,29,0),VLOOKUP($A106,Surfaces!$B$1:$AK$61,16,0)))</f>
        <v/>
      </c>
      <c r="U106" s="66" t="str">
        <f>IF(U105="","",IF(VLOOKUP($A106,Surfaces!$B$1:$AK$61,16,0)="",VLOOKUP($A106,Surfaces!$B$1:$AK$61,29,0),VLOOKUP($A106,Surfaces!$B$1:$AK$61,16,0)))</f>
        <v/>
      </c>
      <c r="V106" s="66" t="str">
        <f>IF(V105="","",IF(VLOOKUP($A106,Surfaces!$B$1:$AK$61,16,0)="",VLOOKUP($A106,Surfaces!$B$1:$AK$61,29,0),VLOOKUP($A106,Surfaces!$B$1:$AK$61,16,0)))</f>
        <v/>
      </c>
      <c r="W106" s="66" t="str">
        <f>IF(W105="","",IF(VLOOKUP($A106,Surfaces!$B$1:$AK$61,16,0)="",VLOOKUP($A106,Surfaces!$B$1:$AK$61,29,0),VLOOKUP($A106,Surfaces!$B$1:$AK$61,16,0)))</f>
        <v/>
      </c>
      <c r="X106" s="66" t="str">
        <f>IF(X105="","",IF(VLOOKUP($A106,Surfaces!$B$1:$AK$61,16,0)="",VLOOKUP($A106,Surfaces!$B$1:$AK$61,29,0),VLOOKUP($A106,Surfaces!$B$1:$AK$61,16,0)))</f>
        <v/>
      </c>
      <c r="Y106" s="66" t="str">
        <f>IF(Y105="","",IF(VLOOKUP($A106,Surfaces!$B$1:$AK$61,16,0)="",VLOOKUP($A106,Surfaces!$B$1:$AK$61,29,0),VLOOKUP($A106,Surfaces!$B$1:$AK$61,16,0)))</f>
        <v/>
      </c>
      <c r="Z106" s="66" t="str">
        <f>IF(Z105="","",IF(VLOOKUP($A106,Surfaces!$B$1:$AK$61,16,0)="",VLOOKUP($A106,Surfaces!$B$1:$AK$61,29,0),VLOOKUP($A106,Surfaces!$B$1:$AK$61,16,0)))</f>
        <v/>
      </c>
      <c r="AA106" s="66" t="str">
        <f>IF(AA105="","",IF(VLOOKUP($A106,Surfaces!$B$1:$AK$61,16,0)="",VLOOKUP($A106,Surfaces!$B$1:$AK$61,29,0),VLOOKUP($A106,Surfaces!$B$1:$AK$61,16,0)))</f>
        <v/>
      </c>
      <c r="AB106" s="66" t="str">
        <f>IF(AB105="","",IF(VLOOKUP($A106,Surfaces!$B$1:$AK$61,16,0)="",VLOOKUP($A106,Surfaces!$B$1:$AK$61,29,0),VLOOKUP($A106,Surfaces!$B$1:$AK$61,16,0)))</f>
        <v/>
      </c>
      <c r="AC106" s="66" t="str">
        <f>IF(AC105="","",IF(VLOOKUP($A106,Surfaces!$B$1:$AK$61,16,0)="",VLOOKUP($A106,Surfaces!$B$1:$AK$61,29,0),VLOOKUP($A106,Surfaces!$B$1:$AK$61,16,0)))</f>
        <v/>
      </c>
      <c r="AD106" s="66" t="str">
        <f>IF(AD105="","",IF(VLOOKUP($A106,Surfaces!$B$1:$AK$61,16,0)="",VLOOKUP($A106,Surfaces!$B$1:$AK$61,29,0),VLOOKUP($A106,Surfaces!$B$1:$AK$61,16,0)))</f>
        <v/>
      </c>
      <c r="AE106" s="66" t="str">
        <f>IF(AE105="","",IF(VLOOKUP($A106,Surfaces!$B$1:$AK$61,16,0)="",VLOOKUP($A106,Surfaces!$B$1:$AK$61,29,0),VLOOKUP($A106,Surfaces!$B$1:$AK$61,16,0)))</f>
        <v/>
      </c>
      <c r="AF106" s="66" t="str">
        <f>IF(AF105="","",IF(VLOOKUP($A106,Surfaces!$B$1:$AK$61,16,0)="",VLOOKUP($A106,Surfaces!$B$1:$AK$61,29,0),VLOOKUP($A106,Surfaces!$B$1:$AK$61,16,0)))</f>
        <v/>
      </c>
      <c r="AG106" s="66" t="str">
        <f>IF(AG105="","",IF(VLOOKUP($A106,Surfaces!$B$1:$AK$61,16,0)="",VLOOKUP($A106,Surfaces!$B$1:$AK$61,29,0),VLOOKUP($A106,Surfaces!$B$1:$AK$61,16,0)))</f>
        <v/>
      </c>
      <c r="AH106" s="66" t="str">
        <f>IF(AH105="","",IF(VLOOKUP($A106,Surfaces!$B$1:$AK$61,16,0)="",VLOOKUP($A106,Surfaces!$B$1:$AK$61,29,0),VLOOKUP($A106,Surfaces!$B$1:$AK$61,16,0)))</f>
        <v/>
      </c>
      <c r="AI106" s="66" t="str">
        <f>IF(AI105="","",IF(VLOOKUP($A106,Surfaces!$B$1:$AK$61,16,0)="",VLOOKUP($A106,Surfaces!$B$1:$AK$61,29,0),VLOOKUP($A106,Surfaces!$B$1:$AK$61,16,0)))</f>
        <v/>
      </c>
      <c r="AJ106" s="66" t="str">
        <f>IF(AJ105="","",IF(VLOOKUP($A106,Surfaces!$B$1:$AK$61,16,0)="",VLOOKUP($A106,Surfaces!$B$1:$AK$61,29,0),VLOOKUP($A106,Surfaces!$B$1:$AK$61,16,0)))</f>
        <v/>
      </c>
      <c r="AK106" s="66" t="str">
        <f>IF(AK105="","",IF(VLOOKUP($A106,Surfaces!$B$1:$AK$61,16,0)="",VLOOKUP($A106,Surfaces!$B$1:$AK$61,29,0),VLOOKUP($A106,Surfaces!$B$1:$AK$61,16,0)))</f>
        <v/>
      </c>
      <c r="AL106" s="66" t="str">
        <f>IF(AL105="","",IF(VLOOKUP($A106,Surfaces!$B$1:$AK$61,16,0)="",VLOOKUP($A106,Surfaces!$B$1:$AK$61,29,0),VLOOKUP($A106,Surfaces!$B$1:$AK$61,16,0)))</f>
        <v/>
      </c>
      <c r="AM106" s="66" t="str">
        <f>IF(AM105="","",IF(VLOOKUP($A106,Surfaces!$B$1:$AK$61,16,0)="",VLOOKUP($A106,Surfaces!$B$1:$AK$61,29,0),VLOOKUP($A106,Surfaces!$B$1:$AK$61,16,0)))</f>
        <v/>
      </c>
      <c r="AN106" s="66" t="str">
        <f>IF(AN105="","",IF(VLOOKUP($A106,Surfaces!$B$1:$AK$61,16,0)="",VLOOKUP($A106,Surfaces!$B$1:$AK$61,29,0),VLOOKUP($A106,Surfaces!$B$1:$AK$61,16,0)))</f>
        <v/>
      </c>
      <c r="AO106" s="66" t="str">
        <f>IF(AO105="","",IF(VLOOKUP($A106,Surfaces!$B$1:$AK$61,16,0)="",VLOOKUP($A106,Surfaces!$B$1:$AK$61,29,0),VLOOKUP($A106,Surfaces!$B$1:$AK$61,16,0)))</f>
        <v/>
      </c>
      <c r="AP106" s="66" t="str">
        <f>IF(AP105="","",IF(VLOOKUP($A106,Surfaces!$B$1:$AK$61,16,0)="",VLOOKUP($A106,Surfaces!$B$1:$AK$61,29,0),VLOOKUP($A106,Surfaces!$B$1:$AK$61,16,0)))</f>
        <v/>
      </c>
      <c r="AQ106" s="66" t="str">
        <f>IF(AQ105="","",IF(VLOOKUP($A106,Surfaces!$B$1:$AK$61,16,0)="",VLOOKUP($A106,Surfaces!$B$1:$AK$61,29,0),VLOOKUP($A106,Surfaces!$B$1:$AK$61,16,0)))</f>
        <v/>
      </c>
      <c r="AR106" s="66" t="str">
        <f>IF(AR105="","",IF(VLOOKUP($A106,Surfaces!$B$1:$AK$61,16,0)="",VLOOKUP($A106,Surfaces!$B$1:$AK$61,29,0),VLOOKUP($A106,Surfaces!$B$1:$AK$61,16,0)))</f>
        <v/>
      </c>
      <c r="AS106" s="66" t="str">
        <f>IF(AS105="","",IF(VLOOKUP($A106,Surfaces!$B$1:$AK$61,16,0)="",VLOOKUP($A106,Surfaces!$B$1:$AK$61,29,0),VLOOKUP($A106,Surfaces!$B$1:$AK$61,16,0)))</f>
        <v/>
      </c>
      <c r="AT106" s="66" t="str">
        <f>IF(AT105="","",IF(VLOOKUP($A106,Surfaces!$B$1:$AK$61,16,0)="",VLOOKUP($A106,Surfaces!$B$1:$AK$61,29,0),VLOOKUP($A106,Surfaces!$B$1:$AK$61,16,0)))</f>
        <v/>
      </c>
      <c r="AU106" s="66" t="str">
        <f>IF(AU105="","",IF(VLOOKUP($A106,Surfaces!$B$1:$AK$61,16,0)="",VLOOKUP($A106,Surfaces!$B$1:$AK$61,29,0),VLOOKUP($A106,Surfaces!$B$1:$AK$61,16,0)))</f>
        <v/>
      </c>
      <c r="AV106" s="66" t="str">
        <f>IF(AV105="","",IF(VLOOKUP($A106,Surfaces!$B$1:$AK$61,16,0)="",VLOOKUP($A106,Surfaces!$B$1:$AK$61,29,0),VLOOKUP($A106,Surfaces!$B$1:$AK$61,16,0)))</f>
        <v/>
      </c>
      <c r="AW106" s="66" t="str">
        <f>IF(AW105="","",IF(VLOOKUP($A106,Surfaces!$B$1:$AK$61,16,0)="",VLOOKUP($A106,Surfaces!$B$1:$AK$61,29,0),VLOOKUP($A106,Surfaces!$B$1:$AK$61,16,0)))</f>
        <v/>
      </c>
      <c r="AX106" s="66" t="str">
        <f>IF(AX105="","",IF(VLOOKUP($A106,Surfaces!$B$1:$AK$61,16,0)="",VLOOKUP($A106,Surfaces!$B$1:$AK$61,29,0),VLOOKUP($A106,Surfaces!$B$1:$AK$61,16,0)))</f>
        <v/>
      </c>
      <c r="AY106" s="66" t="str">
        <f>IF(AY105="","",IF(VLOOKUP($A106,Surfaces!$B$1:$AK$61,16,0)="",VLOOKUP($A106,Surfaces!$B$1:$AK$61,29,0),VLOOKUP($A106,Surfaces!$B$1:$AK$61,16,0)))</f>
        <v/>
      </c>
      <c r="AZ106" s="66" t="str">
        <f>IF(AZ105="","",IF(VLOOKUP($A106,Surfaces!$B$1:$AK$61,16,0)="",VLOOKUP($A106,Surfaces!$B$1:$AK$61,29,0),VLOOKUP($A106,Surfaces!$B$1:$AK$61,16,0)))</f>
        <v/>
      </c>
      <c r="BA106" s="66" t="str">
        <f>IF(BA105="","",IF(VLOOKUP($A106,Surfaces!$B$1:$AK$61,16,0)="",VLOOKUP($A106,Surfaces!$B$1:$AK$61,29,0),VLOOKUP($A106,Surfaces!$B$1:$AK$61,16,0)))</f>
        <v/>
      </c>
      <c r="BB106" s="66" t="str">
        <f>IF(BB105="","",IF(VLOOKUP($A106,Surfaces!$B$1:$AK$61,16,0)="",VLOOKUP($A106,Surfaces!$B$1:$AK$61,29,0),VLOOKUP($A106,Surfaces!$B$1:$AK$61,16,0)))</f>
        <v/>
      </c>
      <c r="BC106" s="67"/>
      <c r="BD106" s="68"/>
      <c r="BE106" s="68"/>
      <c r="BF106" s="69"/>
      <c r="BG106" s="69"/>
      <c r="BH106" s="69"/>
      <c r="BI106" s="69"/>
      <c r="BJ106" s="69"/>
      <c r="BK106" s="70"/>
      <c r="BL106" s="69"/>
      <c r="BM106" s="69"/>
      <c r="BN106" s="69"/>
      <c r="BO106" s="71"/>
      <c r="BP106" s="72"/>
      <c r="BQ106" s="71"/>
      <c r="BR106" s="73"/>
    </row>
    <row r="107" spans="1:70" s="51" customFormat="1" x14ac:dyDescent="0.2">
      <c r="A107" s="41"/>
      <c r="B107" s="42" t="s">
        <v>115</v>
      </c>
      <c r="C107" s="43" t="str">
        <f>IF((C$182+$BN107)&gt;=52,IF(ISBLANK(INDEX($C108:$BB108,1,(C$182+$BN107+1-52))),"",IF($BL107="P",VLOOKUP($A107,Surfaces!$B$2:$AL$62,15,0),(VLOOKUP($A107,Surfaces!$B$2:$AL$62,28,0))/$BC107)),IF(ISBLANK(INDEX(C108:$BB108,1,$BN107+1)),"",IF($BL107="P",VLOOKUP($A107,Surfaces!$B$2:$AL$62,15,0),(VLOOKUP($A107,Surfaces!$B$2:$AL$62,28,0))/$BC107)))</f>
        <v/>
      </c>
      <c r="D107" s="43" t="str">
        <f>IF((D$182+$BN107)&gt;=52,IF(ISBLANK(INDEX($C108:$BB108,1,(D$182+$BN107+1-52))),"",IF($BL107="P",VLOOKUP($A107,Surfaces!$B$2:$AL$62,15,0),(VLOOKUP($A107,Surfaces!$B$2:$AL$62,28,0))/$BC107)),IF(ISBLANK(INDEX(D108:$BB108,1,$BN107+1)),"",IF($BL107="P",VLOOKUP($A107,Surfaces!$B$2:$AL$62,15,0),(VLOOKUP($A107,Surfaces!$B$2:$AL$62,28,0))/$BC107)))</f>
        <v/>
      </c>
      <c r="E107" s="43" t="str">
        <f>IF((E$182+$BN107)&gt;=52,IF(ISBLANK(INDEX($C108:$BB108,1,(E$182+$BN107+1-52))),"",IF($BL107="P",VLOOKUP($A107,Surfaces!$B$2:$AL$62,15,0),(VLOOKUP($A107,Surfaces!$B$2:$AL$62,28,0))/$BC107)),IF(ISBLANK(INDEX(E108:$BB108,1,$BN107+1)),"",IF($BL107="P",VLOOKUP($A107,Surfaces!$B$2:$AL$62,15,0),(VLOOKUP($A107,Surfaces!$B$2:$AL$62,28,0))/$BC107)))</f>
        <v/>
      </c>
      <c r="F107" s="43" t="str">
        <f>IF((F$182+$BN107)&gt;=52,IF(ISBLANK(INDEX($C108:$BB108,1,(F$182+$BN107+1-52))),"",IF($BL107="P",VLOOKUP($A107,Surfaces!$B$2:$AL$62,15,0),(VLOOKUP($A107,Surfaces!$B$2:$AL$62,28,0))/$BC107)),IF(ISBLANK(INDEX(F108:$BB108,1,$BN107+1)),"",IF($BL107="P",VLOOKUP($A107,Surfaces!$B$2:$AL$62,15,0),(VLOOKUP($A107,Surfaces!$B$2:$AL$62,28,0))/$BC107)))</f>
        <v/>
      </c>
      <c r="G107" s="43" t="str">
        <f>IF((G$182+$BN107)&gt;=52,IF(ISBLANK(INDEX($C108:$BB108,1,(G$182+$BN107+1-52))),"",IF($BL107="P",VLOOKUP($A107,Surfaces!$B$2:$AL$62,15,0),(VLOOKUP($A107,Surfaces!$B$2:$AL$62,28,0))/$BC107)),IF(ISBLANK(INDEX(G108:$BB108,1,$BN107+1)),"",IF($BL107="P",VLOOKUP($A107,Surfaces!$B$2:$AL$62,15,0),(VLOOKUP($A107,Surfaces!$B$2:$AL$62,28,0))/$BC107)))</f>
        <v/>
      </c>
      <c r="H107" s="43" t="str">
        <f>IF((H$182+$BN107)&gt;=52,IF(ISBLANK(INDEX($C108:$BB108,1,(H$182+$BN107+1-52))),"",IF($BL107="P",VLOOKUP($A107,Surfaces!$B$2:$AL$62,15,0),(VLOOKUP($A107,Surfaces!$B$2:$AL$62,28,0))/$BC107)),IF(ISBLANK(INDEX(H108:$BB108,1,$BN107+1)),"",IF($BL107="P",VLOOKUP($A107,Surfaces!$B$2:$AL$62,15,0),(VLOOKUP($A107,Surfaces!$B$2:$AL$62,28,0))/$BC107)))</f>
        <v/>
      </c>
      <c r="I107" s="43" t="str">
        <f>IF((I$182+$BN107)&gt;=52,IF(ISBLANK(INDEX($C108:$BB108,1,(I$182+$BN107+1-52))),"",IF($BL107="P",VLOOKUP($A107,Surfaces!$B$2:$AL$62,15,0),(VLOOKUP($A107,Surfaces!$B$2:$AL$62,28,0))/$BC107)),IF(ISBLANK(INDEX(I108:$BB108,1,$BN107+1)),"",IF($BL107="P",VLOOKUP($A107,Surfaces!$B$2:$AL$62,15,0),(VLOOKUP($A107,Surfaces!$B$2:$AL$62,28,0))/$BC107)))</f>
        <v/>
      </c>
      <c r="J107" s="43" t="str">
        <f>IF((J$182+$BN107)&gt;=52,IF(ISBLANK(INDEX($C108:$BB108,1,(J$182+$BN107+1-52))),"",IF($BL107="P",VLOOKUP($A107,Surfaces!$B$2:$AL$62,15,0),(VLOOKUP($A107,Surfaces!$B$2:$AL$62,28,0))/$BC107)),IF(ISBLANK(INDEX(J108:$BB108,1,$BN107+1)),"",IF($BL107="P",VLOOKUP($A107,Surfaces!$B$2:$AL$62,15,0),(VLOOKUP($A107,Surfaces!$B$2:$AL$62,28,0))/$BC107)))</f>
        <v/>
      </c>
      <c r="K107" s="43" t="str">
        <f>IF((K$182+$BN107)&gt;=52,IF(ISBLANK(INDEX($C108:$BB108,1,(K$182+$BN107+1-52))),"",IF($BL107="P",VLOOKUP($A107,Surfaces!$B$2:$AL$62,15,0),(VLOOKUP($A107,Surfaces!$B$2:$AL$62,28,0))/$BC107)),IF(ISBLANK(INDEX(K108:$BB108,1,$BN107+1)),"",IF($BL107="P",VLOOKUP($A107,Surfaces!$B$2:$AL$62,15,0),(VLOOKUP($A107,Surfaces!$B$2:$AL$62,28,0))/$BC107)))</f>
        <v/>
      </c>
      <c r="L107" s="43" t="str">
        <f>IF((L$182+$BN107)&gt;=52,IF(ISBLANK(INDEX($C108:$BB108,1,(L$182+$BN107+1-52))),"",IF($BL107="P",VLOOKUP($A107,Surfaces!$B$2:$AL$62,15,0),(VLOOKUP($A107,Surfaces!$B$2:$AL$62,28,0))/$BC107)),IF(ISBLANK(INDEX(L108:$BB108,1,$BN107+1)),"",IF($BL107="P",VLOOKUP($A107,Surfaces!$B$2:$AL$62,15,0),(VLOOKUP($A107,Surfaces!$B$2:$AL$62,28,0))/$BC107)))</f>
        <v/>
      </c>
      <c r="M107" s="43" t="str">
        <f>IF((M$182+$BN107)&gt;=52,IF(ISBLANK(INDEX($C108:$BB108,1,(M$182+$BN107+1-52))),"",IF($BL107="P",VLOOKUP($A107,Surfaces!$B$2:$AL$62,15,0),(VLOOKUP($A107,Surfaces!$B$2:$AL$62,28,0))/$BC107)),IF(ISBLANK(INDEX(M108:$BB108,1,$BN107+1)),"",IF($BL107="P",VLOOKUP($A107,Surfaces!$B$2:$AL$62,15,0),(VLOOKUP($A107,Surfaces!$B$2:$AL$62,28,0))/$BC107)))</f>
        <v/>
      </c>
      <c r="N107" s="43" t="str">
        <f>IF((N$182+$BN107)&gt;=52,IF(ISBLANK(INDEX($C108:$BB108,1,(N$182+$BN107+1-52))),"",IF($BL107="P",VLOOKUP($A107,Surfaces!$B$2:$AL$62,15,0),(VLOOKUP($A107,Surfaces!$B$2:$AL$62,28,0))/$BC107)),IF(ISBLANK(INDEX(N108:$BB108,1,$BN107+1)),"",IF($BL107="P",VLOOKUP($A107,Surfaces!$B$2:$AL$62,15,0),(VLOOKUP($A107,Surfaces!$B$2:$AL$62,28,0))/$BC107)))</f>
        <v/>
      </c>
      <c r="O107" s="43" t="str">
        <f>IF((O$182+$BN107)&gt;=52,IF(ISBLANK(INDEX($C108:$BB108,1,(O$182+$BN107+1-52))),"",IF($BL107="P",VLOOKUP($A107,Surfaces!$B$2:$AL$62,15,0),(VLOOKUP($A107,Surfaces!$B$2:$AL$62,28,0))/$BC107)),IF(ISBLANK(INDEX(O108:$BB108,1,$BN107+1)),"",IF($BL107="P",VLOOKUP($A107,Surfaces!$B$2:$AL$62,15,0),(VLOOKUP($A107,Surfaces!$B$2:$AL$62,28,0))/$BC107)))</f>
        <v/>
      </c>
      <c r="P107" s="43" t="str">
        <f>IF((P$182+$BN107)&gt;=52,IF(ISBLANK(INDEX($C108:$BB108,1,(P$182+$BN107+1-52))),"",IF($BL107="P",VLOOKUP($A107,Surfaces!$B$2:$AL$62,15,0),(VLOOKUP($A107,Surfaces!$B$2:$AL$62,28,0))/$BC107)),IF(ISBLANK(INDEX(P108:$BB108,1,$BN107+1)),"",IF($BL107="P",VLOOKUP($A107,Surfaces!$B$2:$AL$62,15,0),(VLOOKUP($A107,Surfaces!$B$2:$AL$62,28,0))/$BC107)))</f>
        <v/>
      </c>
      <c r="Q107" s="43" t="str">
        <f>IF((Q$182+$BN107)&gt;=52,IF(ISBLANK(INDEX($C108:$BB108,1,(Q$182+$BN107+1-52))),"",IF($BL107="P",VLOOKUP($A107,Surfaces!$B$2:$AL$62,15,0),(VLOOKUP($A107,Surfaces!$B$2:$AL$62,28,0))/$BC107)),IF(ISBLANK(INDEX(Q108:$BB108,1,$BN107+1)),"",IF($BL107="P",VLOOKUP($A107,Surfaces!$B$2:$AL$62,15,0),(VLOOKUP($A107,Surfaces!$B$2:$AL$62,28,0))/$BC107)))</f>
        <v/>
      </c>
      <c r="R107" s="43" t="str">
        <f>IF((R$182+$BN107)&gt;=52,IF(ISBLANK(INDEX($C108:$BB108,1,(R$182+$BN107+1-52))),"",IF($BL107="P",VLOOKUP($A107,Surfaces!$B$2:$AL$62,15,0),(VLOOKUP($A107,Surfaces!$B$2:$AL$62,28,0))/$BC107)),IF(ISBLANK(INDEX(R108:$BB108,1,$BN107+1)),"",IF($BL107="P",VLOOKUP($A107,Surfaces!$B$2:$AL$62,15,0),(VLOOKUP($A107,Surfaces!$B$2:$AL$62,28,0))/$BC107)))</f>
        <v/>
      </c>
      <c r="S107" s="43" t="str">
        <f>IF((S$182+$BN107)&gt;=52,IF(ISBLANK(INDEX($C108:$BB108,1,(S$182+$BN107+1-52))),"",IF($BL107="P",VLOOKUP($A107,Surfaces!$B$2:$AL$62,15,0),(VLOOKUP($A107,Surfaces!$B$2:$AL$62,28,0))/$BC107)),IF(ISBLANK(INDEX(S108:$BB108,1,$BN107+1)),"",IF($BL107="P",VLOOKUP($A107,Surfaces!$B$2:$AL$62,15,0),(VLOOKUP($A107,Surfaces!$B$2:$AL$62,28,0))/$BC107)))</f>
        <v/>
      </c>
      <c r="T107" s="43" t="str">
        <f>IF((T$182+$BN107)&gt;=52,IF(ISBLANK(INDEX($C108:$BB108,1,(T$182+$BN107+1-52))),"",IF($BL107="P",VLOOKUP($A107,Surfaces!$B$2:$AL$62,15,0),(VLOOKUP($A107,Surfaces!$B$2:$AL$62,28,0))/$BC107)),IF(ISBLANK(INDEX(T108:$BB108,1,$BN107+1)),"",IF($BL107="P",VLOOKUP($A107,Surfaces!$B$2:$AL$62,15,0),(VLOOKUP($A107,Surfaces!$B$2:$AL$62,28,0))/$BC107)))</f>
        <v/>
      </c>
      <c r="U107" s="43" t="str">
        <f>IF((U$182+$BN107)&gt;=52,IF(ISBLANK(INDEX($C108:$BB108,1,(U$182+$BN107+1-52))),"",IF($BL107="P",VLOOKUP($A107,Surfaces!$B$2:$AL$62,15,0),(VLOOKUP($A107,Surfaces!$B$2:$AL$62,28,0))/$BC107)),IF(ISBLANK(INDEX(U108:$BB108,1,$BN107+1)),"",IF($BL107="P",VLOOKUP($A107,Surfaces!$B$2:$AL$62,15,0),(VLOOKUP($A107,Surfaces!$B$2:$AL$62,28,0))/$BC107)))</f>
        <v/>
      </c>
      <c r="V107" s="43" t="str">
        <f>IF((V$182+$BN107)&gt;=52,IF(ISBLANK(INDEX($C108:$BB108,1,(V$182+$BN107+1-52))),"",IF($BL107="P",VLOOKUP($A107,Surfaces!$B$2:$AL$62,15,0),(VLOOKUP($A107,Surfaces!$B$2:$AL$62,28,0))/$BC107)),IF(ISBLANK(INDEX(V108:$BB108,1,$BN107+1)),"",IF($BL107="P",VLOOKUP($A107,Surfaces!$B$2:$AL$62,15,0),(VLOOKUP($A107,Surfaces!$B$2:$AL$62,28,0))/$BC107)))</f>
        <v/>
      </c>
      <c r="W107" s="43" t="str">
        <f>IF((W$182+$BN107)&gt;=52,IF(ISBLANK(INDEX($C108:$BB108,1,(W$182+$BN107+1-52))),"",IF($BL107="P",VLOOKUP($A107,Surfaces!$B$2:$AL$62,15,0),(VLOOKUP($A107,Surfaces!$B$2:$AL$62,28,0))/$BC107)),IF(ISBLANK(INDEX(W108:$BB108,1,$BN107+1)),"",IF($BL107="P",VLOOKUP($A107,Surfaces!$B$2:$AL$62,15,0),(VLOOKUP($A107,Surfaces!$B$2:$AL$62,28,0))/$BC107)))</f>
        <v/>
      </c>
      <c r="X107" s="43" t="str">
        <f>IF((X$182+$BN107)&gt;=52,IF(ISBLANK(INDEX($C108:$BB108,1,(X$182+$BN107+1-52))),"",IF($BL107="P",VLOOKUP($A107,Surfaces!$B$2:$AL$62,15,0),(VLOOKUP($A107,Surfaces!$B$2:$AL$62,28,0))/$BC107)),IF(ISBLANK(INDEX(X108:$BB108,1,$BN107+1)),"",IF($BL107="P",VLOOKUP($A107,Surfaces!$B$2:$AL$62,15,0),(VLOOKUP($A107,Surfaces!$B$2:$AL$62,28,0))/$BC107)))</f>
        <v/>
      </c>
      <c r="Y107" s="43" t="str">
        <f>IF((Y$182+$BN107)&gt;=52,IF(ISBLANK(INDEX($C108:$BB108,1,(Y$182+$BN107+1-52))),"",IF($BL107="P",VLOOKUP($A107,Surfaces!$B$2:$AL$62,15,0),(VLOOKUP($A107,Surfaces!$B$2:$AL$62,28,0))/$BC107)),IF(ISBLANK(INDEX(Y108:$BB108,1,$BN107+1)),"",IF($BL107="P",VLOOKUP($A107,Surfaces!$B$2:$AL$62,15,0),(VLOOKUP($A107,Surfaces!$B$2:$AL$62,28,0))/$BC107)))</f>
        <v/>
      </c>
      <c r="Z107" s="43" t="str">
        <f>IF((Z$182+$BN107)&gt;=52,IF(ISBLANK(INDEX($C108:$BB108,1,(Z$182+$BN107+1-52))),"",IF($BL107="P",VLOOKUP($A107,Surfaces!$B$2:$AL$62,15,0),(VLOOKUP($A107,Surfaces!$B$2:$AL$62,28,0))/$BC107)),IF(ISBLANK(INDEX(Z108:$BB108,1,$BN107+1)),"",IF($BL107="P",VLOOKUP($A107,Surfaces!$B$2:$AL$62,15,0),(VLOOKUP($A107,Surfaces!$B$2:$AL$62,28,0))/$BC107)))</f>
        <v/>
      </c>
      <c r="AA107" s="43" t="str">
        <f>IF((AA$182+$BN107)&gt;=52,IF(ISBLANK(INDEX($C108:$BB108,1,(AA$182+$BN107+1-52))),"",IF($BL107="P",VLOOKUP($A107,Surfaces!$B$2:$AL$62,15,0),(VLOOKUP($A107,Surfaces!$B$2:$AL$62,28,0))/$BC107)),IF(ISBLANK(INDEX(AA108:$BB108,1,$BN107+1)),"",IF($BL107="P",VLOOKUP($A107,Surfaces!$B$2:$AL$62,15,0),(VLOOKUP($A107,Surfaces!$B$2:$AL$62,28,0))/$BC107)))</f>
        <v/>
      </c>
      <c r="AB107" s="43" t="str">
        <f>IF((AB$182+$BN107)&gt;=52,IF(ISBLANK(INDEX($C108:$BB108,1,(AB$182+$BN107+1-52))),"",IF($BL107="P",VLOOKUP($A107,Surfaces!$B$2:$AL$62,15,0),(VLOOKUP($A107,Surfaces!$B$2:$AL$62,28,0))/$BC107)),IF(ISBLANK(INDEX(AB108:$BB108,1,$BN107+1)),"",IF($BL107="P",VLOOKUP($A107,Surfaces!$B$2:$AL$62,15,0),(VLOOKUP($A107,Surfaces!$B$2:$AL$62,28,0))/$BC107)))</f>
        <v/>
      </c>
      <c r="AC107" s="43" t="str">
        <f>IF((AC$182+$BN107)&gt;=52,IF(ISBLANK(INDEX($C108:$BB108,1,(AC$182+$BN107+1-52))),"",IF($BL107="P",VLOOKUP($A107,Surfaces!$B$2:$AL$62,15,0),(VLOOKUP($A107,Surfaces!$B$2:$AL$62,28,0))/$BC107)),IF(ISBLANK(INDEX(AC108:$BB108,1,$BN107+1)),"",IF($BL107="P",VLOOKUP($A107,Surfaces!$B$2:$AL$62,15,0),(VLOOKUP($A107,Surfaces!$B$2:$AL$62,28,0))/$BC107)))</f>
        <v/>
      </c>
      <c r="AD107" s="43" t="str">
        <f>IF((AD$182+$BN107)&gt;=52,IF(ISBLANK(INDEX($C108:$BB108,1,(AD$182+$BN107+1-52))),"",IF($BL107="P",VLOOKUP($A107,Surfaces!$B$2:$AL$62,15,0),(VLOOKUP($A107,Surfaces!$B$2:$AL$62,28,0))/$BC107)),IF(ISBLANK(INDEX(AD108:$BB108,1,$BN107+1)),"",IF($BL107="P",VLOOKUP($A107,Surfaces!$B$2:$AL$62,15,0),(VLOOKUP($A107,Surfaces!$B$2:$AL$62,28,0))/$BC107)))</f>
        <v/>
      </c>
      <c r="AE107" s="43" t="str">
        <f>IF((AE$182+$BN107)&gt;=52,IF(ISBLANK(INDEX($C108:$BB108,1,(AE$182+$BN107+1-52))),"",IF($BL107="P",VLOOKUP($A107,Surfaces!$B$2:$AL$62,15,0),(VLOOKUP($A107,Surfaces!$B$2:$AL$62,28,0))/$BC107)),IF(ISBLANK(INDEX(AE108:$BB108,1,$BN107+1)),"",IF($BL107="P",VLOOKUP($A107,Surfaces!$B$2:$AL$62,15,0),(VLOOKUP($A107,Surfaces!$B$2:$AL$62,28,0))/$BC107)))</f>
        <v/>
      </c>
      <c r="AF107" s="43" t="str">
        <f>IF((AF$182+$BN107)&gt;=52,IF(ISBLANK(INDEX($C108:$BB108,1,(AF$182+$BN107+1-52))),"",IF($BL107="P",VLOOKUP($A107,Surfaces!$B$2:$AL$62,15,0),(VLOOKUP($A107,Surfaces!$B$2:$AL$62,28,0))/$BC107)),IF(ISBLANK(INDEX(AF108:$BB108,1,$BN107+1)),"",IF($BL107="P",VLOOKUP($A107,Surfaces!$B$2:$AL$62,15,0),(VLOOKUP($A107,Surfaces!$B$2:$AL$62,28,0))/$BC107)))</f>
        <v/>
      </c>
      <c r="AG107" s="43" t="str">
        <f>IF((AG$182+$BN107)&gt;=52,IF(ISBLANK(INDEX($C108:$BB108,1,(AG$182+$BN107+1-52))),"",IF($BL107="P",VLOOKUP($A107,Surfaces!$B$2:$AL$62,15,0),(VLOOKUP($A107,Surfaces!$B$2:$AL$62,28,0))/$BC107)),IF(ISBLANK(INDEX(AG108:$BB108,1,$BN107+1)),"",IF($BL107="P",VLOOKUP($A107,Surfaces!$B$2:$AL$62,15,0),(VLOOKUP($A107,Surfaces!$B$2:$AL$62,28,0))/$BC107)))</f>
        <v/>
      </c>
      <c r="AH107" s="43" t="str">
        <f>IF((AH$182+$BN107)&gt;=52,IF(ISBLANK(INDEX($C108:$BB108,1,(AH$182+$BN107+1-52))),"",IF($BL107="P",VLOOKUP($A107,Surfaces!$B$2:$AL$62,15,0),(VLOOKUP($A107,Surfaces!$B$2:$AL$62,28,0))/$BC107)),IF(ISBLANK(INDEX(AH108:$BB108,1,$BN107+1)),"",IF($BL107="P",VLOOKUP($A107,Surfaces!$B$2:$AL$62,15,0),(VLOOKUP($A107,Surfaces!$B$2:$AL$62,28,0))/$BC107)))</f>
        <v/>
      </c>
      <c r="AI107" s="43" t="str">
        <f>IF((AI$182+$BN107)&gt;=52,IF(ISBLANK(INDEX($C108:$BB108,1,(AI$182+$BN107+1-52))),"",IF($BL107="P",VLOOKUP($A107,Surfaces!$B$2:$AL$62,15,0),(VLOOKUP($A107,Surfaces!$B$2:$AL$62,28,0))/$BC107)),IF(ISBLANK(INDEX(AI108:$BB108,1,$BN107+1)),"",IF($BL107="P",VLOOKUP($A107,Surfaces!$B$2:$AL$62,15,0),(VLOOKUP($A107,Surfaces!$B$2:$AL$62,28,0))/$BC107)))</f>
        <v/>
      </c>
      <c r="AJ107" s="43" t="str">
        <f>IF((AJ$182+$BN107)&gt;=52,IF(ISBLANK(INDEX($C108:$BB108,1,(AJ$182+$BN107+1-52))),"",IF($BL107="P",VLOOKUP($A107,Surfaces!$B$2:$AL$62,15,0),(VLOOKUP($A107,Surfaces!$B$2:$AL$62,28,0))/$BC107)),IF(ISBLANK(INDEX(AJ108:$BB108,1,$BN107+1)),"",IF($BL107="P",VLOOKUP($A107,Surfaces!$B$2:$AL$62,15,0),(VLOOKUP($A107,Surfaces!$B$2:$AL$62,28,0))/$BC107)))</f>
        <v/>
      </c>
      <c r="AK107" s="43" t="str">
        <f>IF((AK$182+$BN107)&gt;=52,IF(ISBLANK(INDEX($C108:$BB108,1,(AK$182+$BN107+1-52))),"",IF($BL107="P",VLOOKUP($A107,Surfaces!$B$2:$AL$62,15,0),(VLOOKUP($A107,Surfaces!$B$2:$AL$62,28,0))/$BC107)),IF(ISBLANK(INDEX(AK108:$BB108,1,$BN107+1)),"",IF($BL107="P",VLOOKUP($A107,Surfaces!$B$2:$AL$62,15,0),(VLOOKUP($A107,Surfaces!$B$2:$AL$62,28,0))/$BC107)))</f>
        <v/>
      </c>
      <c r="AL107" s="43" t="str">
        <f>IF((AL$182+$BN107)&gt;=52,IF(ISBLANK(INDEX($C108:$BB108,1,(AL$182+$BN107+1-52))),"",IF($BL107="P",VLOOKUP($A107,Surfaces!$B$2:$AL$62,15,0),(VLOOKUP($A107,Surfaces!$B$2:$AL$62,28,0))/$BC107)),IF(ISBLANK(INDEX(AL108:$BB108,1,$BN107+1)),"",IF($BL107="P",VLOOKUP($A107,Surfaces!$B$2:$AL$62,15,0),(VLOOKUP($A107,Surfaces!$B$2:$AL$62,28,0))/$BC107)))</f>
        <v/>
      </c>
      <c r="AM107" s="43" t="str">
        <f>IF((AM$182+$BN107)&gt;=52,IF(ISBLANK(INDEX($C108:$BB108,1,(AM$182+$BN107+1-52))),"",IF($BL107="P",VLOOKUP($A107,Surfaces!$B$2:$AL$62,15,0),(VLOOKUP($A107,Surfaces!$B$2:$AL$62,28,0))/$BC107)),IF(ISBLANK(INDEX(AM108:$BB108,1,$BN107+1)),"",IF($BL107="P",VLOOKUP($A107,Surfaces!$B$2:$AL$62,15,0),(VLOOKUP($A107,Surfaces!$B$2:$AL$62,28,0))/$BC107)))</f>
        <v/>
      </c>
      <c r="AN107" s="43" t="str">
        <f>IF((AN$182+$BN107)&gt;=52,IF(ISBLANK(INDEX($C108:$BB108,1,(AN$182+$BN107+1-52))),"",IF($BL107="P",VLOOKUP($A107,Surfaces!$B$2:$AL$62,15,0),(VLOOKUP($A107,Surfaces!$B$2:$AL$62,28,0))/$BC107)),IF(ISBLANK(INDEX(AN108:$BB108,1,$BN107+1)),"",IF($BL107="P",VLOOKUP($A107,Surfaces!$B$2:$AL$62,15,0),(VLOOKUP($A107,Surfaces!$B$2:$AL$62,28,0))/$BC107)))</f>
        <v/>
      </c>
      <c r="AO107" s="43" t="str">
        <f>IF((AO$182+$BN107)&gt;=52,IF(ISBLANK(INDEX($C108:$BB108,1,(AO$182+$BN107+1-52))),"",IF($BL107="P",VLOOKUP($A107,Surfaces!$B$2:$AL$62,15,0),(VLOOKUP($A107,Surfaces!$B$2:$AL$62,28,0))/$BC107)),IF(ISBLANK(INDEX(AO108:$BB108,1,$BN107+1)),"",IF($BL107="P",VLOOKUP($A107,Surfaces!$B$2:$AL$62,15,0),(VLOOKUP($A107,Surfaces!$B$2:$AL$62,28,0))/$BC107)))</f>
        <v/>
      </c>
      <c r="AP107" s="43" t="str">
        <f>IF((AP$182+$BN107)&gt;=52,IF(ISBLANK(INDEX($C108:$BB108,1,(AP$182+$BN107+1-52))),"",IF($BL107="P",VLOOKUP($A107,Surfaces!$B$2:$AL$62,15,0),(VLOOKUP($A107,Surfaces!$B$2:$AL$62,28,0))/$BC107)),IF(ISBLANK(INDEX(AP108:$BB108,1,$BN107+1)),"",IF($BL107="P",VLOOKUP($A107,Surfaces!$B$2:$AL$62,15,0),(VLOOKUP($A107,Surfaces!$B$2:$AL$62,28,0))/$BC107)))</f>
        <v/>
      </c>
      <c r="AQ107" s="43" t="str">
        <f>IF((AQ$182+$BN107)&gt;=52,IF(ISBLANK(INDEX($C108:$BB108,1,(AQ$182+$BN107+1-52))),"",IF($BL107="P",VLOOKUP($A107,Surfaces!$B$2:$AL$62,15,0),(VLOOKUP($A107,Surfaces!$B$2:$AL$62,28,0))/$BC107)),IF(ISBLANK(INDEX(AQ108:$BB108,1,$BN107+1)),"",IF($BL107="P",VLOOKUP($A107,Surfaces!$B$2:$AL$62,15,0),(VLOOKUP($A107,Surfaces!$B$2:$AL$62,28,0))/$BC107)))</f>
        <v/>
      </c>
      <c r="AR107" s="43" t="str">
        <f>IF((AR$182+$BN107)&gt;=52,IF(ISBLANK(INDEX($C108:$BB108,1,(AR$182+$BN107+1-52))),"",IF($BL107="P",VLOOKUP($A107,Surfaces!$B$2:$AL$62,15,0),(VLOOKUP($A107,Surfaces!$B$2:$AL$62,28,0))/$BC107)),IF(ISBLANK(INDEX(AR108:$BB108,1,$BN107+1)),"",IF($BL107="P",VLOOKUP($A107,Surfaces!$B$2:$AL$62,15,0),(VLOOKUP($A107,Surfaces!$B$2:$AL$62,28,0))/$BC107)))</f>
        <v/>
      </c>
      <c r="AS107" s="43" t="str">
        <f>IF((AS$182+$BN107)&gt;=52,IF(ISBLANK(INDEX($C108:$BB108,1,(AS$182+$BN107+1-52))),"",IF($BL107="P",VLOOKUP($A107,Surfaces!$B$2:$AL$62,15,0),(VLOOKUP($A107,Surfaces!$B$2:$AL$62,28,0))/$BC107)),IF(ISBLANK(INDEX(AS108:$BB108,1,$BN107+1)),"",IF($BL107="P",VLOOKUP($A107,Surfaces!$B$2:$AL$62,15,0),(VLOOKUP($A107,Surfaces!$B$2:$AL$62,28,0))/$BC107)))</f>
        <v/>
      </c>
      <c r="AT107" s="43" t="str">
        <f>IF((AT$182+$BN107)&gt;=52,IF(ISBLANK(INDEX($C108:$BB108,1,(AT$182+$BN107+1-52))),"",IF($BL107="P",VLOOKUP($A107,Surfaces!$B$2:$AL$62,15,0),(VLOOKUP($A107,Surfaces!$B$2:$AL$62,28,0))/$BC107)),IF(ISBLANK(INDEX(AT108:$BB108,1,$BN107+1)),"",IF($BL107="P",VLOOKUP($A107,Surfaces!$B$2:$AL$62,15,0),(VLOOKUP($A107,Surfaces!$B$2:$AL$62,28,0))/$BC107)))</f>
        <v/>
      </c>
      <c r="AU107" s="43" t="str">
        <f>IF((AU$182+$BN107)&gt;=52,IF(ISBLANK(INDEX($C108:$BB108,1,(AU$182+$BN107+1-52))),"",IF($BL107="P",VLOOKUP($A107,Surfaces!$B$2:$AL$62,15,0),(VLOOKUP($A107,Surfaces!$B$2:$AL$62,28,0))/$BC107)),IF(ISBLANK(INDEX(AU108:$BB108,1,$BN107+1)),"",IF($BL107="P",VLOOKUP($A107,Surfaces!$B$2:$AL$62,15,0),(VLOOKUP($A107,Surfaces!$B$2:$AL$62,28,0))/$BC107)))</f>
        <v/>
      </c>
      <c r="AV107" s="43" t="str">
        <f>IF((AV$182+$BN107)&gt;=52,IF(ISBLANK(INDEX($C108:$BB108,1,(AV$182+$BN107+1-52))),"",IF($BL107="P",VLOOKUP($A107,Surfaces!$B$2:$AL$62,15,0),(VLOOKUP($A107,Surfaces!$B$2:$AL$62,28,0))/$BC107)),IF(ISBLANK(INDEX(AV108:$BB108,1,$BN107+1)),"",IF($BL107="P",VLOOKUP($A107,Surfaces!$B$2:$AL$62,15,0),(VLOOKUP($A107,Surfaces!$B$2:$AL$62,28,0))/$BC107)))</f>
        <v/>
      </c>
      <c r="AW107" s="43" t="str">
        <f>IF((AW$182+$BN107)&gt;=52,IF(ISBLANK(INDEX($C108:$BB108,1,(AW$182+$BN107+1-52))),"",IF($BL107="P",VLOOKUP($A107,Surfaces!$B$2:$AL$62,15,0),(VLOOKUP($A107,Surfaces!$B$2:$AL$62,28,0))/$BC107)),IF(ISBLANK(INDEX(AW108:$BB108,1,$BN107+1)),"",IF($BL107="P",VLOOKUP($A107,Surfaces!$B$2:$AL$62,15,0),(VLOOKUP($A107,Surfaces!$B$2:$AL$62,28,0))/$BC107)))</f>
        <v/>
      </c>
      <c r="AX107" s="43" t="str">
        <f>IF((AX$182+$BN107)&gt;=52,IF(ISBLANK(INDEX($C108:$BB108,1,(AX$182+$BN107+1-52))),"",IF($BL107="P",VLOOKUP($A107,Surfaces!$B$2:$AL$62,15,0),(VLOOKUP($A107,Surfaces!$B$2:$AL$62,28,0))/$BC107)),IF(ISBLANK(INDEX(AX108:$BB108,1,$BN107+1)),"",IF($BL107="P",VLOOKUP($A107,Surfaces!$B$2:$AL$62,15,0),(VLOOKUP($A107,Surfaces!$B$2:$AL$62,28,0))/$BC107)))</f>
        <v/>
      </c>
      <c r="AY107" s="43" t="str">
        <f>IF((AY$182+$BN107)&gt;=52,IF(ISBLANK(INDEX($C108:$BB108,1,(AY$182+$BN107+1-52))),"",IF($BL107="P",VLOOKUP($A107,Surfaces!$B$2:$AL$62,15,0),(VLOOKUP($A107,Surfaces!$B$2:$AL$62,28,0))/$BC107)),IF(ISBLANK(INDEX(AY108:$BB108,1,$BN107+1)),"",IF($BL107="P",VLOOKUP($A107,Surfaces!$B$2:$AL$62,15,0),(VLOOKUP($A107,Surfaces!$B$2:$AL$62,28,0))/$BC107)))</f>
        <v/>
      </c>
      <c r="AZ107" s="43" t="str">
        <f>IF((AZ$182+$BN107)&gt;=52,IF(ISBLANK(INDEX($C108:$BB108,1,(AZ$182+$BN107+1-52))),"",IF($BL107="P",VLOOKUP($A107,Surfaces!$B$2:$AL$62,15,0),(VLOOKUP($A107,Surfaces!$B$2:$AL$62,28,0))/$BC107)),IF(ISBLANK(INDEX(AZ108:$BB108,1,$BN107+1)),"",IF($BL107="P",VLOOKUP($A107,Surfaces!$B$2:$AL$62,15,0),(VLOOKUP($A107,Surfaces!$B$2:$AL$62,28,0))/$BC107)))</f>
        <v/>
      </c>
      <c r="BA107" s="43" t="str">
        <f>IF((BA$182+$BN107)&gt;=52,IF(ISBLANK(INDEX($C108:$BB108,1,(BA$182+$BN107+1-52))),"",IF($BL107="P",VLOOKUP($A107,Surfaces!$B$2:$AL$62,15,0),(VLOOKUP($A107,Surfaces!$B$2:$AL$62,28,0))/$BC107)),IF(ISBLANK(INDEX(BA108:$BB108,1,$BN107+1)),"",IF($BL107="P",VLOOKUP($A107,Surfaces!$B$2:$AL$62,15,0),(VLOOKUP($A107,Surfaces!$B$2:$AL$62,28,0))/$BC107)))</f>
        <v/>
      </c>
      <c r="BB107" s="43" t="str">
        <f>IF((BB$182+$BN107)&gt;=52,IF(ISBLANK(INDEX($C108:$BB108,1,(BB$182+$BN107+1-52))),"",IF($BL107="P",VLOOKUP($A107,Surfaces!$B$2:$AL$62,15,0),(VLOOKUP($A107,Surfaces!$B$2:$AL$62,28,0))/$BC107)),IF(ISBLANK(INDEX(BB108:$BB108,1,$BN107+1)),"",IF($BL107="P",VLOOKUP($A107,Surfaces!$B$2:$AL$62,15,0),(VLOOKUP($A107,Surfaces!$B$2:$AL$62,28,0))/$BC107)))</f>
        <v/>
      </c>
      <c r="BC107" s="44" t="str">
        <f>IF(COUNTA(C108:BB108)=0,"",COUNTA(C108:BB108))</f>
        <v/>
      </c>
      <c r="BD107" s="45"/>
      <c r="BE107" s="45"/>
      <c r="BF107" s="46"/>
      <c r="BG107" s="46"/>
      <c r="BH107" s="46"/>
      <c r="BI107" s="46"/>
      <c r="BJ107" s="46"/>
      <c r="BK107" s="47"/>
      <c r="BL107" s="46"/>
      <c r="BM107" s="46"/>
      <c r="BN107" s="46"/>
      <c r="BO107" s="48"/>
      <c r="BP107" s="49"/>
      <c r="BQ107" s="48"/>
      <c r="BR107" s="50" t="str">
        <f>IF(ISBLANK(BP107),"",BP107)</f>
        <v/>
      </c>
    </row>
    <row r="108" spans="1:70" x14ac:dyDescent="0.2">
      <c r="A108" s="52">
        <f>A107</f>
        <v>0</v>
      </c>
      <c r="B108" s="53" t="s">
        <v>121</v>
      </c>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7"/>
      <c r="BD108" s="58"/>
      <c r="BE108" s="58"/>
      <c r="BF108" s="59"/>
      <c r="BG108" s="59"/>
      <c r="BH108" s="59"/>
      <c r="BI108" s="59"/>
      <c r="BJ108" s="59"/>
      <c r="BK108" s="60"/>
      <c r="BL108" s="59"/>
      <c r="BM108" s="59"/>
      <c r="BN108" s="59"/>
      <c r="BO108" s="61"/>
      <c r="BP108" s="62"/>
      <c r="BQ108" s="61"/>
      <c r="BR108" s="63"/>
    </row>
    <row r="109" spans="1:70" x14ac:dyDescent="0.2">
      <c r="A109" s="64">
        <f>A108</f>
        <v>0</v>
      </c>
      <c r="B109" s="65" t="s">
        <v>123</v>
      </c>
      <c r="C109" s="66" t="str">
        <f>IF(C108="","",IF(VLOOKUP($A109,Surfaces!$B$1:$AK$61,16,0)="",VLOOKUP($A109,Surfaces!$B$1:$AK$61,29,0),VLOOKUP($A109,Surfaces!$B$1:$AK$61,16,0)))</f>
        <v/>
      </c>
      <c r="D109" s="66" t="str">
        <f>IF(D108="","",IF(VLOOKUP($A109,Surfaces!$B$1:$AK$61,16,0)="",VLOOKUP($A109,Surfaces!$B$1:$AK$61,29,0),VLOOKUP($A109,Surfaces!$B$1:$AK$61,16,0)))</f>
        <v/>
      </c>
      <c r="E109" s="66" t="str">
        <f>IF(E108="","",IF(VLOOKUP($A109,Surfaces!$B$1:$AK$61,16,0)="",VLOOKUP($A109,Surfaces!$B$1:$AK$61,29,0),VLOOKUP($A109,Surfaces!$B$1:$AK$61,16,0)))</f>
        <v/>
      </c>
      <c r="F109" s="66" t="str">
        <f>IF(F108="","",IF(VLOOKUP($A109,Surfaces!$B$1:$AK$61,16,0)="",VLOOKUP($A109,Surfaces!$B$1:$AK$61,29,0),VLOOKUP($A109,Surfaces!$B$1:$AK$61,16,0)))</f>
        <v/>
      </c>
      <c r="G109" s="66" t="str">
        <f>IF(G108="","",IF(VLOOKUP($A109,Surfaces!$B$1:$AK$61,16,0)="",VLOOKUP($A109,Surfaces!$B$1:$AK$61,29,0),VLOOKUP($A109,Surfaces!$B$1:$AK$61,16,0)))</f>
        <v/>
      </c>
      <c r="H109" s="66" t="str">
        <f>IF(H108="","",IF(VLOOKUP($A109,Surfaces!$B$1:$AK$61,16,0)="",VLOOKUP($A109,Surfaces!$B$1:$AK$61,29,0),VLOOKUP($A109,Surfaces!$B$1:$AK$61,16,0)))</f>
        <v/>
      </c>
      <c r="I109" s="66" t="str">
        <f>IF(I108="","",IF(VLOOKUP($A109,Surfaces!$B$1:$AK$61,16,0)="",VLOOKUP($A109,Surfaces!$B$1:$AK$61,29,0),VLOOKUP($A109,Surfaces!$B$1:$AK$61,16,0)))</f>
        <v/>
      </c>
      <c r="J109" s="66" t="str">
        <f>IF(J108="","",IF(VLOOKUP($A109,Surfaces!$B$1:$AK$61,16,0)="",VLOOKUP($A109,Surfaces!$B$1:$AK$61,29,0),VLOOKUP($A109,Surfaces!$B$1:$AK$61,16,0)))</f>
        <v/>
      </c>
      <c r="K109" s="66" t="str">
        <f>IF(K108="","",IF(VLOOKUP($A109,Surfaces!$B$1:$AK$61,16,0)="",VLOOKUP($A109,Surfaces!$B$1:$AK$61,29,0),VLOOKUP($A109,Surfaces!$B$1:$AK$61,16,0)))</f>
        <v/>
      </c>
      <c r="L109" s="66" t="str">
        <f>IF(L108="","",IF(VLOOKUP($A109,Surfaces!$B$1:$AK$61,16,0)="",VLOOKUP($A109,Surfaces!$B$1:$AK$61,29,0),VLOOKUP($A109,Surfaces!$B$1:$AK$61,16,0)))</f>
        <v/>
      </c>
      <c r="M109" s="66" t="str">
        <f>IF(M108="","",IF(VLOOKUP($A109,Surfaces!$B$1:$AK$61,16,0)="",VLOOKUP($A109,Surfaces!$B$1:$AK$61,29,0),VLOOKUP($A109,Surfaces!$B$1:$AK$61,16,0)))</f>
        <v/>
      </c>
      <c r="N109" s="66" t="str">
        <f>IF(N108="","",IF(VLOOKUP($A109,Surfaces!$B$1:$AK$61,16,0)="",VLOOKUP($A109,Surfaces!$B$1:$AK$61,29,0),VLOOKUP($A109,Surfaces!$B$1:$AK$61,16,0)))</f>
        <v/>
      </c>
      <c r="O109" s="66" t="str">
        <f>IF(O108="","",IF(VLOOKUP($A109,Surfaces!$B$1:$AK$61,16,0)="",VLOOKUP($A109,Surfaces!$B$1:$AK$61,29,0),VLOOKUP($A109,Surfaces!$B$1:$AK$61,16,0)))</f>
        <v/>
      </c>
      <c r="P109" s="66" t="str">
        <f>IF(P108="","",IF(VLOOKUP($A109,Surfaces!$B$1:$AK$61,16,0)="",VLOOKUP($A109,Surfaces!$B$1:$AK$61,29,0),VLOOKUP($A109,Surfaces!$B$1:$AK$61,16,0)))</f>
        <v/>
      </c>
      <c r="Q109" s="66" t="str">
        <f>IF(Q108="","",IF(VLOOKUP($A109,Surfaces!$B$1:$AK$61,16,0)="",VLOOKUP($A109,Surfaces!$B$1:$AK$61,29,0),VLOOKUP($A109,Surfaces!$B$1:$AK$61,16,0)))</f>
        <v/>
      </c>
      <c r="R109" s="66" t="str">
        <f>IF(R108="","",IF(VLOOKUP($A109,Surfaces!$B$1:$AK$61,16,0)="",VLOOKUP($A109,Surfaces!$B$1:$AK$61,29,0),VLOOKUP($A109,Surfaces!$B$1:$AK$61,16,0)))</f>
        <v/>
      </c>
      <c r="S109" s="66" t="str">
        <f>IF(S108="","",IF(VLOOKUP($A109,Surfaces!$B$1:$AK$61,16,0)="",VLOOKUP($A109,Surfaces!$B$1:$AK$61,29,0),VLOOKUP($A109,Surfaces!$B$1:$AK$61,16,0)))</f>
        <v/>
      </c>
      <c r="T109" s="66" t="str">
        <f>IF(T108="","",IF(VLOOKUP($A109,Surfaces!$B$1:$AK$61,16,0)="",VLOOKUP($A109,Surfaces!$B$1:$AK$61,29,0),VLOOKUP($A109,Surfaces!$B$1:$AK$61,16,0)))</f>
        <v/>
      </c>
      <c r="U109" s="66" t="str">
        <f>IF(U108="","",IF(VLOOKUP($A109,Surfaces!$B$1:$AK$61,16,0)="",VLOOKUP($A109,Surfaces!$B$1:$AK$61,29,0),VLOOKUP($A109,Surfaces!$B$1:$AK$61,16,0)))</f>
        <v/>
      </c>
      <c r="V109" s="66" t="str">
        <f>IF(V108="","",IF(VLOOKUP($A109,Surfaces!$B$1:$AK$61,16,0)="",VLOOKUP($A109,Surfaces!$B$1:$AK$61,29,0),VLOOKUP($A109,Surfaces!$B$1:$AK$61,16,0)))</f>
        <v/>
      </c>
      <c r="W109" s="66" t="str">
        <f>IF(W108="","",IF(VLOOKUP($A109,Surfaces!$B$1:$AK$61,16,0)="",VLOOKUP($A109,Surfaces!$B$1:$AK$61,29,0),VLOOKUP($A109,Surfaces!$B$1:$AK$61,16,0)))</f>
        <v/>
      </c>
      <c r="X109" s="66" t="str">
        <f>IF(X108="","",IF(VLOOKUP($A109,Surfaces!$B$1:$AK$61,16,0)="",VLOOKUP($A109,Surfaces!$B$1:$AK$61,29,0),VLOOKUP($A109,Surfaces!$B$1:$AK$61,16,0)))</f>
        <v/>
      </c>
      <c r="Y109" s="66" t="str">
        <f>IF(Y108="","",IF(VLOOKUP($A109,Surfaces!$B$1:$AK$61,16,0)="",VLOOKUP($A109,Surfaces!$B$1:$AK$61,29,0),VLOOKUP($A109,Surfaces!$B$1:$AK$61,16,0)))</f>
        <v/>
      </c>
      <c r="Z109" s="66" t="str">
        <f>IF(Z108="","",IF(VLOOKUP($A109,Surfaces!$B$1:$AK$61,16,0)="",VLOOKUP($A109,Surfaces!$B$1:$AK$61,29,0),VLOOKUP($A109,Surfaces!$B$1:$AK$61,16,0)))</f>
        <v/>
      </c>
      <c r="AA109" s="66" t="str">
        <f>IF(AA108="","",IF(VLOOKUP($A109,Surfaces!$B$1:$AK$61,16,0)="",VLOOKUP($A109,Surfaces!$B$1:$AK$61,29,0),VLOOKUP($A109,Surfaces!$B$1:$AK$61,16,0)))</f>
        <v/>
      </c>
      <c r="AB109" s="66" t="str">
        <f>IF(AB108="","",IF(VLOOKUP($A109,Surfaces!$B$1:$AK$61,16,0)="",VLOOKUP($A109,Surfaces!$B$1:$AK$61,29,0),VLOOKUP($A109,Surfaces!$B$1:$AK$61,16,0)))</f>
        <v/>
      </c>
      <c r="AC109" s="66" t="str">
        <f>IF(AC108="","",IF(VLOOKUP($A109,Surfaces!$B$1:$AK$61,16,0)="",VLOOKUP($A109,Surfaces!$B$1:$AK$61,29,0),VLOOKUP($A109,Surfaces!$B$1:$AK$61,16,0)))</f>
        <v/>
      </c>
      <c r="AD109" s="66" t="str">
        <f>IF(AD108="","",IF(VLOOKUP($A109,Surfaces!$B$1:$AK$61,16,0)="",VLOOKUP($A109,Surfaces!$B$1:$AK$61,29,0),VLOOKUP($A109,Surfaces!$B$1:$AK$61,16,0)))</f>
        <v/>
      </c>
      <c r="AE109" s="66" t="str">
        <f>IF(AE108="","",IF(VLOOKUP($A109,Surfaces!$B$1:$AK$61,16,0)="",VLOOKUP($A109,Surfaces!$B$1:$AK$61,29,0),VLOOKUP($A109,Surfaces!$B$1:$AK$61,16,0)))</f>
        <v/>
      </c>
      <c r="AF109" s="66" t="str">
        <f>IF(AF108="","",IF(VLOOKUP($A109,Surfaces!$B$1:$AK$61,16,0)="",VLOOKUP($A109,Surfaces!$B$1:$AK$61,29,0),VLOOKUP($A109,Surfaces!$B$1:$AK$61,16,0)))</f>
        <v/>
      </c>
      <c r="AG109" s="66" t="str">
        <f>IF(AG108="","",IF(VLOOKUP($A109,Surfaces!$B$1:$AK$61,16,0)="",VLOOKUP($A109,Surfaces!$B$1:$AK$61,29,0),VLOOKUP($A109,Surfaces!$B$1:$AK$61,16,0)))</f>
        <v/>
      </c>
      <c r="AH109" s="66" t="str">
        <f>IF(AH108="","",IF(VLOOKUP($A109,Surfaces!$B$1:$AK$61,16,0)="",VLOOKUP($A109,Surfaces!$B$1:$AK$61,29,0),VLOOKUP($A109,Surfaces!$B$1:$AK$61,16,0)))</f>
        <v/>
      </c>
      <c r="AI109" s="66" t="str">
        <f>IF(AI108="","",IF(VLOOKUP($A109,Surfaces!$B$1:$AK$61,16,0)="",VLOOKUP($A109,Surfaces!$B$1:$AK$61,29,0),VLOOKUP($A109,Surfaces!$B$1:$AK$61,16,0)))</f>
        <v/>
      </c>
      <c r="AJ109" s="66" t="str">
        <f>IF(AJ108="","",IF(VLOOKUP($A109,Surfaces!$B$1:$AK$61,16,0)="",VLOOKUP($A109,Surfaces!$B$1:$AK$61,29,0),VLOOKUP($A109,Surfaces!$B$1:$AK$61,16,0)))</f>
        <v/>
      </c>
      <c r="AK109" s="66" t="str">
        <f>IF(AK108="","",IF(VLOOKUP($A109,Surfaces!$B$1:$AK$61,16,0)="",VLOOKUP($A109,Surfaces!$B$1:$AK$61,29,0),VLOOKUP($A109,Surfaces!$B$1:$AK$61,16,0)))</f>
        <v/>
      </c>
      <c r="AL109" s="66" t="str">
        <f>IF(AL108="","",IF(VLOOKUP($A109,Surfaces!$B$1:$AK$61,16,0)="",VLOOKUP($A109,Surfaces!$B$1:$AK$61,29,0),VLOOKUP($A109,Surfaces!$B$1:$AK$61,16,0)))</f>
        <v/>
      </c>
      <c r="AM109" s="66" t="str">
        <f>IF(AM108="","",IF(VLOOKUP($A109,Surfaces!$B$1:$AK$61,16,0)="",VLOOKUP($A109,Surfaces!$B$1:$AK$61,29,0),VLOOKUP($A109,Surfaces!$B$1:$AK$61,16,0)))</f>
        <v/>
      </c>
      <c r="AN109" s="66" t="str">
        <f>IF(AN108="","",IF(VLOOKUP($A109,Surfaces!$B$1:$AK$61,16,0)="",VLOOKUP($A109,Surfaces!$B$1:$AK$61,29,0),VLOOKUP($A109,Surfaces!$B$1:$AK$61,16,0)))</f>
        <v/>
      </c>
      <c r="AO109" s="66" t="str">
        <f>IF(AO108="","",IF(VLOOKUP($A109,Surfaces!$B$1:$AK$61,16,0)="",VLOOKUP($A109,Surfaces!$B$1:$AK$61,29,0),VLOOKUP($A109,Surfaces!$B$1:$AK$61,16,0)))</f>
        <v/>
      </c>
      <c r="AP109" s="66" t="str">
        <f>IF(AP108="","",IF(VLOOKUP($A109,Surfaces!$B$1:$AK$61,16,0)="",VLOOKUP($A109,Surfaces!$B$1:$AK$61,29,0),VLOOKUP($A109,Surfaces!$B$1:$AK$61,16,0)))</f>
        <v/>
      </c>
      <c r="AQ109" s="66" t="str">
        <f>IF(AQ108="","",IF(VLOOKUP($A109,Surfaces!$B$1:$AK$61,16,0)="",VLOOKUP($A109,Surfaces!$B$1:$AK$61,29,0),VLOOKUP($A109,Surfaces!$B$1:$AK$61,16,0)))</f>
        <v/>
      </c>
      <c r="AR109" s="66" t="str">
        <f>IF(AR108="","",IF(VLOOKUP($A109,Surfaces!$B$1:$AK$61,16,0)="",VLOOKUP($A109,Surfaces!$B$1:$AK$61,29,0),VLOOKUP($A109,Surfaces!$B$1:$AK$61,16,0)))</f>
        <v/>
      </c>
      <c r="AS109" s="66" t="str">
        <f>IF(AS108="","",IF(VLOOKUP($A109,Surfaces!$B$1:$AK$61,16,0)="",VLOOKUP($A109,Surfaces!$B$1:$AK$61,29,0),VLOOKUP($A109,Surfaces!$B$1:$AK$61,16,0)))</f>
        <v/>
      </c>
      <c r="AT109" s="66" t="str">
        <f>IF(AT108="","",IF(VLOOKUP($A109,Surfaces!$B$1:$AK$61,16,0)="",VLOOKUP($A109,Surfaces!$B$1:$AK$61,29,0),VLOOKUP($A109,Surfaces!$B$1:$AK$61,16,0)))</f>
        <v/>
      </c>
      <c r="AU109" s="66" t="str">
        <f>IF(AU108="","",IF(VLOOKUP($A109,Surfaces!$B$1:$AK$61,16,0)="",VLOOKUP($A109,Surfaces!$B$1:$AK$61,29,0),VLOOKUP($A109,Surfaces!$B$1:$AK$61,16,0)))</f>
        <v/>
      </c>
      <c r="AV109" s="66" t="str">
        <f>IF(AV108="","",IF(VLOOKUP($A109,Surfaces!$B$1:$AK$61,16,0)="",VLOOKUP($A109,Surfaces!$B$1:$AK$61,29,0),VLOOKUP($A109,Surfaces!$B$1:$AK$61,16,0)))</f>
        <v/>
      </c>
      <c r="AW109" s="66" t="str">
        <f>IF(AW108="","",IF(VLOOKUP($A109,Surfaces!$B$1:$AK$61,16,0)="",VLOOKUP($A109,Surfaces!$B$1:$AK$61,29,0),VLOOKUP($A109,Surfaces!$B$1:$AK$61,16,0)))</f>
        <v/>
      </c>
      <c r="AX109" s="66" t="str">
        <f>IF(AX108="","",IF(VLOOKUP($A109,Surfaces!$B$1:$AK$61,16,0)="",VLOOKUP($A109,Surfaces!$B$1:$AK$61,29,0),VLOOKUP($A109,Surfaces!$B$1:$AK$61,16,0)))</f>
        <v/>
      </c>
      <c r="AY109" s="66" t="str">
        <f>IF(AY108="","",IF(VLOOKUP($A109,Surfaces!$B$1:$AK$61,16,0)="",VLOOKUP($A109,Surfaces!$B$1:$AK$61,29,0),VLOOKUP($A109,Surfaces!$B$1:$AK$61,16,0)))</f>
        <v/>
      </c>
      <c r="AZ109" s="66" t="str">
        <f>IF(AZ108="","",IF(VLOOKUP($A109,Surfaces!$B$1:$AK$61,16,0)="",VLOOKUP($A109,Surfaces!$B$1:$AK$61,29,0),VLOOKUP($A109,Surfaces!$B$1:$AK$61,16,0)))</f>
        <v/>
      </c>
      <c r="BA109" s="66" t="str">
        <f>IF(BA108="","",IF(VLOOKUP($A109,Surfaces!$B$1:$AK$61,16,0)="",VLOOKUP($A109,Surfaces!$B$1:$AK$61,29,0),VLOOKUP($A109,Surfaces!$B$1:$AK$61,16,0)))</f>
        <v/>
      </c>
      <c r="BB109" s="66" t="str">
        <f>IF(BB108="","",IF(VLOOKUP($A109,Surfaces!$B$1:$AK$61,16,0)="",VLOOKUP($A109,Surfaces!$B$1:$AK$61,29,0),VLOOKUP($A109,Surfaces!$B$1:$AK$61,16,0)))</f>
        <v/>
      </c>
      <c r="BC109" s="67"/>
      <c r="BD109" s="68"/>
      <c r="BE109" s="68"/>
      <c r="BF109" s="69"/>
      <c r="BG109" s="69"/>
      <c r="BH109" s="69"/>
      <c r="BI109" s="69"/>
      <c r="BJ109" s="69"/>
      <c r="BK109" s="70"/>
      <c r="BL109" s="69"/>
      <c r="BM109" s="69"/>
      <c r="BN109" s="69"/>
      <c r="BO109" s="71"/>
      <c r="BP109" s="72"/>
      <c r="BQ109" s="71"/>
      <c r="BR109" s="73"/>
    </row>
    <row r="110" spans="1:70" s="51" customFormat="1" x14ac:dyDescent="0.2">
      <c r="A110" s="41"/>
      <c r="B110" s="42" t="s">
        <v>115</v>
      </c>
      <c r="C110" s="43" t="str">
        <f>IF((C$182+$BN110)&gt;=52,IF(ISBLANK(INDEX($C111:$BB111,1,(C$182+$BN110+1-52))),"",IF($BL110="P",VLOOKUP($A110,Surfaces!$B$2:$AL$62,15,0),(VLOOKUP($A110,Surfaces!$B$2:$AL$62,28,0))/$BC110)),IF(ISBLANK(INDEX(C111:$BB111,1,$BN110+1)),"",IF($BL110="P",VLOOKUP($A110,Surfaces!$B$2:$AL$62,15,0),(VLOOKUP($A110,Surfaces!$B$2:$AL$62,28,0))/$BC110)))</f>
        <v/>
      </c>
      <c r="D110" s="43" t="str">
        <f>IF((D$182+$BN110)&gt;=52,IF(ISBLANK(INDEX($C111:$BB111,1,(D$182+$BN110+1-52))),"",IF($BL110="P",VLOOKUP($A110,Surfaces!$B$2:$AL$62,15,0),(VLOOKUP($A110,Surfaces!$B$2:$AL$62,28,0))/$BC110)),IF(ISBLANK(INDEX(D111:$BB111,1,$BN110+1)),"",IF($BL110="P",VLOOKUP($A110,Surfaces!$B$2:$AL$62,15,0),(VLOOKUP($A110,Surfaces!$B$2:$AL$62,28,0))/$BC110)))</f>
        <v/>
      </c>
      <c r="E110" s="43" t="str">
        <f>IF((E$182+$BN110)&gt;=52,IF(ISBLANK(INDEX($C111:$BB111,1,(E$182+$BN110+1-52))),"",IF($BL110="P",VLOOKUP($A110,Surfaces!$B$2:$AL$62,15,0),(VLOOKUP($A110,Surfaces!$B$2:$AL$62,28,0))/$BC110)),IF(ISBLANK(INDEX(E111:$BB111,1,$BN110+1)),"",IF($BL110="P",VLOOKUP($A110,Surfaces!$B$2:$AL$62,15,0),(VLOOKUP($A110,Surfaces!$B$2:$AL$62,28,0))/$BC110)))</f>
        <v/>
      </c>
      <c r="F110" s="43" t="str">
        <f>IF((F$182+$BN110)&gt;=52,IF(ISBLANK(INDEX($C111:$BB111,1,(F$182+$BN110+1-52))),"",IF($BL110="P",VLOOKUP($A110,Surfaces!$B$2:$AL$62,15,0),(VLOOKUP($A110,Surfaces!$B$2:$AL$62,28,0))/$BC110)),IF(ISBLANK(INDEX(F111:$BB111,1,$BN110+1)),"",IF($BL110="P",VLOOKUP($A110,Surfaces!$B$2:$AL$62,15,0),(VLOOKUP($A110,Surfaces!$B$2:$AL$62,28,0))/$BC110)))</f>
        <v/>
      </c>
      <c r="G110" s="43" t="str">
        <f>IF((G$182+$BN110)&gt;=52,IF(ISBLANK(INDEX($C111:$BB111,1,(G$182+$BN110+1-52))),"",IF($BL110="P",VLOOKUP($A110,Surfaces!$B$2:$AL$62,15,0),(VLOOKUP($A110,Surfaces!$B$2:$AL$62,28,0))/$BC110)),IF(ISBLANK(INDEX(G111:$BB111,1,$BN110+1)),"",IF($BL110="P",VLOOKUP($A110,Surfaces!$B$2:$AL$62,15,0),(VLOOKUP($A110,Surfaces!$B$2:$AL$62,28,0))/$BC110)))</f>
        <v/>
      </c>
      <c r="H110" s="43" t="str">
        <f>IF((H$182+$BN110)&gt;=52,IF(ISBLANK(INDEX($C111:$BB111,1,(H$182+$BN110+1-52))),"",IF($BL110="P",VLOOKUP($A110,Surfaces!$B$2:$AL$62,15,0),(VLOOKUP($A110,Surfaces!$B$2:$AL$62,28,0))/$BC110)),IF(ISBLANK(INDEX(H111:$BB111,1,$BN110+1)),"",IF($BL110="P",VLOOKUP($A110,Surfaces!$B$2:$AL$62,15,0),(VLOOKUP($A110,Surfaces!$B$2:$AL$62,28,0))/$BC110)))</f>
        <v/>
      </c>
      <c r="I110" s="43" t="str">
        <f>IF((I$182+$BN110)&gt;=52,IF(ISBLANK(INDEX($C111:$BB111,1,(I$182+$BN110+1-52))),"",IF($BL110="P",VLOOKUP($A110,Surfaces!$B$2:$AL$62,15,0),(VLOOKUP($A110,Surfaces!$B$2:$AL$62,28,0))/$BC110)),IF(ISBLANK(INDEX(I111:$BB111,1,$BN110+1)),"",IF($BL110="P",VLOOKUP($A110,Surfaces!$B$2:$AL$62,15,0),(VLOOKUP($A110,Surfaces!$B$2:$AL$62,28,0))/$BC110)))</f>
        <v/>
      </c>
      <c r="J110" s="43" t="str">
        <f>IF((J$182+$BN110)&gt;=52,IF(ISBLANK(INDEX($C111:$BB111,1,(J$182+$BN110+1-52))),"",IF($BL110="P",VLOOKUP($A110,Surfaces!$B$2:$AL$62,15,0),(VLOOKUP($A110,Surfaces!$B$2:$AL$62,28,0))/$BC110)),IF(ISBLANK(INDEX(J111:$BB111,1,$BN110+1)),"",IF($BL110="P",VLOOKUP($A110,Surfaces!$B$2:$AL$62,15,0),(VLOOKUP($A110,Surfaces!$B$2:$AL$62,28,0))/$BC110)))</f>
        <v/>
      </c>
      <c r="K110" s="43" t="str">
        <f>IF((K$182+$BN110)&gt;=52,IF(ISBLANK(INDEX($C111:$BB111,1,(K$182+$BN110+1-52))),"",IF($BL110="P",VLOOKUP($A110,Surfaces!$B$2:$AL$62,15,0),(VLOOKUP($A110,Surfaces!$B$2:$AL$62,28,0))/$BC110)),IF(ISBLANK(INDEX(K111:$BB111,1,$BN110+1)),"",IF($BL110="P",VLOOKUP($A110,Surfaces!$B$2:$AL$62,15,0),(VLOOKUP($A110,Surfaces!$B$2:$AL$62,28,0))/$BC110)))</f>
        <v/>
      </c>
      <c r="L110" s="43" t="str">
        <f>IF((L$182+$BN110)&gt;=52,IF(ISBLANK(INDEX($C111:$BB111,1,(L$182+$BN110+1-52))),"",IF($BL110="P",VLOOKUP($A110,Surfaces!$B$2:$AL$62,15,0),(VLOOKUP($A110,Surfaces!$B$2:$AL$62,28,0))/$BC110)),IF(ISBLANK(INDEX(L111:$BB111,1,$BN110+1)),"",IF($BL110="P",VLOOKUP($A110,Surfaces!$B$2:$AL$62,15,0),(VLOOKUP($A110,Surfaces!$B$2:$AL$62,28,0))/$BC110)))</f>
        <v/>
      </c>
      <c r="M110" s="43" t="str">
        <f>IF((M$182+$BN110)&gt;=52,IF(ISBLANK(INDEX($C111:$BB111,1,(M$182+$BN110+1-52))),"",IF($BL110="P",VLOOKUP($A110,Surfaces!$B$2:$AL$62,15,0),(VLOOKUP($A110,Surfaces!$B$2:$AL$62,28,0))/$BC110)),IF(ISBLANK(INDEX(M111:$BB111,1,$BN110+1)),"",IF($BL110="P",VLOOKUP($A110,Surfaces!$B$2:$AL$62,15,0),(VLOOKUP($A110,Surfaces!$B$2:$AL$62,28,0))/$BC110)))</f>
        <v/>
      </c>
      <c r="N110" s="43" t="str">
        <f>IF((N$182+$BN110)&gt;=52,IF(ISBLANK(INDEX($C111:$BB111,1,(N$182+$BN110+1-52))),"",IF($BL110="P",VLOOKUP($A110,Surfaces!$B$2:$AL$62,15,0),(VLOOKUP($A110,Surfaces!$B$2:$AL$62,28,0))/$BC110)),IF(ISBLANK(INDEX(N111:$BB111,1,$BN110+1)),"",IF($BL110="P",VLOOKUP($A110,Surfaces!$B$2:$AL$62,15,0),(VLOOKUP($A110,Surfaces!$B$2:$AL$62,28,0))/$BC110)))</f>
        <v/>
      </c>
      <c r="O110" s="43" t="str">
        <f>IF((O$182+$BN110)&gt;=52,IF(ISBLANK(INDEX($C111:$BB111,1,(O$182+$BN110+1-52))),"",IF($BL110="P",VLOOKUP($A110,Surfaces!$B$2:$AL$62,15,0),(VLOOKUP($A110,Surfaces!$B$2:$AL$62,28,0))/$BC110)),IF(ISBLANK(INDEX(O111:$BB111,1,$BN110+1)),"",IF($BL110="P",VLOOKUP($A110,Surfaces!$B$2:$AL$62,15,0),(VLOOKUP($A110,Surfaces!$B$2:$AL$62,28,0))/$BC110)))</f>
        <v/>
      </c>
      <c r="P110" s="43" t="str">
        <f>IF((P$182+$BN110)&gt;=52,IF(ISBLANK(INDEX($C111:$BB111,1,(P$182+$BN110+1-52))),"",IF($BL110="P",VLOOKUP($A110,Surfaces!$B$2:$AL$62,15,0),(VLOOKUP($A110,Surfaces!$B$2:$AL$62,28,0))/$BC110)),IF(ISBLANK(INDEX(P111:$BB111,1,$BN110+1)),"",IF($BL110="P",VLOOKUP($A110,Surfaces!$B$2:$AL$62,15,0),(VLOOKUP($A110,Surfaces!$B$2:$AL$62,28,0))/$BC110)))</f>
        <v/>
      </c>
      <c r="Q110" s="43" t="str">
        <f>IF((Q$182+$BN110)&gt;=52,IF(ISBLANK(INDEX($C111:$BB111,1,(Q$182+$BN110+1-52))),"",IF($BL110="P",VLOOKUP($A110,Surfaces!$B$2:$AL$62,15,0),(VLOOKUP($A110,Surfaces!$B$2:$AL$62,28,0))/$BC110)),IF(ISBLANK(INDEX(Q111:$BB111,1,$BN110+1)),"",IF($BL110="P",VLOOKUP($A110,Surfaces!$B$2:$AL$62,15,0),(VLOOKUP($A110,Surfaces!$B$2:$AL$62,28,0))/$BC110)))</f>
        <v/>
      </c>
      <c r="R110" s="43" t="str">
        <f>IF((R$182+$BN110)&gt;=52,IF(ISBLANK(INDEX($C111:$BB111,1,(R$182+$BN110+1-52))),"",IF($BL110="P",VLOOKUP($A110,Surfaces!$B$2:$AL$62,15,0),(VLOOKUP($A110,Surfaces!$B$2:$AL$62,28,0))/$BC110)),IF(ISBLANK(INDEX(R111:$BB111,1,$BN110+1)),"",IF($BL110="P",VLOOKUP($A110,Surfaces!$B$2:$AL$62,15,0),(VLOOKUP($A110,Surfaces!$B$2:$AL$62,28,0))/$BC110)))</f>
        <v/>
      </c>
      <c r="S110" s="43" t="str">
        <f>IF((S$182+$BN110)&gt;=52,IF(ISBLANK(INDEX($C111:$BB111,1,(S$182+$BN110+1-52))),"",IF($BL110="P",VLOOKUP($A110,Surfaces!$B$2:$AL$62,15,0),(VLOOKUP($A110,Surfaces!$B$2:$AL$62,28,0))/$BC110)),IF(ISBLANK(INDEX(S111:$BB111,1,$BN110+1)),"",IF($BL110="P",VLOOKUP($A110,Surfaces!$B$2:$AL$62,15,0),(VLOOKUP($A110,Surfaces!$B$2:$AL$62,28,0))/$BC110)))</f>
        <v/>
      </c>
      <c r="T110" s="43" t="str">
        <f>IF((T$182+$BN110)&gt;=52,IF(ISBLANK(INDEX($C111:$BB111,1,(T$182+$BN110+1-52))),"",IF($BL110="P",VLOOKUP($A110,Surfaces!$B$2:$AL$62,15,0),(VLOOKUP($A110,Surfaces!$B$2:$AL$62,28,0))/$BC110)),IF(ISBLANK(INDEX(T111:$BB111,1,$BN110+1)),"",IF($BL110="P",VLOOKUP($A110,Surfaces!$B$2:$AL$62,15,0),(VLOOKUP($A110,Surfaces!$B$2:$AL$62,28,0))/$BC110)))</f>
        <v/>
      </c>
      <c r="U110" s="43" t="str">
        <f>IF((U$182+$BN110)&gt;=52,IF(ISBLANK(INDEX($C111:$BB111,1,(U$182+$BN110+1-52))),"",IF($BL110="P",VLOOKUP($A110,Surfaces!$B$2:$AL$62,15,0),(VLOOKUP($A110,Surfaces!$B$2:$AL$62,28,0))/$BC110)),IF(ISBLANK(INDEX(U111:$BB111,1,$BN110+1)),"",IF($BL110="P",VLOOKUP($A110,Surfaces!$B$2:$AL$62,15,0),(VLOOKUP($A110,Surfaces!$B$2:$AL$62,28,0))/$BC110)))</f>
        <v/>
      </c>
      <c r="V110" s="43" t="str">
        <f>IF((V$182+$BN110)&gt;=52,IF(ISBLANK(INDEX($C111:$BB111,1,(V$182+$BN110+1-52))),"",IF($BL110="P",VLOOKUP($A110,Surfaces!$B$2:$AL$62,15,0),(VLOOKUP($A110,Surfaces!$B$2:$AL$62,28,0))/$BC110)),IF(ISBLANK(INDEX(V111:$BB111,1,$BN110+1)),"",IF($BL110="P",VLOOKUP($A110,Surfaces!$B$2:$AL$62,15,0),(VLOOKUP($A110,Surfaces!$B$2:$AL$62,28,0))/$BC110)))</f>
        <v/>
      </c>
      <c r="W110" s="43" t="str">
        <f>IF((W$182+$BN110)&gt;=52,IF(ISBLANK(INDEX($C111:$BB111,1,(W$182+$BN110+1-52))),"",IF($BL110="P",VLOOKUP($A110,Surfaces!$B$2:$AL$62,15,0),(VLOOKUP($A110,Surfaces!$B$2:$AL$62,28,0))/$BC110)),IF(ISBLANK(INDEX(W111:$BB111,1,$BN110+1)),"",IF($BL110="P",VLOOKUP($A110,Surfaces!$B$2:$AL$62,15,0),(VLOOKUP($A110,Surfaces!$B$2:$AL$62,28,0))/$BC110)))</f>
        <v/>
      </c>
      <c r="X110" s="43" t="str">
        <f>IF((X$182+$BN110)&gt;=52,IF(ISBLANK(INDEX($C111:$BB111,1,(X$182+$BN110+1-52))),"",IF($BL110="P",VLOOKUP($A110,Surfaces!$B$2:$AL$62,15,0),(VLOOKUP($A110,Surfaces!$B$2:$AL$62,28,0))/$BC110)),IF(ISBLANK(INDEX(X111:$BB111,1,$BN110+1)),"",IF($BL110="P",VLOOKUP($A110,Surfaces!$B$2:$AL$62,15,0),(VLOOKUP($A110,Surfaces!$B$2:$AL$62,28,0))/$BC110)))</f>
        <v/>
      </c>
      <c r="Y110" s="43" t="str">
        <f>IF((Y$182+$BN110)&gt;=52,IF(ISBLANK(INDEX($C111:$BB111,1,(Y$182+$BN110+1-52))),"",IF($BL110="P",VLOOKUP($A110,Surfaces!$B$2:$AL$62,15,0),(VLOOKUP($A110,Surfaces!$B$2:$AL$62,28,0))/$BC110)),IF(ISBLANK(INDEX(Y111:$BB111,1,$BN110+1)),"",IF($BL110="P",VLOOKUP($A110,Surfaces!$B$2:$AL$62,15,0),(VLOOKUP($A110,Surfaces!$B$2:$AL$62,28,0))/$BC110)))</f>
        <v/>
      </c>
      <c r="Z110" s="43" t="str">
        <f>IF((Z$182+$BN110)&gt;=52,IF(ISBLANK(INDEX($C111:$BB111,1,(Z$182+$BN110+1-52))),"",IF($BL110="P",VLOOKUP($A110,Surfaces!$B$2:$AL$62,15,0),(VLOOKUP($A110,Surfaces!$B$2:$AL$62,28,0))/$BC110)),IF(ISBLANK(INDEX(Z111:$BB111,1,$BN110+1)),"",IF($BL110="P",VLOOKUP($A110,Surfaces!$B$2:$AL$62,15,0),(VLOOKUP($A110,Surfaces!$B$2:$AL$62,28,0))/$BC110)))</f>
        <v/>
      </c>
      <c r="AA110" s="43" t="str">
        <f>IF((AA$182+$BN110)&gt;=52,IF(ISBLANK(INDEX($C111:$BB111,1,(AA$182+$BN110+1-52))),"",IF($BL110="P",VLOOKUP($A110,Surfaces!$B$2:$AL$62,15,0),(VLOOKUP($A110,Surfaces!$B$2:$AL$62,28,0))/$BC110)),IF(ISBLANK(INDEX(AA111:$BB111,1,$BN110+1)),"",IF($BL110="P",VLOOKUP($A110,Surfaces!$B$2:$AL$62,15,0),(VLOOKUP($A110,Surfaces!$B$2:$AL$62,28,0))/$BC110)))</f>
        <v/>
      </c>
      <c r="AB110" s="43" t="str">
        <f>IF((AB$182+$BN110)&gt;=52,IF(ISBLANK(INDEX($C111:$BB111,1,(AB$182+$BN110+1-52))),"",IF($BL110="P",VLOOKUP($A110,Surfaces!$B$2:$AL$62,15,0),(VLOOKUP($A110,Surfaces!$B$2:$AL$62,28,0))/$BC110)),IF(ISBLANK(INDEX(AB111:$BB111,1,$BN110+1)),"",IF($BL110="P",VLOOKUP($A110,Surfaces!$B$2:$AL$62,15,0),(VLOOKUP($A110,Surfaces!$B$2:$AL$62,28,0))/$BC110)))</f>
        <v/>
      </c>
      <c r="AC110" s="43" t="str">
        <f>IF((AC$182+$BN110)&gt;=52,IF(ISBLANK(INDEX($C111:$BB111,1,(AC$182+$BN110+1-52))),"",IF($BL110="P",VLOOKUP($A110,Surfaces!$B$2:$AL$62,15,0),(VLOOKUP($A110,Surfaces!$B$2:$AL$62,28,0))/$BC110)),IF(ISBLANK(INDEX(AC111:$BB111,1,$BN110+1)),"",IF($BL110="P",VLOOKUP($A110,Surfaces!$B$2:$AL$62,15,0),(VLOOKUP($A110,Surfaces!$B$2:$AL$62,28,0))/$BC110)))</f>
        <v/>
      </c>
      <c r="AD110" s="43" t="str">
        <f>IF((AD$182+$BN110)&gt;=52,IF(ISBLANK(INDEX($C111:$BB111,1,(AD$182+$BN110+1-52))),"",IF($BL110="P",VLOOKUP($A110,Surfaces!$B$2:$AL$62,15,0),(VLOOKUP($A110,Surfaces!$B$2:$AL$62,28,0))/$BC110)),IF(ISBLANK(INDEX(AD111:$BB111,1,$BN110+1)),"",IF($BL110="P",VLOOKUP($A110,Surfaces!$B$2:$AL$62,15,0),(VLOOKUP($A110,Surfaces!$B$2:$AL$62,28,0))/$BC110)))</f>
        <v/>
      </c>
      <c r="AE110" s="43" t="str">
        <f>IF((AE$182+$BN110)&gt;=52,IF(ISBLANK(INDEX($C111:$BB111,1,(AE$182+$BN110+1-52))),"",IF($BL110="P",VLOOKUP($A110,Surfaces!$B$2:$AL$62,15,0),(VLOOKUP($A110,Surfaces!$B$2:$AL$62,28,0))/$BC110)),IF(ISBLANK(INDEX(AE111:$BB111,1,$BN110+1)),"",IF($BL110="P",VLOOKUP($A110,Surfaces!$B$2:$AL$62,15,0),(VLOOKUP($A110,Surfaces!$B$2:$AL$62,28,0))/$BC110)))</f>
        <v/>
      </c>
      <c r="AF110" s="43" t="str">
        <f>IF((AF$182+$BN110)&gt;=52,IF(ISBLANK(INDEX($C111:$BB111,1,(AF$182+$BN110+1-52))),"",IF($BL110="P",VLOOKUP($A110,Surfaces!$B$2:$AL$62,15,0),(VLOOKUP($A110,Surfaces!$B$2:$AL$62,28,0))/$BC110)),IF(ISBLANK(INDEX(AF111:$BB111,1,$BN110+1)),"",IF($BL110="P",VLOOKUP($A110,Surfaces!$B$2:$AL$62,15,0),(VLOOKUP($A110,Surfaces!$B$2:$AL$62,28,0))/$BC110)))</f>
        <v/>
      </c>
      <c r="AG110" s="43" t="str">
        <f>IF((AG$182+$BN110)&gt;=52,IF(ISBLANK(INDEX($C111:$BB111,1,(AG$182+$BN110+1-52))),"",IF($BL110="P",VLOOKUP($A110,Surfaces!$B$2:$AL$62,15,0),(VLOOKUP($A110,Surfaces!$B$2:$AL$62,28,0))/$BC110)),IF(ISBLANK(INDEX(AG111:$BB111,1,$BN110+1)),"",IF($BL110="P",VLOOKUP($A110,Surfaces!$B$2:$AL$62,15,0),(VLOOKUP($A110,Surfaces!$B$2:$AL$62,28,0))/$BC110)))</f>
        <v/>
      </c>
      <c r="AH110" s="43" t="str">
        <f>IF((AH$182+$BN110)&gt;=52,IF(ISBLANK(INDEX($C111:$BB111,1,(AH$182+$BN110+1-52))),"",IF($BL110="P",VLOOKUP($A110,Surfaces!$B$2:$AL$62,15,0),(VLOOKUP($A110,Surfaces!$B$2:$AL$62,28,0))/$BC110)),IF(ISBLANK(INDEX(AH111:$BB111,1,$BN110+1)),"",IF($BL110="P",VLOOKUP($A110,Surfaces!$B$2:$AL$62,15,0),(VLOOKUP($A110,Surfaces!$B$2:$AL$62,28,0))/$BC110)))</f>
        <v/>
      </c>
      <c r="AI110" s="43" t="str">
        <f>IF((AI$182+$BN110)&gt;=52,IF(ISBLANK(INDEX($C111:$BB111,1,(AI$182+$BN110+1-52))),"",IF($BL110="P",VLOOKUP($A110,Surfaces!$B$2:$AL$62,15,0),(VLOOKUP($A110,Surfaces!$B$2:$AL$62,28,0))/$BC110)),IF(ISBLANK(INDEX(AI111:$BB111,1,$BN110+1)),"",IF($BL110="P",VLOOKUP($A110,Surfaces!$B$2:$AL$62,15,0),(VLOOKUP($A110,Surfaces!$B$2:$AL$62,28,0))/$BC110)))</f>
        <v/>
      </c>
      <c r="AJ110" s="43" t="str">
        <f>IF((AJ$182+$BN110)&gt;=52,IF(ISBLANK(INDEX($C111:$BB111,1,(AJ$182+$BN110+1-52))),"",IF($BL110="P",VLOOKUP($A110,Surfaces!$B$2:$AL$62,15,0),(VLOOKUP($A110,Surfaces!$B$2:$AL$62,28,0))/$BC110)),IF(ISBLANK(INDEX(AJ111:$BB111,1,$BN110+1)),"",IF($BL110="P",VLOOKUP($A110,Surfaces!$B$2:$AL$62,15,0),(VLOOKUP($A110,Surfaces!$B$2:$AL$62,28,0))/$BC110)))</f>
        <v/>
      </c>
      <c r="AK110" s="43" t="str">
        <f>IF((AK$182+$BN110)&gt;=52,IF(ISBLANK(INDEX($C111:$BB111,1,(AK$182+$BN110+1-52))),"",IF($BL110="P",VLOOKUP($A110,Surfaces!$B$2:$AL$62,15,0),(VLOOKUP($A110,Surfaces!$B$2:$AL$62,28,0))/$BC110)),IF(ISBLANK(INDEX(AK111:$BB111,1,$BN110+1)),"",IF($BL110="P",VLOOKUP($A110,Surfaces!$B$2:$AL$62,15,0),(VLOOKUP($A110,Surfaces!$B$2:$AL$62,28,0))/$BC110)))</f>
        <v/>
      </c>
      <c r="AL110" s="43" t="str">
        <f>IF((AL$182+$BN110)&gt;=52,IF(ISBLANK(INDEX($C111:$BB111,1,(AL$182+$BN110+1-52))),"",IF($BL110="P",VLOOKUP($A110,Surfaces!$B$2:$AL$62,15,0),(VLOOKUP($A110,Surfaces!$B$2:$AL$62,28,0))/$BC110)),IF(ISBLANK(INDEX(AL111:$BB111,1,$BN110+1)),"",IF($BL110="P",VLOOKUP($A110,Surfaces!$B$2:$AL$62,15,0),(VLOOKUP($A110,Surfaces!$B$2:$AL$62,28,0))/$BC110)))</f>
        <v/>
      </c>
      <c r="AM110" s="43" t="str">
        <f>IF((AM$182+$BN110)&gt;=52,IF(ISBLANK(INDEX($C111:$BB111,1,(AM$182+$BN110+1-52))),"",IF($BL110="P",VLOOKUP($A110,Surfaces!$B$2:$AL$62,15,0),(VLOOKUP($A110,Surfaces!$B$2:$AL$62,28,0))/$BC110)),IF(ISBLANK(INDEX(AM111:$BB111,1,$BN110+1)),"",IF($BL110="P",VLOOKUP($A110,Surfaces!$B$2:$AL$62,15,0),(VLOOKUP($A110,Surfaces!$B$2:$AL$62,28,0))/$BC110)))</f>
        <v/>
      </c>
      <c r="AN110" s="43" t="str">
        <f>IF((AN$182+$BN110)&gt;=52,IF(ISBLANK(INDEX($C111:$BB111,1,(AN$182+$BN110+1-52))),"",IF($BL110="P",VLOOKUP($A110,Surfaces!$B$2:$AL$62,15,0),(VLOOKUP($A110,Surfaces!$B$2:$AL$62,28,0))/$BC110)),IF(ISBLANK(INDEX(AN111:$BB111,1,$BN110+1)),"",IF($BL110="P",VLOOKUP($A110,Surfaces!$B$2:$AL$62,15,0),(VLOOKUP($A110,Surfaces!$B$2:$AL$62,28,0))/$BC110)))</f>
        <v/>
      </c>
      <c r="AO110" s="43" t="str">
        <f>IF((AO$182+$BN110)&gt;=52,IF(ISBLANK(INDEX($C111:$BB111,1,(AO$182+$BN110+1-52))),"",IF($BL110="P",VLOOKUP($A110,Surfaces!$B$2:$AL$62,15,0),(VLOOKUP($A110,Surfaces!$B$2:$AL$62,28,0))/$BC110)),IF(ISBLANK(INDEX(AO111:$BB111,1,$BN110+1)),"",IF($BL110="P",VLOOKUP($A110,Surfaces!$B$2:$AL$62,15,0),(VLOOKUP($A110,Surfaces!$B$2:$AL$62,28,0))/$BC110)))</f>
        <v/>
      </c>
      <c r="AP110" s="43" t="str">
        <f>IF((AP$182+$BN110)&gt;=52,IF(ISBLANK(INDEX($C111:$BB111,1,(AP$182+$BN110+1-52))),"",IF($BL110="P",VLOOKUP($A110,Surfaces!$B$2:$AL$62,15,0),(VLOOKUP($A110,Surfaces!$B$2:$AL$62,28,0))/$BC110)),IF(ISBLANK(INDEX(AP111:$BB111,1,$BN110+1)),"",IF($BL110="P",VLOOKUP($A110,Surfaces!$B$2:$AL$62,15,0),(VLOOKUP($A110,Surfaces!$B$2:$AL$62,28,0))/$BC110)))</f>
        <v/>
      </c>
      <c r="AQ110" s="43" t="str">
        <f>IF((AQ$182+$BN110)&gt;=52,IF(ISBLANK(INDEX($C111:$BB111,1,(AQ$182+$BN110+1-52))),"",IF($BL110="P",VLOOKUP($A110,Surfaces!$B$2:$AL$62,15,0),(VLOOKUP($A110,Surfaces!$B$2:$AL$62,28,0))/$BC110)),IF(ISBLANK(INDEX(AQ111:$BB111,1,$BN110+1)),"",IF($BL110="P",VLOOKUP($A110,Surfaces!$B$2:$AL$62,15,0),(VLOOKUP($A110,Surfaces!$B$2:$AL$62,28,0))/$BC110)))</f>
        <v/>
      </c>
      <c r="AR110" s="43" t="str">
        <f>IF((AR$182+$BN110)&gt;=52,IF(ISBLANK(INDEX($C111:$BB111,1,(AR$182+$BN110+1-52))),"",IF($BL110="P",VLOOKUP($A110,Surfaces!$B$2:$AL$62,15,0),(VLOOKUP($A110,Surfaces!$B$2:$AL$62,28,0))/$BC110)),IF(ISBLANK(INDEX(AR111:$BB111,1,$BN110+1)),"",IF($BL110="P",VLOOKUP($A110,Surfaces!$B$2:$AL$62,15,0),(VLOOKUP($A110,Surfaces!$B$2:$AL$62,28,0))/$BC110)))</f>
        <v/>
      </c>
      <c r="AS110" s="43" t="str">
        <f>IF((AS$182+$BN110)&gt;=52,IF(ISBLANK(INDEX($C111:$BB111,1,(AS$182+$BN110+1-52))),"",IF($BL110="P",VLOOKUP($A110,Surfaces!$B$2:$AL$62,15,0),(VLOOKUP($A110,Surfaces!$B$2:$AL$62,28,0))/$BC110)),IF(ISBLANK(INDEX(AS111:$BB111,1,$BN110+1)),"",IF($BL110="P",VLOOKUP($A110,Surfaces!$B$2:$AL$62,15,0),(VLOOKUP($A110,Surfaces!$B$2:$AL$62,28,0))/$BC110)))</f>
        <v/>
      </c>
      <c r="AT110" s="43" t="str">
        <f>IF((AT$182+$BN110)&gt;=52,IF(ISBLANK(INDEX($C111:$BB111,1,(AT$182+$BN110+1-52))),"",IF($BL110="P",VLOOKUP($A110,Surfaces!$B$2:$AL$62,15,0),(VLOOKUP($A110,Surfaces!$B$2:$AL$62,28,0))/$BC110)),IF(ISBLANK(INDEX(AT111:$BB111,1,$BN110+1)),"",IF($BL110="P",VLOOKUP($A110,Surfaces!$B$2:$AL$62,15,0),(VLOOKUP($A110,Surfaces!$B$2:$AL$62,28,0))/$BC110)))</f>
        <v/>
      </c>
      <c r="AU110" s="43" t="str">
        <f>IF((AU$182+$BN110)&gt;=52,IF(ISBLANK(INDEX($C111:$BB111,1,(AU$182+$BN110+1-52))),"",IF($BL110="P",VLOOKUP($A110,Surfaces!$B$2:$AL$62,15,0),(VLOOKUP($A110,Surfaces!$B$2:$AL$62,28,0))/$BC110)),IF(ISBLANK(INDEX(AU111:$BB111,1,$BN110+1)),"",IF($BL110="P",VLOOKUP($A110,Surfaces!$B$2:$AL$62,15,0),(VLOOKUP($A110,Surfaces!$B$2:$AL$62,28,0))/$BC110)))</f>
        <v/>
      </c>
      <c r="AV110" s="43" t="str">
        <f>IF((AV$182+$BN110)&gt;=52,IF(ISBLANK(INDEX($C111:$BB111,1,(AV$182+$BN110+1-52))),"",IF($BL110="P",VLOOKUP($A110,Surfaces!$B$2:$AL$62,15,0),(VLOOKUP($A110,Surfaces!$B$2:$AL$62,28,0))/$BC110)),IF(ISBLANK(INDEX(AV111:$BB111,1,$BN110+1)),"",IF($BL110="P",VLOOKUP($A110,Surfaces!$B$2:$AL$62,15,0),(VLOOKUP($A110,Surfaces!$B$2:$AL$62,28,0))/$BC110)))</f>
        <v/>
      </c>
      <c r="AW110" s="43" t="str">
        <f>IF((AW$182+$BN110)&gt;=52,IF(ISBLANK(INDEX($C111:$BB111,1,(AW$182+$BN110+1-52))),"",IF($BL110="P",VLOOKUP($A110,Surfaces!$B$2:$AL$62,15,0),(VLOOKUP($A110,Surfaces!$B$2:$AL$62,28,0))/$BC110)),IF(ISBLANK(INDEX(AW111:$BB111,1,$BN110+1)),"",IF($BL110="P",VLOOKUP($A110,Surfaces!$B$2:$AL$62,15,0),(VLOOKUP($A110,Surfaces!$B$2:$AL$62,28,0))/$BC110)))</f>
        <v/>
      </c>
      <c r="AX110" s="43" t="str">
        <f>IF((AX$182+$BN110)&gt;=52,IF(ISBLANK(INDEX($C111:$BB111,1,(AX$182+$BN110+1-52))),"",IF($BL110="P",VLOOKUP($A110,Surfaces!$B$2:$AL$62,15,0),(VLOOKUP($A110,Surfaces!$B$2:$AL$62,28,0))/$BC110)),IF(ISBLANK(INDEX(AX111:$BB111,1,$BN110+1)),"",IF($BL110="P",VLOOKUP($A110,Surfaces!$B$2:$AL$62,15,0),(VLOOKUP($A110,Surfaces!$B$2:$AL$62,28,0))/$BC110)))</f>
        <v/>
      </c>
      <c r="AY110" s="43" t="str">
        <f>IF((AY$182+$BN110)&gt;=52,IF(ISBLANK(INDEX($C111:$BB111,1,(AY$182+$BN110+1-52))),"",IF($BL110="P",VLOOKUP($A110,Surfaces!$B$2:$AL$62,15,0),(VLOOKUP($A110,Surfaces!$B$2:$AL$62,28,0))/$BC110)),IF(ISBLANK(INDEX(AY111:$BB111,1,$BN110+1)),"",IF($BL110="P",VLOOKUP($A110,Surfaces!$B$2:$AL$62,15,0),(VLOOKUP($A110,Surfaces!$B$2:$AL$62,28,0))/$BC110)))</f>
        <v/>
      </c>
      <c r="AZ110" s="43" t="str">
        <f>IF((AZ$182+$BN110)&gt;=52,IF(ISBLANK(INDEX($C111:$BB111,1,(AZ$182+$BN110+1-52))),"",IF($BL110="P",VLOOKUP($A110,Surfaces!$B$2:$AL$62,15,0),(VLOOKUP($A110,Surfaces!$B$2:$AL$62,28,0))/$BC110)),IF(ISBLANK(INDEX(AZ111:$BB111,1,$BN110+1)),"",IF($BL110="P",VLOOKUP($A110,Surfaces!$B$2:$AL$62,15,0),(VLOOKUP($A110,Surfaces!$B$2:$AL$62,28,0))/$BC110)))</f>
        <v/>
      </c>
      <c r="BA110" s="43" t="str">
        <f>IF((BA$182+$BN110)&gt;=52,IF(ISBLANK(INDEX($C111:$BB111,1,(BA$182+$BN110+1-52))),"",IF($BL110="P",VLOOKUP($A110,Surfaces!$B$2:$AL$62,15,0),(VLOOKUP($A110,Surfaces!$B$2:$AL$62,28,0))/$BC110)),IF(ISBLANK(INDEX(BA111:$BB111,1,$BN110+1)),"",IF($BL110="P",VLOOKUP($A110,Surfaces!$B$2:$AL$62,15,0),(VLOOKUP($A110,Surfaces!$B$2:$AL$62,28,0))/$BC110)))</f>
        <v/>
      </c>
      <c r="BB110" s="43" t="str">
        <f>IF((BB$182+$BN110)&gt;=52,IF(ISBLANK(INDEX($C111:$BB111,1,(BB$182+$BN110+1-52))),"",IF($BL110="P",VLOOKUP($A110,Surfaces!$B$2:$AL$62,15,0),(VLOOKUP($A110,Surfaces!$B$2:$AL$62,28,0))/$BC110)),IF(ISBLANK(INDEX(BB111:$BB111,1,$BN110+1)),"",IF($BL110="P",VLOOKUP($A110,Surfaces!$B$2:$AL$62,15,0),(VLOOKUP($A110,Surfaces!$B$2:$AL$62,28,0))/$BC110)))</f>
        <v/>
      </c>
      <c r="BC110" s="44" t="str">
        <f>IF(COUNTA(C111:BB111)=0,"",COUNTA(C111:BB111))</f>
        <v/>
      </c>
      <c r="BD110" s="45"/>
      <c r="BE110" s="45"/>
      <c r="BF110" s="46"/>
      <c r="BG110" s="46"/>
      <c r="BH110" s="46"/>
      <c r="BI110" s="46"/>
      <c r="BJ110" s="46"/>
      <c r="BK110" s="47"/>
      <c r="BL110" s="46"/>
      <c r="BM110" s="46"/>
      <c r="BN110" s="46"/>
      <c r="BO110" s="48"/>
      <c r="BP110" s="49"/>
      <c r="BQ110" s="48"/>
      <c r="BR110" s="50" t="str">
        <f>IF(ISBLANK(BP110),"",BP110)</f>
        <v/>
      </c>
    </row>
    <row r="111" spans="1:70" x14ac:dyDescent="0.2">
      <c r="A111" s="52">
        <f>A110</f>
        <v>0</v>
      </c>
      <c r="B111" s="53" t="s">
        <v>121</v>
      </c>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7"/>
      <c r="BD111" s="58"/>
      <c r="BE111" s="58"/>
      <c r="BF111" s="59"/>
      <c r="BG111" s="59"/>
      <c r="BH111" s="59"/>
      <c r="BI111" s="59"/>
      <c r="BJ111" s="59"/>
      <c r="BK111" s="60"/>
      <c r="BL111" s="59"/>
      <c r="BM111" s="59"/>
      <c r="BN111" s="59"/>
      <c r="BO111" s="61"/>
      <c r="BP111" s="62"/>
      <c r="BQ111" s="61"/>
      <c r="BR111" s="63"/>
    </row>
    <row r="112" spans="1:70" x14ac:dyDescent="0.2">
      <c r="A112" s="64">
        <f>A111</f>
        <v>0</v>
      </c>
      <c r="B112" s="65" t="s">
        <v>123</v>
      </c>
      <c r="C112" s="66" t="str">
        <f>IF(C111="","",IF(VLOOKUP($A112,Surfaces!$B$1:$AK$61,16,0)="",VLOOKUP($A112,Surfaces!$B$1:$AK$61,29,0),VLOOKUP($A112,Surfaces!$B$1:$AK$61,16,0)))</f>
        <v/>
      </c>
      <c r="D112" s="66" t="str">
        <f>IF(D111="","",IF(VLOOKUP($A112,Surfaces!$B$1:$AK$61,16,0)="",VLOOKUP($A112,Surfaces!$B$1:$AK$61,29,0),VLOOKUP($A112,Surfaces!$B$1:$AK$61,16,0)))</f>
        <v/>
      </c>
      <c r="E112" s="66" t="str">
        <f>IF(E111="","",IF(VLOOKUP($A112,Surfaces!$B$1:$AK$61,16,0)="",VLOOKUP($A112,Surfaces!$B$1:$AK$61,29,0),VLOOKUP($A112,Surfaces!$B$1:$AK$61,16,0)))</f>
        <v/>
      </c>
      <c r="F112" s="66" t="str">
        <f>IF(F111="","",IF(VLOOKUP($A112,Surfaces!$B$1:$AK$61,16,0)="",VLOOKUP($A112,Surfaces!$B$1:$AK$61,29,0),VLOOKUP($A112,Surfaces!$B$1:$AK$61,16,0)))</f>
        <v/>
      </c>
      <c r="G112" s="66" t="str">
        <f>IF(G111="","",IF(VLOOKUP($A112,Surfaces!$B$1:$AK$61,16,0)="",VLOOKUP($A112,Surfaces!$B$1:$AK$61,29,0),VLOOKUP($A112,Surfaces!$B$1:$AK$61,16,0)))</f>
        <v/>
      </c>
      <c r="H112" s="66" t="str">
        <f>IF(H111="","",IF(VLOOKUP($A112,Surfaces!$B$1:$AK$61,16,0)="",VLOOKUP($A112,Surfaces!$B$1:$AK$61,29,0),VLOOKUP($A112,Surfaces!$B$1:$AK$61,16,0)))</f>
        <v/>
      </c>
      <c r="I112" s="66" t="str">
        <f>IF(I111="","",IF(VLOOKUP($A112,Surfaces!$B$1:$AK$61,16,0)="",VLOOKUP($A112,Surfaces!$B$1:$AK$61,29,0),VLOOKUP($A112,Surfaces!$B$1:$AK$61,16,0)))</f>
        <v/>
      </c>
      <c r="J112" s="66" t="str">
        <f>IF(J111="","",IF(VLOOKUP($A112,Surfaces!$B$1:$AK$61,16,0)="",VLOOKUP($A112,Surfaces!$B$1:$AK$61,29,0),VLOOKUP($A112,Surfaces!$B$1:$AK$61,16,0)))</f>
        <v/>
      </c>
      <c r="K112" s="66" t="str">
        <f>IF(K111="","",IF(VLOOKUP($A112,Surfaces!$B$1:$AK$61,16,0)="",VLOOKUP($A112,Surfaces!$B$1:$AK$61,29,0),VLOOKUP($A112,Surfaces!$B$1:$AK$61,16,0)))</f>
        <v/>
      </c>
      <c r="L112" s="66" t="str">
        <f>IF(L111="","",IF(VLOOKUP($A112,Surfaces!$B$1:$AK$61,16,0)="",VLOOKUP($A112,Surfaces!$B$1:$AK$61,29,0),VLOOKUP($A112,Surfaces!$B$1:$AK$61,16,0)))</f>
        <v/>
      </c>
      <c r="M112" s="66" t="str">
        <f>IF(M111="","",IF(VLOOKUP($A112,Surfaces!$B$1:$AK$61,16,0)="",VLOOKUP($A112,Surfaces!$B$1:$AK$61,29,0),VLOOKUP($A112,Surfaces!$B$1:$AK$61,16,0)))</f>
        <v/>
      </c>
      <c r="N112" s="66" t="str">
        <f>IF(N111="","",IF(VLOOKUP($A112,Surfaces!$B$1:$AK$61,16,0)="",VLOOKUP($A112,Surfaces!$B$1:$AK$61,29,0),VLOOKUP($A112,Surfaces!$B$1:$AK$61,16,0)))</f>
        <v/>
      </c>
      <c r="O112" s="66" t="str">
        <f>IF(O111="","",IF(VLOOKUP($A112,Surfaces!$B$1:$AK$61,16,0)="",VLOOKUP($A112,Surfaces!$B$1:$AK$61,29,0),VLOOKUP($A112,Surfaces!$B$1:$AK$61,16,0)))</f>
        <v/>
      </c>
      <c r="P112" s="66" t="str">
        <f>IF(P111="","",IF(VLOOKUP($A112,Surfaces!$B$1:$AK$61,16,0)="",VLOOKUP($A112,Surfaces!$B$1:$AK$61,29,0),VLOOKUP($A112,Surfaces!$B$1:$AK$61,16,0)))</f>
        <v/>
      </c>
      <c r="Q112" s="66" t="str">
        <f>IF(Q111="","",IF(VLOOKUP($A112,Surfaces!$B$1:$AK$61,16,0)="",VLOOKUP($A112,Surfaces!$B$1:$AK$61,29,0),VLOOKUP($A112,Surfaces!$B$1:$AK$61,16,0)))</f>
        <v/>
      </c>
      <c r="R112" s="66" t="str">
        <f>IF(R111="","",IF(VLOOKUP($A112,Surfaces!$B$1:$AK$61,16,0)="",VLOOKUP($A112,Surfaces!$B$1:$AK$61,29,0),VLOOKUP($A112,Surfaces!$B$1:$AK$61,16,0)))</f>
        <v/>
      </c>
      <c r="S112" s="66" t="str">
        <f>IF(S111="","",IF(VLOOKUP($A112,Surfaces!$B$1:$AK$61,16,0)="",VLOOKUP($A112,Surfaces!$B$1:$AK$61,29,0),VLOOKUP($A112,Surfaces!$B$1:$AK$61,16,0)))</f>
        <v/>
      </c>
      <c r="T112" s="66" t="str">
        <f>IF(T111="","",IF(VLOOKUP($A112,Surfaces!$B$1:$AK$61,16,0)="",VLOOKUP($A112,Surfaces!$B$1:$AK$61,29,0),VLOOKUP($A112,Surfaces!$B$1:$AK$61,16,0)))</f>
        <v/>
      </c>
      <c r="U112" s="66" t="str">
        <f>IF(U111="","",IF(VLOOKUP($A112,Surfaces!$B$1:$AK$61,16,0)="",VLOOKUP($A112,Surfaces!$B$1:$AK$61,29,0),VLOOKUP($A112,Surfaces!$B$1:$AK$61,16,0)))</f>
        <v/>
      </c>
      <c r="V112" s="66" t="str">
        <f>IF(V111="","",IF(VLOOKUP($A112,Surfaces!$B$1:$AK$61,16,0)="",VLOOKUP($A112,Surfaces!$B$1:$AK$61,29,0),VLOOKUP($A112,Surfaces!$B$1:$AK$61,16,0)))</f>
        <v/>
      </c>
      <c r="W112" s="66" t="str">
        <f>IF(W111="","",IF(VLOOKUP($A112,Surfaces!$B$1:$AK$61,16,0)="",VLOOKUP($A112,Surfaces!$B$1:$AK$61,29,0),VLOOKUP($A112,Surfaces!$B$1:$AK$61,16,0)))</f>
        <v/>
      </c>
      <c r="X112" s="66" t="str">
        <f>IF(X111="","",IF(VLOOKUP($A112,Surfaces!$B$1:$AK$61,16,0)="",VLOOKUP($A112,Surfaces!$B$1:$AK$61,29,0),VLOOKUP($A112,Surfaces!$B$1:$AK$61,16,0)))</f>
        <v/>
      </c>
      <c r="Y112" s="66" t="str">
        <f>IF(Y111="","",IF(VLOOKUP($A112,Surfaces!$B$1:$AK$61,16,0)="",VLOOKUP($A112,Surfaces!$B$1:$AK$61,29,0),VLOOKUP($A112,Surfaces!$B$1:$AK$61,16,0)))</f>
        <v/>
      </c>
      <c r="Z112" s="66" t="str">
        <f>IF(Z111="","",IF(VLOOKUP($A112,Surfaces!$B$1:$AK$61,16,0)="",VLOOKUP($A112,Surfaces!$B$1:$AK$61,29,0),VLOOKUP($A112,Surfaces!$B$1:$AK$61,16,0)))</f>
        <v/>
      </c>
      <c r="AA112" s="66" t="str">
        <f>IF(AA111="","",IF(VLOOKUP($A112,Surfaces!$B$1:$AK$61,16,0)="",VLOOKUP($A112,Surfaces!$B$1:$AK$61,29,0),VLOOKUP($A112,Surfaces!$B$1:$AK$61,16,0)))</f>
        <v/>
      </c>
      <c r="AB112" s="66" t="str">
        <f>IF(AB111="","",IF(VLOOKUP($A112,Surfaces!$B$1:$AK$61,16,0)="",VLOOKUP($A112,Surfaces!$B$1:$AK$61,29,0),VLOOKUP($A112,Surfaces!$B$1:$AK$61,16,0)))</f>
        <v/>
      </c>
      <c r="AC112" s="66" t="str">
        <f>IF(AC111="","",IF(VLOOKUP($A112,Surfaces!$B$1:$AK$61,16,0)="",VLOOKUP($A112,Surfaces!$B$1:$AK$61,29,0),VLOOKUP($A112,Surfaces!$B$1:$AK$61,16,0)))</f>
        <v/>
      </c>
      <c r="AD112" s="66" t="str">
        <f>IF(AD111="","",IF(VLOOKUP($A112,Surfaces!$B$1:$AK$61,16,0)="",VLOOKUP($A112,Surfaces!$B$1:$AK$61,29,0),VLOOKUP($A112,Surfaces!$B$1:$AK$61,16,0)))</f>
        <v/>
      </c>
      <c r="AE112" s="66" t="str">
        <f>IF(AE111="","",IF(VLOOKUP($A112,Surfaces!$B$1:$AK$61,16,0)="",VLOOKUP($A112,Surfaces!$B$1:$AK$61,29,0),VLOOKUP($A112,Surfaces!$B$1:$AK$61,16,0)))</f>
        <v/>
      </c>
      <c r="AF112" s="66" t="str">
        <f>IF(AF111="","",IF(VLOOKUP($A112,Surfaces!$B$1:$AK$61,16,0)="",VLOOKUP($A112,Surfaces!$B$1:$AK$61,29,0),VLOOKUP($A112,Surfaces!$B$1:$AK$61,16,0)))</f>
        <v/>
      </c>
      <c r="AG112" s="66" t="str">
        <f>IF(AG111="","",IF(VLOOKUP($A112,Surfaces!$B$1:$AK$61,16,0)="",VLOOKUP($A112,Surfaces!$B$1:$AK$61,29,0),VLOOKUP($A112,Surfaces!$B$1:$AK$61,16,0)))</f>
        <v/>
      </c>
      <c r="AH112" s="66" t="str">
        <f>IF(AH111="","",IF(VLOOKUP($A112,Surfaces!$B$1:$AK$61,16,0)="",VLOOKUP($A112,Surfaces!$B$1:$AK$61,29,0),VLOOKUP($A112,Surfaces!$B$1:$AK$61,16,0)))</f>
        <v/>
      </c>
      <c r="AI112" s="66" t="str">
        <f>IF(AI111="","",IF(VLOOKUP($A112,Surfaces!$B$1:$AK$61,16,0)="",VLOOKUP($A112,Surfaces!$B$1:$AK$61,29,0),VLOOKUP($A112,Surfaces!$B$1:$AK$61,16,0)))</f>
        <v/>
      </c>
      <c r="AJ112" s="66" t="str">
        <f>IF(AJ111="","",IF(VLOOKUP($A112,Surfaces!$B$1:$AK$61,16,0)="",VLOOKUP($A112,Surfaces!$B$1:$AK$61,29,0),VLOOKUP($A112,Surfaces!$B$1:$AK$61,16,0)))</f>
        <v/>
      </c>
      <c r="AK112" s="66" t="str">
        <f>IF(AK111="","",IF(VLOOKUP($A112,Surfaces!$B$1:$AK$61,16,0)="",VLOOKUP($A112,Surfaces!$B$1:$AK$61,29,0),VLOOKUP($A112,Surfaces!$B$1:$AK$61,16,0)))</f>
        <v/>
      </c>
      <c r="AL112" s="66" t="str">
        <f>IF(AL111="","",IF(VLOOKUP($A112,Surfaces!$B$1:$AK$61,16,0)="",VLOOKUP($A112,Surfaces!$B$1:$AK$61,29,0),VLOOKUP($A112,Surfaces!$B$1:$AK$61,16,0)))</f>
        <v/>
      </c>
      <c r="AM112" s="66" t="str">
        <f>IF(AM111="","",IF(VLOOKUP($A112,Surfaces!$B$1:$AK$61,16,0)="",VLOOKUP($A112,Surfaces!$B$1:$AK$61,29,0),VLOOKUP($A112,Surfaces!$B$1:$AK$61,16,0)))</f>
        <v/>
      </c>
      <c r="AN112" s="66" t="str">
        <f>IF(AN111="","",IF(VLOOKUP($A112,Surfaces!$B$1:$AK$61,16,0)="",VLOOKUP($A112,Surfaces!$B$1:$AK$61,29,0),VLOOKUP($A112,Surfaces!$B$1:$AK$61,16,0)))</f>
        <v/>
      </c>
      <c r="AO112" s="66" t="str">
        <f>IF(AO111="","",IF(VLOOKUP($A112,Surfaces!$B$1:$AK$61,16,0)="",VLOOKUP($A112,Surfaces!$B$1:$AK$61,29,0),VLOOKUP($A112,Surfaces!$B$1:$AK$61,16,0)))</f>
        <v/>
      </c>
      <c r="AP112" s="66" t="str">
        <f>IF(AP111="","",IF(VLOOKUP($A112,Surfaces!$B$1:$AK$61,16,0)="",VLOOKUP($A112,Surfaces!$B$1:$AK$61,29,0),VLOOKUP($A112,Surfaces!$B$1:$AK$61,16,0)))</f>
        <v/>
      </c>
      <c r="AQ112" s="66" t="str">
        <f>IF(AQ111="","",IF(VLOOKUP($A112,Surfaces!$B$1:$AK$61,16,0)="",VLOOKUP($A112,Surfaces!$B$1:$AK$61,29,0),VLOOKUP($A112,Surfaces!$B$1:$AK$61,16,0)))</f>
        <v/>
      </c>
      <c r="AR112" s="66" t="str">
        <f>IF(AR111="","",IF(VLOOKUP($A112,Surfaces!$B$1:$AK$61,16,0)="",VLOOKUP($A112,Surfaces!$B$1:$AK$61,29,0),VLOOKUP($A112,Surfaces!$B$1:$AK$61,16,0)))</f>
        <v/>
      </c>
      <c r="AS112" s="66" t="str">
        <f>IF(AS111="","",IF(VLOOKUP($A112,Surfaces!$B$1:$AK$61,16,0)="",VLOOKUP($A112,Surfaces!$B$1:$AK$61,29,0),VLOOKUP($A112,Surfaces!$B$1:$AK$61,16,0)))</f>
        <v/>
      </c>
      <c r="AT112" s="66" t="str">
        <f>IF(AT111="","",IF(VLOOKUP($A112,Surfaces!$B$1:$AK$61,16,0)="",VLOOKUP($A112,Surfaces!$B$1:$AK$61,29,0),VLOOKUP($A112,Surfaces!$B$1:$AK$61,16,0)))</f>
        <v/>
      </c>
      <c r="AU112" s="66" t="str">
        <f>IF(AU111="","",IF(VLOOKUP($A112,Surfaces!$B$1:$AK$61,16,0)="",VLOOKUP($A112,Surfaces!$B$1:$AK$61,29,0),VLOOKUP($A112,Surfaces!$B$1:$AK$61,16,0)))</f>
        <v/>
      </c>
      <c r="AV112" s="66" t="str">
        <f>IF(AV111="","",IF(VLOOKUP($A112,Surfaces!$B$1:$AK$61,16,0)="",VLOOKUP($A112,Surfaces!$B$1:$AK$61,29,0),VLOOKUP($A112,Surfaces!$B$1:$AK$61,16,0)))</f>
        <v/>
      </c>
      <c r="AW112" s="66" t="str">
        <f>IF(AW111="","",IF(VLOOKUP($A112,Surfaces!$B$1:$AK$61,16,0)="",VLOOKUP($A112,Surfaces!$B$1:$AK$61,29,0),VLOOKUP($A112,Surfaces!$B$1:$AK$61,16,0)))</f>
        <v/>
      </c>
      <c r="AX112" s="66" t="str">
        <f>IF(AX111="","",IF(VLOOKUP($A112,Surfaces!$B$1:$AK$61,16,0)="",VLOOKUP($A112,Surfaces!$B$1:$AK$61,29,0),VLOOKUP($A112,Surfaces!$B$1:$AK$61,16,0)))</f>
        <v/>
      </c>
      <c r="AY112" s="66" t="str">
        <f>IF(AY111="","",IF(VLOOKUP($A112,Surfaces!$B$1:$AK$61,16,0)="",VLOOKUP($A112,Surfaces!$B$1:$AK$61,29,0),VLOOKUP($A112,Surfaces!$B$1:$AK$61,16,0)))</f>
        <v/>
      </c>
      <c r="AZ112" s="66" t="str">
        <f>IF(AZ111="","",IF(VLOOKUP($A112,Surfaces!$B$1:$AK$61,16,0)="",VLOOKUP($A112,Surfaces!$B$1:$AK$61,29,0),VLOOKUP($A112,Surfaces!$B$1:$AK$61,16,0)))</f>
        <v/>
      </c>
      <c r="BA112" s="66" t="str">
        <f>IF(BA111="","",IF(VLOOKUP($A112,Surfaces!$B$1:$AK$61,16,0)="",VLOOKUP($A112,Surfaces!$B$1:$AK$61,29,0),VLOOKUP($A112,Surfaces!$B$1:$AK$61,16,0)))</f>
        <v/>
      </c>
      <c r="BB112" s="66" t="str">
        <f>IF(BB111="","",IF(VLOOKUP($A112,Surfaces!$B$1:$AK$61,16,0)="",VLOOKUP($A112,Surfaces!$B$1:$AK$61,29,0),VLOOKUP($A112,Surfaces!$B$1:$AK$61,16,0)))</f>
        <v/>
      </c>
      <c r="BC112" s="67"/>
      <c r="BD112" s="68"/>
      <c r="BE112" s="68"/>
      <c r="BF112" s="69"/>
      <c r="BG112" s="69"/>
      <c r="BH112" s="69"/>
      <c r="BI112" s="69"/>
      <c r="BJ112" s="69"/>
      <c r="BK112" s="70"/>
      <c r="BL112" s="69"/>
      <c r="BM112" s="69"/>
      <c r="BN112" s="69"/>
      <c r="BO112" s="71"/>
      <c r="BP112" s="72"/>
      <c r="BQ112" s="71"/>
      <c r="BR112" s="73"/>
    </row>
    <row r="113" spans="1:70" s="51" customFormat="1" x14ac:dyDescent="0.2">
      <c r="A113" s="41"/>
      <c r="B113" s="42" t="s">
        <v>115</v>
      </c>
      <c r="C113" s="43" t="str">
        <f>IF((C$182+$BN113)&gt;=52,IF(ISBLANK(INDEX($C114:$BB114,1,(C$182+$BN113+1-52))),"",IF($BL113="P",VLOOKUP($A113,Surfaces!$B$2:$AL$62,15,0),(VLOOKUP($A113,Surfaces!$B$2:$AL$62,28,0))/$BC113)),IF(ISBLANK(INDEX(C114:$BB114,1,$BN113+1)),"",IF($BL113="P",VLOOKUP($A113,Surfaces!$B$2:$AL$62,15,0),(VLOOKUP($A113,Surfaces!$B$2:$AL$62,28,0))/$BC113)))</f>
        <v/>
      </c>
      <c r="D113" s="43" t="str">
        <f>IF((D$182+$BN113)&gt;=52,IF(ISBLANK(INDEX($C114:$BB114,1,(D$182+$BN113+1-52))),"",IF($BL113="P",VLOOKUP($A113,Surfaces!$B$2:$AL$62,15,0),(VLOOKUP($A113,Surfaces!$B$2:$AL$62,28,0))/$BC113)),IF(ISBLANK(INDEX(D114:$BB114,1,$BN113+1)),"",IF($BL113="P",VLOOKUP($A113,Surfaces!$B$2:$AL$62,15,0),(VLOOKUP($A113,Surfaces!$B$2:$AL$62,28,0))/$BC113)))</f>
        <v/>
      </c>
      <c r="E113" s="43" t="str">
        <f>IF((E$182+$BN113)&gt;=52,IF(ISBLANK(INDEX($C114:$BB114,1,(E$182+$BN113+1-52))),"",IF($BL113="P",VLOOKUP($A113,Surfaces!$B$2:$AL$62,15,0),(VLOOKUP($A113,Surfaces!$B$2:$AL$62,28,0))/$BC113)),IF(ISBLANK(INDEX(E114:$BB114,1,$BN113+1)),"",IF($BL113="P",VLOOKUP($A113,Surfaces!$B$2:$AL$62,15,0),(VLOOKUP($A113,Surfaces!$B$2:$AL$62,28,0))/$BC113)))</f>
        <v/>
      </c>
      <c r="F113" s="43" t="str">
        <f>IF((F$182+$BN113)&gt;=52,IF(ISBLANK(INDEX($C114:$BB114,1,(F$182+$BN113+1-52))),"",IF($BL113="P",VLOOKUP($A113,Surfaces!$B$2:$AL$62,15,0),(VLOOKUP($A113,Surfaces!$B$2:$AL$62,28,0))/$BC113)),IF(ISBLANK(INDEX(F114:$BB114,1,$BN113+1)),"",IF($BL113="P",VLOOKUP($A113,Surfaces!$B$2:$AL$62,15,0),(VLOOKUP($A113,Surfaces!$B$2:$AL$62,28,0))/$BC113)))</f>
        <v/>
      </c>
      <c r="G113" s="43" t="str">
        <f>IF((G$182+$BN113)&gt;=52,IF(ISBLANK(INDEX($C114:$BB114,1,(G$182+$BN113+1-52))),"",IF($BL113="P",VLOOKUP($A113,Surfaces!$B$2:$AL$62,15,0),(VLOOKUP($A113,Surfaces!$B$2:$AL$62,28,0))/$BC113)),IF(ISBLANK(INDEX(G114:$BB114,1,$BN113+1)),"",IF($BL113="P",VLOOKUP($A113,Surfaces!$B$2:$AL$62,15,0),(VLOOKUP($A113,Surfaces!$B$2:$AL$62,28,0))/$BC113)))</f>
        <v/>
      </c>
      <c r="H113" s="43" t="str">
        <f>IF((H$182+$BN113)&gt;=52,IF(ISBLANK(INDEX($C114:$BB114,1,(H$182+$BN113+1-52))),"",IF($BL113="P",VLOOKUP($A113,Surfaces!$B$2:$AL$62,15,0),(VLOOKUP($A113,Surfaces!$B$2:$AL$62,28,0))/$BC113)),IF(ISBLANK(INDEX(H114:$BB114,1,$BN113+1)),"",IF($BL113="P",VLOOKUP($A113,Surfaces!$B$2:$AL$62,15,0),(VLOOKUP($A113,Surfaces!$B$2:$AL$62,28,0))/$BC113)))</f>
        <v/>
      </c>
      <c r="I113" s="43" t="str">
        <f>IF((I$182+$BN113)&gt;=52,IF(ISBLANK(INDEX($C114:$BB114,1,(I$182+$BN113+1-52))),"",IF($BL113="P",VLOOKUP($A113,Surfaces!$B$2:$AL$62,15,0),(VLOOKUP($A113,Surfaces!$B$2:$AL$62,28,0))/$BC113)),IF(ISBLANK(INDEX(I114:$BB114,1,$BN113+1)),"",IF($BL113="P",VLOOKUP($A113,Surfaces!$B$2:$AL$62,15,0),(VLOOKUP($A113,Surfaces!$B$2:$AL$62,28,0))/$BC113)))</f>
        <v/>
      </c>
      <c r="J113" s="43" t="str">
        <f>IF((J$182+$BN113)&gt;=52,IF(ISBLANK(INDEX($C114:$BB114,1,(J$182+$BN113+1-52))),"",IF($BL113="P",VLOOKUP($A113,Surfaces!$B$2:$AL$62,15,0),(VLOOKUP($A113,Surfaces!$B$2:$AL$62,28,0))/$BC113)),IF(ISBLANK(INDEX(J114:$BB114,1,$BN113+1)),"",IF($BL113="P",VLOOKUP($A113,Surfaces!$B$2:$AL$62,15,0),(VLOOKUP($A113,Surfaces!$B$2:$AL$62,28,0))/$BC113)))</f>
        <v/>
      </c>
      <c r="K113" s="43" t="str">
        <f>IF((K$182+$BN113)&gt;=52,IF(ISBLANK(INDEX($C114:$BB114,1,(K$182+$BN113+1-52))),"",IF($BL113="P",VLOOKUP($A113,Surfaces!$B$2:$AL$62,15,0),(VLOOKUP($A113,Surfaces!$B$2:$AL$62,28,0))/$BC113)),IF(ISBLANK(INDEX(K114:$BB114,1,$BN113+1)),"",IF($BL113="P",VLOOKUP($A113,Surfaces!$B$2:$AL$62,15,0),(VLOOKUP($A113,Surfaces!$B$2:$AL$62,28,0))/$BC113)))</f>
        <v/>
      </c>
      <c r="L113" s="43" t="str">
        <f>IF((L$182+$BN113)&gt;=52,IF(ISBLANK(INDEX($C114:$BB114,1,(L$182+$BN113+1-52))),"",IF($BL113="P",VLOOKUP($A113,Surfaces!$B$2:$AL$62,15,0),(VLOOKUP($A113,Surfaces!$B$2:$AL$62,28,0))/$BC113)),IF(ISBLANK(INDEX(L114:$BB114,1,$BN113+1)),"",IF($BL113="P",VLOOKUP($A113,Surfaces!$B$2:$AL$62,15,0),(VLOOKUP($A113,Surfaces!$B$2:$AL$62,28,0))/$BC113)))</f>
        <v/>
      </c>
      <c r="M113" s="43" t="str">
        <f>IF((M$182+$BN113)&gt;=52,IF(ISBLANK(INDEX($C114:$BB114,1,(M$182+$BN113+1-52))),"",IF($BL113="P",VLOOKUP($A113,Surfaces!$B$2:$AL$62,15,0),(VLOOKUP($A113,Surfaces!$B$2:$AL$62,28,0))/$BC113)),IF(ISBLANK(INDEX(M114:$BB114,1,$BN113+1)),"",IF($BL113="P",VLOOKUP($A113,Surfaces!$B$2:$AL$62,15,0),(VLOOKUP($A113,Surfaces!$B$2:$AL$62,28,0))/$BC113)))</f>
        <v/>
      </c>
      <c r="N113" s="43" t="str">
        <f>IF((N$182+$BN113)&gt;=52,IF(ISBLANK(INDEX($C114:$BB114,1,(N$182+$BN113+1-52))),"",IF($BL113="P",VLOOKUP($A113,Surfaces!$B$2:$AL$62,15,0),(VLOOKUP($A113,Surfaces!$B$2:$AL$62,28,0))/$BC113)),IF(ISBLANK(INDEX(N114:$BB114,1,$BN113+1)),"",IF($BL113="P",VLOOKUP($A113,Surfaces!$B$2:$AL$62,15,0),(VLOOKUP($A113,Surfaces!$B$2:$AL$62,28,0))/$BC113)))</f>
        <v/>
      </c>
      <c r="O113" s="43" t="str">
        <f>IF((O$182+$BN113)&gt;=52,IF(ISBLANK(INDEX($C114:$BB114,1,(O$182+$BN113+1-52))),"",IF($BL113="P",VLOOKUP($A113,Surfaces!$B$2:$AL$62,15,0),(VLOOKUP($A113,Surfaces!$B$2:$AL$62,28,0))/$BC113)),IF(ISBLANK(INDEX(O114:$BB114,1,$BN113+1)),"",IF($BL113="P",VLOOKUP($A113,Surfaces!$B$2:$AL$62,15,0),(VLOOKUP($A113,Surfaces!$B$2:$AL$62,28,0))/$BC113)))</f>
        <v/>
      </c>
      <c r="P113" s="43" t="str">
        <f>IF((P$182+$BN113)&gt;=52,IF(ISBLANK(INDEX($C114:$BB114,1,(P$182+$BN113+1-52))),"",IF($BL113="P",VLOOKUP($A113,Surfaces!$B$2:$AL$62,15,0),(VLOOKUP($A113,Surfaces!$B$2:$AL$62,28,0))/$BC113)),IF(ISBLANK(INDEX(P114:$BB114,1,$BN113+1)),"",IF($BL113="P",VLOOKUP($A113,Surfaces!$B$2:$AL$62,15,0),(VLOOKUP($A113,Surfaces!$B$2:$AL$62,28,0))/$BC113)))</f>
        <v/>
      </c>
      <c r="Q113" s="43" t="str">
        <f>IF((Q$182+$BN113)&gt;=52,IF(ISBLANK(INDEX($C114:$BB114,1,(Q$182+$BN113+1-52))),"",IF($BL113="P",VLOOKUP($A113,Surfaces!$B$2:$AL$62,15,0),(VLOOKUP($A113,Surfaces!$B$2:$AL$62,28,0))/$BC113)),IF(ISBLANK(INDEX(Q114:$BB114,1,$BN113+1)),"",IF($BL113="P",VLOOKUP($A113,Surfaces!$B$2:$AL$62,15,0),(VLOOKUP($A113,Surfaces!$B$2:$AL$62,28,0))/$BC113)))</f>
        <v/>
      </c>
      <c r="R113" s="43" t="str">
        <f>IF((R$182+$BN113)&gt;=52,IF(ISBLANK(INDEX($C114:$BB114,1,(R$182+$BN113+1-52))),"",IF($BL113="P",VLOOKUP($A113,Surfaces!$B$2:$AL$62,15,0),(VLOOKUP($A113,Surfaces!$B$2:$AL$62,28,0))/$BC113)),IF(ISBLANK(INDEX(R114:$BB114,1,$BN113+1)),"",IF($BL113="P",VLOOKUP($A113,Surfaces!$B$2:$AL$62,15,0),(VLOOKUP($A113,Surfaces!$B$2:$AL$62,28,0))/$BC113)))</f>
        <v/>
      </c>
      <c r="S113" s="43" t="str">
        <f>IF((S$182+$BN113)&gt;=52,IF(ISBLANK(INDEX($C114:$BB114,1,(S$182+$BN113+1-52))),"",IF($BL113="P",VLOOKUP($A113,Surfaces!$B$2:$AL$62,15,0),(VLOOKUP($A113,Surfaces!$B$2:$AL$62,28,0))/$BC113)),IF(ISBLANK(INDEX(S114:$BB114,1,$BN113+1)),"",IF($BL113="P",VLOOKUP($A113,Surfaces!$B$2:$AL$62,15,0),(VLOOKUP($A113,Surfaces!$B$2:$AL$62,28,0))/$BC113)))</f>
        <v/>
      </c>
      <c r="T113" s="43" t="str">
        <f>IF((T$182+$BN113)&gt;=52,IF(ISBLANK(INDEX($C114:$BB114,1,(T$182+$BN113+1-52))),"",IF($BL113="P",VLOOKUP($A113,Surfaces!$B$2:$AL$62,15,0),(VLOOKUP($A113,Surfaces!$B$2:$AL$62,28,0))/$BC113)),IF(ISBLANK(INDEX(T114:$BB114,1,$BN113+1)),"",IF($BL113="P",VLOOKUP($A113,Surfaces!$B$2:$AL$62,15,0),(VLOOKUP($A113,Surfaces!$B$2:$AL$62,28,0))/$BC113)))</f>
        <v/>
      </c>
      <c r="U113" s="43" t="str">
        <f>IF((U$182+$BN113)&gt;=52,IF(ISBLANK(INDEX($C114:$BB114,1,(U$182+$BN113+1-52))),"",IF($BL113="P",VLOOKUP($A113,Surfaces!$B$2:$AL$62,15,0),(VLOOKUP($A113,Surfaces!$B$2:$AL$62,28,0))/$BC113)),IF(ISBLANK(INDEX(U114:$BB114,1,$BN113+1)),"",IF($BL113="P",VLOOKUP($A113,Surfaces!$B$2:$AL$62,15,0),(VLOOKUP($A113,Surfaces!$B$2:$AL$62,28,0))/$BC113)))</f>
        <v/>
      </c>
      <c r="V113" s="43" t="str">
        <f>IF((V$182+$BN113)&gt;=52,IF(ISBLANK(INDEX($C114:$BB114,1,(V$182+$BN113+1-52))),"",IF($BL113="P",VLOOKUP($A113,Surfaces!$B$2:$AL$62,15,0),(VLOOKUP($A113,Surfaces!$B$2:$AL$62,28,0))/$BC113)),IF(ISBLANK(INDEX(V114:$BB114,1,$BN113+1)),"",IF($BL113="P",VLOOKUP($A113,Surfaces!$B$2:$AL$62,15,0),(VLOOKUP($A113,Surfaces!$B$2:$AL$62,28,0))/$BC113)))</f>
        <v/>
      </c>
      <c r="W113" s="43" t="str">
        <f>IF((W$182+$BN113)&gt;=52,IF(ISBLANK(INDEX($C114:$BB114,1,(W$182+$BN113+1-52))),"",IF($BL113="P",VLOOKUP($A113,Surfaces!$B$2:$AL$62,15,0),(VLOOKUP($A113,Surfaces!$B$2:$AL$62,28,0))/$BC113)),IF(ISBLANK(INDEX(W114:$BB114,1,$BN113+1)),"",IF($BL113="P",VLOOKUP($A113,Surfaces!$B$2:$AL$62,15,0),(VLOOKUP($A113,Surfaces!$B$2:$AL$62,28,0))/$BC113)))</f>
        <v/>
      </c>
      <c r="X113" s="43" t="str">
        <f>IF((X$182+$BN113)&gt;=52,IF(ISBLANK(INDEX($C114:$BB114,1,(X$182+$BN113+1-52))),"",IF($BL113="P",VLOOKUP($A113,Surfaces!$B$2:$AL$62,15,0),(VLOOKUP($A113,Surfaces!$B$2:$AL$62,28,0))/$BC113)),IF(ISBLANK(INDEX(X114:$BB114,1,$BN113+1)),"",IF($BL113="P",VLOOKUP($A113,Surfaces!$B$2:$AL$62,15,0),(VLOOKUP($A113,Surfaces!$B$2:$AL$62,28,0))/$BC113)))</f>
        <v/>
      </c>
      <c r="Y113" s="43" t="str">
        <f>IF((Y$182+$BN113)&gt;=52,IF(ISBLANK(INDEX($C114:$BB114,1,(Y$182+$BN113+1-52))),"",IF($BL113="P",VLOOKUP($A113,Surfaces!$B$2:$AL$62,15,0),(VLOOKUP($A113,Surfaces!$B$2:$AL$62,28,0))/$BC113)),IF(ISBLANK(INDEX(Y114:$BB114,1,$BN113+1)),"",IF($BL113="P",VLOOKUP($A113,Surfaces!$B$2:$AL$62,15,0),(VLOOKUP($A113,Surfaces!$B$2:$AL$62,28,0))/$BC113)))</f>
        <v/>
      </c>
      <c r="Z113" s="43" t="str">
        <f>IF((Z$182+$BN113)&gt;=52,IF(ISBLANK(INDEX($C114:$BB114,1,(Z$182+$BN113+1-52))),"",IF($BL113="P",VLOOKUP($A113,Surfaces!$B$2:$AL$62,15,0),(VLOOKUP($A113,Surfaces!$B$2:$AL$62,28,0))/$BC113)),IF(ISBLANK(INDEX(Z114:$BB114,1,$BN113+1)),"",IF($BL113="P",VLOOKUP($A113,Surfaces!$B$2:$AL$62,15,0),(VLOOKUP($A113,Surfaces!$B$2:$AL$62,28,0))/$BC113)))</f>
        <v/>
      </c>
      <c r="AA113" s="43" t="str">
        <f>IF((AA$182+$BN113)&gt;=52,IF(ISBLANK(INDEX($C114:$BB114,1,(AA$182+$BN113+1-52))),"",IF($BL113="P",VLOOKUP($A113,Surfaces!$B$2:$AL$62,15,0),(VLOOKUP($A113,Surfaces!$B$2:$AL$62,28,0))/$BC113)),IF(ISBLANK(INDEX(AA114:$BB114,1,$BN113+1)),"",IF($BL113="P",VLOOKUP($A113,Surfaces!$B$2:$AL$62,15,0),(VLOOKUP($A113,Surfaces!$B$2:$AL$62,28,0))/$BC113)))</f>
        <v/>
      </c>
      <c r="AB113" s="43" t="str">
        <f>IF((AB$182+$BN113)&gt;=52,IF(ISBLANK(INDEX($C114:$BB114,1,(AB$182+$BN113+1-52))),"",IF($BL113="P",VLOOKUP($A113,Surfaces!$B$2:$AL$62,15,0),(VLOOKUP($A113,Surfaces!$B$2:$AL$62,28,0))/$BC113)),IF(ISBLANK(INDEX(AB114:$BB114,1,$BN113+1)),"",IF($BL113="P",VLOOKUP($A113,Surfaces!$B$2:$AL$62,15,0),(VLOOKUP($A113,Surfaces!$B$2:$AL$62,28,0))/$BC113)))</f>
        <v/>
      </c>
      <c r="AC113" s="43" t="str">
        <f>IF((AC$182+$BN113)&gt;=52,IF(ISBLANK(INDEX($C114:$BB114,1,(AC$182+$BN113+1-52))),"",IF($BL113="P",VLOOKUP($A113,Surfaces!$B$2:$AL$62,15,0),(VLOOKUP($A113,Surfaces!$B$2:$AL$62,28,0))/$BC113)),IF(ISBLANK(INDEX(AC114:$BB114,1,$BN113+1)),"",IF($BL113="P",VLOOKUP($A113,Surfaces!$B$2:$AL$62,15,0),(VLOOKUP($A113,Surfaces!$B$2:$AL$62,28,0))/$BC113)))</f>
        <v/>
      </c>
      <c r="AD113" s="43" t="str">
        <f>IF((AD$182+$BN113)&gt;=52,IF(ISBLANK(INDEX($C114:$BB114,1,(AD$182+$BN113+1-52))),"",IF($BL113="P",VLOOKUP($A113,Surfaces!$B$2:$AL$62,15,0),(VLOOKUP($A113,Surfaces!$B$2:$AL$62,28,0))/$BC113)),IF(ISBLANK(INDEX(AD114:$BB114,1,$BN113+1)),"",IF($BL113="P",VLOOKUP($A113,Surfaces!$B$2:$AL$62,15,0),(VLOOKUP($A113,Surfaces!$B$2:$AL$62,28,0))/$BC113)))</f>
        <v/>
      </c>
      <c r="AE113" s="43" t="str">
        <f>IF((AE$182+$BN113)&gt;=52,IF(ISBLANK(INDEX($C114:$BB114,1,(AE$182+$BN113+1-52))),"",IF($BL113="P",VLOOKUP($A113,Surfaces!$B$2:$AL$62,15,0),(VLOOKUP($A113,Surfaces!$B$2:$AL$62,28,0))/$BC113)),IF(ISBLANK(INDEX(AE114:$BB114,1,$BN113+1)),"",IF($BL113="P",VLOOKUP($A113,Surfaces!$B$2:$AL$62,15,0),(VLOOKUP($A113,Surfaces!$B$2:$AL$62,28,0))/$BC113)))</f>
        <v/>
      </c>
      <c r="AF113" s="43" t="str">
        <f>IF((AF$182+$BN113)&gt;=52,IF(ISBLANK(INDEX($C114:$BB114,1,(AF$182+$BN113+1-52))),"",IF($BL113="P",VLOOKUP($A113,Surfaces!$B$2:$AL$62,15,0),(VLOOKUP($A113,Surfaces!$B$2:$AL$62,28,0))/$BC113)),IF(ISBLANK(INDEX(AF114:$BB114,1,$BN113+1)),"",IF($BL113="P",VLOOKUP($A113,Surfaces!$B$2:$AL$62,15,0),(VLOOKUP($A113,Surfaces!$B$2:$AL$62,28,0))/$BC113)))</f>
        <v/>
      </c>
      <c r="AG113" s="43" t="str">
        <f>IF((AG$182+$BN113)&gt;=52,IF(ISBLANK(INDEX($C114:$BB114,1,(AG$182+$BN113+1-52))),"",IF($BL113="P",VLOOKUP($A113,Surfaces!$B$2:$AL$62,15,0),(VLOOKUP($A113,Surfaces!$B$2:$AL$62,28,0))/$BC113)),IF(ISBLANK(INDEX(AG114:$BB114,1,$BN113+1)),"",IF($BL113="P",VLOOKUP($A113,Surfaces!$B$2:$AL$62,15,0),(VLOOKUP($A113,Surfaces!$B$2:$AL$62,28,0))/$BC113)))</f>
        <v/>
      </c>
      <c r="AH113" s="43" t="str">
        <f>IF((AH$182+$BN113)&gt;=52,IF(ISBLANK(INDEX($C114:$BB114,1,(AH$182+$BN113+1-52))),"",IF($BL113="P",VLOOKUP($A113,Surfaces!$B$2:$AL$62,15,0),(VLOOKUP($A113,Surfaces!$B$2:$AL$62,28,0))/$BC113)),IF(ISBLANK(INDEX(AH114:$BB114,1,$BN113+1)),"",IF($BL113="P",VLOOKUP($A113,Surfaces!$B$2:$AL$62,15,0),(VLOOKUP($A113,Surfaces!$B$2:$AL$62,28,0))/$BC113)))</f>
        <v/>
      </c>
      <c r="AI113" s="43" t="str">
        <f>IF((AI$182+$BN113)&gt;=52,IF(ISBLANK(INDEX($C114:$BB114,1,(AI$182+$BN113+1-52))),"",IF($BL113="P",VLOOKUP($A113,Surfaces!$B$2:$AL$62,15,0),(VLOOKUP($A113,Surfaces!$B$2:$AL$62,28,0))/$BC113)),IF(ISBLANK(INDEX(AI114:$BB114,1,$BN113+1)),"",IF($BL113="P",VLOOKUP($A113,Surfaces!$B$2:$AL$62,15,0),(VLOOKUP($A113,Surfaces!$B$2:$AL$62,28,0))/$BC113)))</f>
        <v/>
      </c>
      <c r="AJ113" s="43" t="str">
        <f>IF((AJ$182+$BN113)&gt;=52,IF(ISBLANK(INDEX($C114:$BB114,1,(AJ$182+$BN113+1-52))),"",IF($BL113="P",VLOOKUP($A113,Surfaces!$B$2:$AL$62,15,0),(VLOOKUP($A113,Surfaces!$B$2:$AL$62,28,0))/$BC113)),IF(ISBLANK(INDEX(AJ114:$BB114,1,$BN113+1)),"",IF($BL113="P",VLOOKUP($A113,Surfaces!$B$2:$AL$62,15,0),(VLOOKUP($A113,Surfaces!$B$2:$AL$62,28,0))/$BC113)))</f>
        <v/>
      </c>
      <c r="AK113" s="43" t="str">
        <f>IF((AK$182+$BN113)&gt;=52,IF(ISBLANK(INDEX($C114:$BB114,1,(AK$182+$BN113+1-52))),"",IF($BL113="P",VLOOKUP($A113,Surfaces!$B$2:$AL$62,15,0),(VLOOKUP($A113,Surfaces!$B$2:$AL$62,28,0))/$BC113)),IF(ISBLANK(INDEX(AK114:$BB114,1,$BN113+1)),"",IF($BL113="P",VLOOKUP($A113,Surfaces!$B$2:$AL$62,15,0),(VLOOKUP($A113,Surfaces!$B$2:$AL$62,28,0))/$BC113)))</f>
        <v/>
      </c>
      <c r="AL113" s="43" t="str">
        <f>IF((AL$182+$BN113)&gt;=52,IF(ISBLANK(INDEX($C114:$BB114,1,(AL$182+$BN113+1-52))),"",IF($BL113="P",VLOOKUP($A113,Surfaces!$B$2:$AL$62,15,0),(VLOOKUP($A113,Surfaces!$B$2:$AL$62,28,0))/$BC113)),IF(ISBLANK(INDEX(AL114:$BB114,1,$BN113+1)),"",IF($BL113="P",VLOOKUP($A113,Surfaces!$B$2:$AL$62,15,0),(VLOOKUP($A113,Surfaces!$B$2:$AL$62,28,0))/$BC113)))</f>
        <v/>
      </c>
      <c r="AM113" s="43" t="str">
        <f>IF((AM$182+$BN113)&gt;=52,IF(ISBLANK(INDEX($C114:$BB114,1,(AM$182+$BN113+1-52))),"",IF($BL113="P",VLOOKUP($A113,Surfaces!$B$2:$AL$62,15,0),(VLOOKUP($A113,Surfaces!$B$2:$AL$62,28,0))/$BC113)),IF(ISBLANK(INDEX(AM114:$BB114,1,$BN113+1)),"",IF($BL113="P",VLOOKUP($A113,Surfaces!$B$2:$AL$62,15,0),(VLOOKUP($A113,Surfaces!$B$2:$AL$62,28,0))/$BC113)))</f>
        <v/>
      </c>
      <c r="AN113" s="43" t="str">
        <f>IF((AN$182+$BN113)&gt;=52,IF(ISBLANK(INDEX($C114:$BB114,1,(AN$182+$BN113+1-52))),"",IF($BL113="P",VLOOKUP($A113,Surfaces!$B$2:$AL$62,15,0),(VLOOKUP($A113,Surfaces!$B$2:$AL$62,28,0))/$BC113)),IF(ISBLANK(INDEX(AN114:$BB114,1,$BN113+1)),"",IF($BL113="P",VLOOKUP($A113,Surfaces!$B$2:$AL$62,15,0),(VLOOKUP($A113,Surfaces!$B$2:$AL$62,28,0))/$BC113)))</f>
        <v/>
      </c>
      <c r="AO113" s="43" t="str">
        <f>IF((AO$182+$BN113)&gt;=52,IF(ISBLANK(INDEX($C114:$BB114,1,(AO$182+$BN113+1-52))),"",IF($BL113="P",VLOOKUP($A113,Surfaces!$B$2:$AL$62,15,0),(VLOOKUP($A113,Surfaces!$B$2:$AL$62,28,0))/$BC113)),IF(ISBLANK(INDEX(AO114:$BB114,1,$BN113+1)),"",IF($BL113="P",VLOOKUP($A113,Surfaces!$B$2:$AL$62,15,0),(VLOOKUP($A113,Surfaces!$B$2:$AL$62,28,0))/$BC113)))</f>
        <v/>
      </c>
      <c r="AP113" s="43" t="str">
        <f>IF((AP$182+$BN113)&gt;=52,IF(ISBLANK(INDEX($C114:$BB114,1,(AP$182+$BN113+1-52))),"",IF($BL113="P",VLOOKUP($A113,Surfaces!$B$2:$AL$62,15,0),(VLOOKUP($A113,Surfaces!$B$2:$AL$62,28,0))/$BC113)),IF(ISBLANK(INDEX(AP114:$BB114,1,$BN113+1)),"",IF($BL113="P",VLOOKUP($A113,Surfaces!$B$2:$AL$62,15,0),(VLOOKUP($A113,Surfaces!$B$2:$AL$62,28,0))/$BC113)))</f>
        <v/>
      </c>
      <c r="AQ113" s="43" t="str">
        <f>IF((AQ$182+$BN113)&gt;=52,IF(ISBLANK(INDEX($C114:$BB114,1,(AQ$182+$BN113+1-52))),"",IF($BL113="P",VLOOKUP($A113,Surfaces!$B$2:$AL$62,15,0),(VLOOKUP($A113,Surfaces!$B$2:$AL$62,28,0))/$BC113)),IF(ISBLANK(INDEX(AQ114:$BB114,1,$BN113+1)),"",IF($BL113="P",VLOOKUP($A113,Surfaces!$B$2:$AL$62,15,0),(VLOOKUP($A113,Surfaces!$B$2:$AL$62,28,0))/$BC113)))</f>
        <v/>
      </c>
      <c r="AR113" s="43" t="str">
        <f>IF((AR$182+$BN113)&gt;=52,IF(ISBLANK(INDEX($C114:$BB114,1,(AR$182+$BN113+1-52))),"",IF($BL113="P",VLOOKUP($A113,Surfaces!$B$2:$AL$62,15,0),(VLOOKUP($A113,Surfaces!$B$2:$AL$62,28,0))/$BC113)),IF(ISBLANK(INDEX(AR114:$BB114,1,$BN113+1)),"",IF($BL113="P",VLOOKUP($A113,Surfaces!$B$2:$AL$62,15,0),(VLOOKUP($A113,Surfaces!$B$2:$AL$62,28,0))/$BC113)))</f>
        <v/>
      </c>
      <c r="AS113" s="43" t="str">
        <f>IF((AS$182+$BN113)&gt;=52,IF(ISBLANK(INDEX($C114:$BB114,1,(AS$182+$BN113+1-52))),"",IF($BL113="P",VLOOKUP($A113,Surfaces!$B$2:$AL$62,15,0),(VLOOKUP($A113,Surfaces!$B$2:$AL$62,28,0))/$BC113)),IF(ISBLANK(INDEX(AS114:$BB114,1,$BN113+1)),"",IF($BL113="P",VLOOKUP($A113,Surfaces!$B$2:$AL$62,15,0),(VLOOKUP($A113,Surfaces!$B$2:$AL$62,28,0))/$BC113)))</f>
        <v/>
      </c>
      <c r="AT113" s="43" t="str">
        <f>IF((AT$182+$BN113)&gt;=52,IF(ISBLANK(INDEX($C114:$BB114,1,(AT$182+$BN113+1-52))),"",IF($BL113="P",VLOOKUP($A113,Surfaces!$B$2:$AL$62,15,0),(VLOOKUP($A113,Surfaces!$B$2:$AL$62,28,0))/$BC113)),IF(ISBLANK(INDEX(AT114:$BB114,1,$BN113+1)),"",IF($BL113="P",VLOOKUP($A113,Surfaces!$B$2:$AL$62,15,0),(VLOOKUP($A113,Surfaces!$B$2:$AL$62,28,0))/$BC113)))</f>
        <v/>
      </c>
      <c r="AU113" s="43" t="str">
        <f>IF((AU$182+$BN113)&gt;=52,IF(ISBLANK(INDEX($C114:$BB114,1,(AU$182+$BN113+1-52))),"",IF($BL113="P",VLOOKUP($A113,Surfaces!$B$2:$AL$62,15,0),(VLOOKUP($A113,Surfaces!$B$2:$AL$62,28,0))/$BC113)),IF(ISBLANK(INDEX(AU114:$BB114,1,$BN113+1)),"",IF($BL113="P",VLOOKUP($A113,Surfaces!$B$2:$AL$62,15,0),(VLOOKUP($A113,Surfaces!$B$2:$AL$62,28,0))/$BC113)))</f>
        <v/>
      </c>
      <c r="AV113" s="43" t="str">
        <f>IF((AV$182+$BN113)&gt;=52,IF(ISBLANK(INDEX($C114:$BB114,1,(AV$182+$BN113+1-52))),"",IF($BL113="P",VLOOKUP($A113,Surfaces!$B$2:$AL$62,15,0),(VLOOKUP($A113,Surfaces!$B$2:$AL$62,28,0))/$BC113)),IF(ISBLANK(INDEX(AV114:$BB114,1,$BN113+1)),"",IF($BL113="P",VLOOKUP($A113,Surfaces!$B$2:$AL$62,15,0),(VLOOKUP($A113,Surfaces!$B$2:$AL$62,28,0))/$BC113)))</f>
        <v/>
      </c>
      <c r="AW113" s="43" t="str">
        <f>IF((AW$182+$BN113)&gt;=52,IF(ISBLANK(INDEX($C114:$BB114,1,(AW$182+$BN113+1-52))),"",IF($BL113="P",VLOOKUP($A113,Surfaces!$B$2:$AL$62,15,0),(VLOOKUP($A113,Surfaces!$B$2:$AL$62,28,0))/$BC113)),IF(ISBLANK(INDEX(AW114:$BB114,1,$BN113+1)),"",IF($BL113="P",VLOOKUP($A113,Surfaces!$B$2:$AL$62,15,0),(VLOOKUP($A113,Surfaces!$B$2:$AL$62,28,0))/$BC113)))</f>
        <v/>
      </c>
      <c r="AX113" s="43" t="str">
        <f>IF((AX$182+$BN113)&gt;=52,IF(ISBLANK(INDEX($C114:$BB114,1,(AX$182+$BN113+1-52))),"",IF($BL113="P",VLOOKUP($A113,Surfaces!$B$2:$AL$62,15,0),(VLOOKUP($A113,Surfaces!$B$2:$AL$62,28,0))/$BC113)),IF(ISBLANK(INDEX(AX114:$BB114,1,$BN113+1)),"",IF($BL113="P",VLOOKUP($A113,Surfaces!$B$2:$AL$62,15,0),(VLOOKUP($A113,Surfaces!$B$2:$AL$62,28,0))/$BC113)))</f>
        <v/>
      </c>
      <c r="AY113" s="43" t="str">
        <f>IF((AY$182+$BN113)&gt;=52,IF(ISBLANK(INDEX($C114:$BB114,1,(AY$182+$BN113+1-52))),"",IF($BL113="P",VLOOKUP($A113,Surfaces!$B$2:$AL$62,15,0),(VLOOKUP($A113,Surfaces!$B$2:$AL$62,28,0))/$BC113)),IF(ISBLANK(INDEX(AY114:$BB114,1,$BN113+1)),"",IF($BL113="P",VLOOKUP($A113,Surfaces!$B$2:$AL$62,15,0),(VLOOKUP($A113,Surfaces!$B$2:$AL$62,28,0))/$BC113)))</f>
        <v/>
      </c>
      <c r="AZ113" s="43" t="str">
        <f>IF((AZ$182+$BN113)&gt;=52,IF(ISBLANK(INDEX($C114:$BB114,1,(AZ$182+$BN113+1-52))),"",IF($BL113="P",VLOOKUP($A113,Surfaces!$B$2:$AL$62,15,0),(VLOOKUP($A113,Surfaces!$B$2:$AL$62,28,0))/$BC113)),IF(ISBLANK(INDEX(AZ114:$BB114,1,$BN113+1)),"",IF($BL113="P",VLOOKUP($A113,Surfaces!$B$2:$AL$62,15,0),(VLOOKUP($A113,Surfaces!$B$2:$AL$62,28,0))/$BC113)))</f>
        <v/>
      </c>
      <c r="BA113" s="43" t="str">
        <f>IF((BA$182+$BN113)&gt;=52,IF(ISBLANK(INDEX($C114:$BB114,1,(BA$182+$BN113+1-52))),"",IF($BL113="P",VLOOKUP($A113,Surfaces!$B$2:$AL$62,15,0),(VLOOKUP($A113,Surfaces!$B$2:$AL$62,28,0))/$BC113)),IF(ISBLANK(INDEX(BA114:$BB114,1,$BN113+1)),"",IF($BL113="P",VLOOKUP($A113,Surfaces!$B$2:$AL$62,15,0),(VLOOKUP($A113,Surfaces!$B$2:$AL$62,28,0))/$BC113)))</f>
        <v/>
      </c>
      <c r="BB113" s="43" t="str">
        <f>IF((BB$182+$BN113)&gt;=52,IF(ISBLANK(INDEX($C114:$BB114,1,(BB$182+$BN113+1-52))),"",IF($BL113="P",VLOOKUP($A113,Surfaces!$B$2:$AL$62,15,0),(VLOOKUP($A113,Surfaces!$B$2:$AL$62,28,0))/$BC113)),IF(ISBLANK(INDEX(BB114:$BB114,1,$BN113+1)),"",IF($BL113="P",VLOOKUP($A113,Surfaces!$B$2:$AL$62,15,0),(VLOOKUP($A113,Surfaces!$B$2:$AL$62,28,0))/$BC113)))</f>
        <v/>
      </c>
      <c r="BC113" s="44" t="str">
        <f>IF(COUNTA(C114:BB114)=0,"",COUNTA(C114:BB114))</f>
        <v/>
      </c>
      <c r="BD113" s="45"/>
      <c r="BE113" s="45"/>
      <c r="BF113" s="46"/>
      <c r="BG113" s="46"/>
      <c r="BH113" s="46"/>
      <c r="BI113" s="46"/>
      <c r="BJ113" s="46"/>
      <c r="BK113" s="47"/>
      <c r="BL113" s="46"/>
      <c r="BM113" s="46"/>
      <c r="BN113" s="46"/>
      <c r="BO113" s="48"/>
      <c r="BP113" s="49"/>
      <c r="BQ113" s="48"/>
      <c r="BR113" s="50" t="str">
        <f>IF(ISBLANK(BP113),"",BP113)</f>
        <v/>
      </c>
    </row>
    <row r="114" spans="1:70" x14ac:dyDescent="0.2">
      <c r="A114" s="52">
        <f>A113</f>
        <v>0</v>
      </c>
      <c r="B114" s="53" t="s">
        <v>121</v>
      </c>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7"/>
      <c r="BD114" s="58"/>
      <c r="BE114" s="58"/>
      <c r="BF114" s="59"/>
      <c r="BG114" s="59"/>
      <c r="BH114" s="59"/>
      <c r="BI114" s="59"/>
      <c r="BJ114" s="59"/>
      <c r="BK114" s="60"/>
      <c r="BL114" s="59"/>
      <c r="BM114" s="59"/>
      <c r="BN114" s="59"/>
      <c r="BO114" s="61"/>
      <c r="BP114" s="62"/>
      <c r="BQ114" s="61"/>
      <c r="BR114" s="63"/>
    </row>
    <row r="115" spans="1:70" x14ac:dyDescent="0.2">
      <c r="A115" s="64">
        <f>A114</f>
        <v>0</v>
      </c>
      <c r="B115" s="65" t="s">
        <v>123</v>
      </c>
      <c r="C115" s="66" t="str">
        <f>IF(C114="","",IF(VLOOKUP($A115,Surfaces!$B$1:$AK$61,16,0)="",VLOOKUP($A115,Surfaces!$B$1:$AK$61,29,0),VLOOKUP($A115,Surfaces!$B$1:$AK$61,16,0)))</f>
        <v/>
      </c>
      <c r="D115" s="66" t="str">
        <f>IF(D114="","",IF(VLOOKUP($A115,Surfaces!$B$1:$AK$61,16,0)="",VLOOKUP($A115,Surfaces!$B$1:$AK$61,29,0),VLOOKUP($A115,Surfaces!$B$1:$AK$61,16,0)))</f>
        <v/>
      </c>
      <c r="E115" s="66" t="str">
        <f>IF(E114="","",IF(VLOOKUP($A115,Surfaces!$B$1:$AK$61,16,0)="",VLOOKUP($A115,Surfaces!$B$1:$AK$61,29,0),VLOOKUP($A115,Surfaces!$B$1:$AK$61,16,0)))</f>
        <v/>
      </c>
      <c r="F115" s="66" t="str">
        <f>IF(F114="","",IF(VLOOKUP($A115,Surfaces!$B$1:$AK$61,16,0)="",VLOOKUP($A115,Surfaces!$B$1:$AK$61,29,0),VLOOKUP($A115,Surfaces!$B$1:$AK$61,16,0)))</f>
        <v/>
      </c>
      <c r="G115" s="66" t="str">
        <f>IF(G114="","",IF(VLOOKUP($A115,Surfaces!$B$1:$AK$61,16,0)="",VLOOKUP($A115,Surfaces!$B$1:$AK$61,29,0),VLOOKUP($A115,Surfaces!$B$1:$AK$61,16,0)))</f>
        <v/>
      </c>
      <c r="H115" s="66" t="str">
        <f>IF(H114="","",IF(VLOOKUP($A115,Surfaces!$B$1:$AK$61,16,0)="",VLOOKUP($A115,Surfaces!$B$1:$AK$61,29,0),VLOOKUP($A115,Surfaces!$B$1:$AK$61,16,0)))</f>
        <v/>
      </c>
      <c r="I115" s="66" t="str">
        <f>IF(I114="","",IF(VLOOKUP($A115,Surfaces!$B$1:$AK$61,16,0)="",VLOOKUP($A115,Surfaces!$B$1:$AK$61,29,0),VLOOKUP($A115,Surfaces!$B$1:$AK$61,16,0)))</f>
        <v/>
      </c>
      <c r="J115" s="66" t="str">
        <f>IF(J114="","",IF(VLOOKUP($A115,Surfaces!$B$1:$AK$61,16,0)="",VLOOKUP($A115,Surfaces!$B$1:$AK$61,29,0),VLOOKUP($A115,Surfaces!$B$1:$AK$61,16,0)))</f>
        <v/>
      </c>
      <c r="K115" s="66" t="str">
        <f>IF(K114="","",IF(VLOOKUP($A115,Surfaces!$B$1:$AK$61,16,0)="",VLOOKUP($A115,Surfaces!$B$1:$AK$61,29,0),VLOOKUP($A115,Surfaces!$B$1:$AK$61,16,0)))</f>
        <v/>
      </c>
      <c r="L115" s="66" t="str">
        <f>IF(L114="","",IF(VLOOKUP($A115,Surfaces!$B$1:$AK$61,16,0)="",VLOOKUP($A115,Surfaces!$B$1:$AK$61,29,0),VLOOKUP($A115,Surfaces!$B$1:$AK$61,16,0)))</f>
        <v/>
      </c>
      <c r="M115" s="66" t="str">
        <f>IF(M114="","",IF(VLOOKUP($A115,Surfaces!$B$1:$AK$61,16,0)="",VLOOKUP($A115,Surfaces!$B$1:$AK$61,29,0),VLOOKUP($A115,Surfaces!$B$1:$AK$61,16,0)))</f>
        <v/>
      </c>
      <c r="N115" s="66" t="str">
        <f>IF(N114="","",IF(VLOOKUP($A115,Surfaces!$B$1:$AK$61,16,0)="",VLOOKUP($A115,Surfaces!$B$1:$AK$61,29,0),VLOOKUP($A115,Surfaces!$B$1:$AK$61,16,0)))</f>
        <v/>
      </c>
      <c r="O115" s="66" t="str">
        <f>IF(O114="","",IF(VLOOKUP($A115,Surfaces!$B$1:$AK$61,16,0)="",VLOOKUP($A115,Surfaces!$B$1:$AK$61,29,0),VLOOKUP($A115,Surfaces!$B$1:$AK$61,16,0)))</f>
        <v/>
      </c>
      <c r="P115" s="66" t="str">
        <f>IF(P114="","",IF(VLOOKUP($A115,Surfaces!$B$1:$AK$61,16,0)="",VLOOKUP($A115,Surfaces!$B$1:$AK$61,29,0),VLOOKUP($A115,Surfaces!$B$1:$AK$61,16,0)))</f>
        <v/>
      </c>
      <c r="Q115" s="66" t="str">
        <f>IF(Q114="","",IF(VLOOKUP($A115,Surfaces!$B$1:$AK$61,16,0)="",VLOOKUP($A115,Surfaces!$B$1:$AK$61,29,0),VLOOKUP($A115,Surfaces!$B$1:$AK$61,16,0)))</f>
        <v/>
      </c>
      <c r="R115" s="66" t="str">
        <f>IF(R114="","",IF(VLOOKUP($A115,Surfaces!$B$1:$AK$61,16,0)="",VLOOKUP($A115,Surfaces!$B$1:$AK$61,29,0),VLOOKUP($A115,Surfaces!$B$1:$AK$61,16,0)))</f>
        <v/>
      </c>
      <c r="S115" s="66" t="str">
        <f>IF(S114="","",IF(VLOOKUP($A115,Surfaces!$B$1:$AK$61,16,0)="",VLOOKUP($A115,Surfaces!$B$1:$AK$61,29,0),VLOOKUP($A115,Surfaces!$B$1:$AK$61,16,0)))</f>
        <v/>
      </c>
      <c r="T115" s="66" t="str">
        <f>IF(T114="","",IF(VLOOKUP($A115,Surfaces!$B$1:$AK$61,16,0)="",VLOOKUP($A115,Surfaces!$B$1:$AK$61,29,0),VLOOKUP($A115,Surfaces!$B$1:$AK$61,16,0)))</f>
        <v/>
      </c>
      <c r="U115" s="66" t="str">
        <f>IF(U114="","",IF(VLOOKUP($A115,Surfaces!$B$1:$AK$61,16,0)="",VLOOKUP($A115,Surfaces!$B$1:$AK$61,29,0),VLOOKUP($A115,Surfaces!$B$1:$AK$61,16,0)))</f>
        <v/>
      </c>
      <c r="V115" s="66" t="str">
        <f>IF(V114="","",IF(VLOOKUP($A115,Surfaces!$B$1:$AK$61,16,0)="",VLOOKUP($A115,Surfaces!$B$1:$AK$61,29,0),VLOOKUP($A115,Surfaces!$B$1:$AK$61,16,0)))</f>
        <v/>
      </c>
      <c r="W115" s="66" t="str">
        <f>IF(W114="","",IF(VLOOKUP($A115,Surfaces!$B$1:$AK$61,16,0)="",VLOOKUP($A115,Surfaces!$B$1:$AK$61,29,0),VLOOKUP($A115,Surfaces!$B$1:$AK$61,16,0)))</f>
        <v/>
      </c>
      <c r="X115" s="66" t="str">
        <f>IF(X114="","",IF(VLOOKUP($A115,Surfaces!$B$1:$AK$61,16,0)="",VLOOKUP($A115,Surfaces!$B$1:$AK$61,29,0),VLOOKUP($A115,Surfaces!$B$1:$AK$61,16,0)))</f>
        <v/>
      </c>
      <c r="Y115" s="66" t="str">
        <f>IF(Y114="","",IF(VLOOKUP($A115,Surfaces!$B$1:$AK$61,16,0)="",VLOOKUP($A115,Surfaces!$B$1:$AK$61,29,0),VLOOKUP($A115,Surfaces!$B$1:$AK$61,16,0)))</f>
        <v/>
      </c>
      <c r="Z115" s="66" t="str">
        <f>IF(Z114="","",IF(VLOOKUP($A115,Surfaces!$B$1:$AK$61,16,0)="",VLOOKUP($A115,Surfaces!$B$1:$AK$61,29,0),VLOOKUP($A115,Surfaces!$B$1:$AK$61,16,0)))</f>
        <v/>
      </c>
      <c r="AA115" s="66" t="str">
        <f>IF(AA114="","",IF(VLOOKUP($A115,Surfaces!$B$1:$AK$61,16,0)="",VLOOKUP($A115,Surfaces!$B$1:$AK$61,29,0),VLOOKUP($A115,Surfaces!$B$1:$AK$61,16,0)))</f>
        <v/>
      </c>
      <c r="AB115" s="66" t="str">
        <f>IF(AB114="","",IF(VLOOKUP($A115,Surfaces!$B$1:$AK$61,16,0)="",VLOOKUP($A115,Surfaces!$B$1:$AK$61,29,0),VLOOKUP($A115,Surfaces!$B$1:$AK$61,16,0)))</f>
        <v/>
      </c>
      <c r="AC115" s="66" t="str">
        <f>IF(AC114="","",IF(VLOOKUP($A115,Surfaces!$B$1:$AK$61,16,0)="",VLOOKUP($A115,Surfaces!$B$1:$AK$61,29,0),VLOOKUP($A115,Surfaces!$B$1:$AK$61,16,0)))</f>
        <v/>
      </c>
      <c r="AD115" s="66" t="str">
        <f>IF(AD114="","",IF(VLOOKUP($A115,Surfaces!$B$1:$AK$61,16,0)="",VLOOKUP($A115,Surfaces!$B$1:$AK$61,29,0),VLOOKUP($A115,Surfaces!$B$1:$AK$61,16,0)))</f>
        <v/>
      </c>
      <c r="AE115" s="66" t="str">
        <f>IF(AE114="","",IF(VLOOKUP($A115,Surfaces!$B$1:$AK$61,16,0)="",VLOOKUP($A115,Surfaces!$B$1:$AK$61,29,0),VLOOKUP($A115,Surfaces!$B$1:$AK$61,16,0)))</f>
        <v/>
      </c>
      <c r="AF115" s="66" t="str">
        <f>IF(AF114="","",IF(VLOOKUP($A115,Surfaces!$B$1:$AK$61,16,0)="",VLOOKUP($A115,Surfaces!$B$1:$AK$61,29,0),VLOOKUP($A115,Surfaces!$B$1:$AK$61,16,0)))</f>
        <v/>
      </c>
      <c r="AG115" s="66" t="str">
        <f>IF(AG114="","",IF(VLOOKUP($A115,Surfaces!$B$1:$AK$61,16,0)="",VLOOKUP($A115,Surfaces!$B$1:$AK$61,29,0),VLOOKUP($A115,Surfaces!$B$1:$AK$61,16,0)))</f>
        <v/>
      </c>
      <c r="AH115" s="66" t="str">
        <f>IF(AH114="","",IF(VLOOKUP($A115,Surfaces!$B$1:$AK$61,16,0)="",VLOOKUP($A115,Surfaces!$B$1:$AK$61,29,0),VLOOKUP($A115,Surfaces!$B$1:$AK$61,16,0)))</f>
        <v/>
      </c>
      <c r="AI115" s="66" t="str">
        <f>IF(AI114="","",IF(VLOOKUP($A115,Surfaces!$B$1:$AK$61,16,0)="",VLOOKUP($A115,Surfaces!$B$1:$AK$61,29,0),VLOOKUP($A115,Surfaces!$B$1:$AK$61,16,0)))</f>
        <v/>
      </c>
      <c r="AJ115" s="66" t="str">
        <f>IF(AJ114="","",IF(VLOOKUP($A115,Surfaces!$B$1:$AK$61,16,0)="",VLOOKUP($A115,Surfaces!$B$1:$AK$61,29,0),VLOOKUP($A115,Surfaces!$B$1:$AK$61,16,0)))</f>
        <v/>
      </c>
      <c r="AK115" s="66" t="str">
        <f>IF(AK114="","",IF(VLOOKUP($A115,Surfaces!$B$1:$AK$61,16,0)="",VLOOKUP($A115,Surfaces!$B$1:$AK$61,29,0),VLOOKUP($A115,Surfaces!$B$1:$AK$61,16,0)))</f>
        <v/>
      </c>
      <c r="AL115" s="66" t="str">
        <f>IF(AL114="","",IF(VLOOKUP($A115,Surfaces!$B$1:$AK$61,16,0)="",VLOOKUP($A115,Surfaces!$B$1:$AK$61,29,0),VLOOKUP($A115,Surfaces!$B$1:$AK$61,16,0)))</f>
        <v/>
      </c>
      <c r="AM115" s="66" t="str">
        <f>IF(AM114="","",IF(VLOOKUP($A115,Surfaces!$B$1:$AK$61,16,0)="",VLOOKUP($A115,Surfaces!$B$1:$AK$61,29,0),VLOOKUP($A115,Surfaces!$B$1:$AK$61,16,0)))</f>
        <v/>
      </c>
      <c r="AN115" s="66" t="str">
        <f>IF(AN114="","",IF(VLOOKUP($A115,Surfaces!$B$1:$AK$61,16,0)="",VLOOKUP($A115,Surfaces!$B$1:$AK$61,29,0),VLOOKUP($A115,Surfaces!$B$1:$AK$61,16,0)))</f>
        <v/>
      </c>
      <c r="AO115" s="66" t="str">
        <f>IF(AO114="","",IF(VLOOKUP($A115,Surfaces!$B$1:$AK$61,16,0)="",VLOOKUP($A115,Surfaces!$B$1:$AK$61,29,0),VLOOKUP($A115,Surfaces!$B$1:$AK$61,16,0)))</f>
        <v/>
      </c>
      <c r="AP115" s="66" t="str">
        <f>IF(AP114="","",IF(VLOOKUP($A115,Surfaces!$B$1:$AK$61,16,0)="",VLOOKUP($A115,Surfaces!$B$1:$AK$61,29,0),VLOOKUP($A115,Surfaces!$B$1:$AK$61,16,0)))</f>
        <v/>
      </c>
      <c r="AQ115" s="66" t="str">
        <f>IF(AQ114="","",IF(VLOOKUP($A115,Surfaces!$B$1:$AK$61,16,0)="",VLOOKUP($A115,Surfaces!$B$1:$AK$61,29,0),VLOOKUP($A115,Surfaces!$B$1:$AK$61,16,0)))</f>
        <v/>
      </c>
      <c r="AR115" s="66" t="str">
        <f>IF(AR114="","",IF(VLOOKUP($A115,Surfaces!$B$1:$AK$61,16,0)="",VLOOKUP($A115,Surfaces!$B$1:$AK$61,29,0),VLOOKUP($A115,Surfaces!$B$1:$AK$61,16,0)))</f>
        <v/>
      </c>
      <c r="AS115" s="66" t="str">
        <f>IF(AS114="","",IF(VLOOKUP($A115,Surfaces!$B$1:$AK$61,16,0)="",VLOOKUP($A115,Surfaces!$B$1:$AK$61,29,0),VLOOKUP($A115,Surfaces!$B$1:$AK$61,16,0)))</f>
        <v/>
      </c>
      <c r="AT115" s="66" t="str">
        <f>IF(AT114="","",IF(VLOOKUP($A115,Surfaces!$B$1:$AK$61,16,0)="",VLOOKUP($A115,Surfaces!$B$1:$AK$61,29,0),VLOOKUP($A115,Surfaces!$B$1:$AK$61,16,0)))</f>
        <v/>
      </c>
      <c r="AU115" s="66" t="str">
        <f>IF(AU114="","",IF(VLOOKUP($A115,Surfaces!$B$1:$AK$61,16,0)="",VLOOKUP($A115,Surfaces!$B$1:$AK$61,29,0),VLOOKUP($A115,Surfaces!$B$1:$AK$61,16,0)))</f>
        <v/>
      </c>
      <c r="AV115" s="66" t="str">
        <f>IF(AV114="","",IF(VLOOKUP($A115,Surfaces!$B$1:$AK$61,16,0)="",VLOOKUP($A115,Surfaces!$B$1:$AK$61,29,0),VLOOKUP($A115,Surfaces!$B$1:$AK$61,16,0)))</f>
        <v/>
      </c>
      <c r="AW115" s="66" t="str">
        <f>IF(AW114="","",IF(VLOOKUP($A115,Surfaces!$B$1:$AK$61,16,0)="",VLOOKUP($A115,Surfaces!$B$1:$AK$61,29,0),VLOOKUP($A115,Surfaces!$B$1:$AK$61,16,0)))</f>
        <v/>
      </c>
      <c r="AX115" s="66" t="str">
        <f>IF(AX114="","",IF(VLOOKUP($A115,Surfaces!$B$1:$AK$61,16,0)="",VLOOKUP($A115,Surfaces!$B$1:$AK$61,29,0),VLOOKUP($A115,Surfaces!$B$1:$AK$61,16,0)))</f>
        <v/>
      </c>
      <c r="AY115" s="66" t="str">
        <f>IF(AY114="","",IF(VLOOKUP($A115,Surfaces!$B$1:$AK$61,16,0)="",VLOOKUP($A115,Surfaces!$B$1:$AK$61,29,0),VLOOKUP($A115,Surfaces!$B$1:$AK$61,16,0)))</f>
        <v/>
      </c>
      <c r="AZ115" s="66" t="str">
        <f>IF(AZ114="","",IF(VLOOKUP($A115,Surfaces!$B$1:$AK$61,16,0)="",VLOOKUP($A115,Surfaces!$B$1:$AK$61,29,0),VLOOKUP($A115,Surfaces!$B$1:$AK$61,16,0)))</f>
        <v/>
      </c>
      <c r="BA115" s="66" t="str">
        <f>IF(BA114="","",IF(VLOOKUP($A115,Surfaces!$B$1:$AK$61,16,0)="",VLOOKUP($A115,Surfaces!$B$1:$AK$61,29,0),VLOOKUP($A115,Surfaces!$B$1:$AK$61,16,0)))</f>
        <v/>
      </c>
      <c r="BB115" s="66" t="str">
        <f>IF(BB114="","",IF(VLOOKUP($A115,Surfaces!$B$1:$AK$61,16,0)="",VLOOKUP($A115,Surfaces!$B$1:$AK$61,29,0),VLOOKUP($A115,Surfaces!$B$1:$AK$61,16,0)))</f>
        <v/>
      </c>
      <c r="BC115" s="67"/>
      <c r="BD115" s="68"/>
      <c r="BE115" s="68"/>
      <c r="BF115" s="69"/>
      <c r="BG115" s="69"/>
      <c r="BH115" s="69"/>
      <c r="BI115" s="69"/>
      <c r="BJ115" s="69"/>
      <c r="BK115" s="70"/>
      <c r="BL115" s="69"/>
      <c r="BM115" s="69"/>
      <c r="BN115" s="69"/>
      <c r="BO115" s="71"/>
      <c r="BP115" s="72"/>
      <c r="BQ115" s="71"/>
      <c r="BR115" s="73"/>
    </row>
    <row r="116" spans="1:70" s="51" customFormat="1" x14ac:dyDescent="0.2">
      <c r="A116" s="41"/>
      <c r="B116" s="42" t="s">
        <v>115</v>
      </c>
      <c r="C116" s="43" t="str">
        <f>IF((C$182+$BN116)&gt;=52,IF(ISBLANK(INDEX($C117:$BB117,1,(C$182+$BN116+1-52))),"",IF($BL116="P",VLOOKUP($A116,Surfaces!$B$2:$AL$62,15,0),(VLOOKUP($A116,Surfaces!$B$2:$AL$62,28,0))/$BC116)),IF(ISBLANK(INDEX(C117:$BB117,1,$BN116+1)),"",IF($BL116="P",VLOOKUP($A116,Surfaces!$B$2:$AL$62,15,0),(VLOOKUP($A116,Surfaces!$B$2:$AL$62,28,0))/$BC116)))</f>
        <v/>
      </c>
      <c r="D116" s="43" t="str">
        <f>IF((D$182+$BN116)&gt;=52,IF(ISBLANK(INDEX($C117:$BB117,1,(D$182+$BN116+1-52))),"",IF($BL116="P",VLOOKUP($A116,Surfaces!$B$2:$AL$62,15,0),(VLOOKUP($A116,Surfaces!$B$2:$AL$62,28,0))/$BC116)),IF(ISBLANK(INDEX(D117:$BB117,1,$BN116+1)),"",IF($BL116="P",VLOOKUP($A116,Surfaces!$B$2:$AL$62,15,0),(VLOOKUP($A116,Surfaces!$B$2:$AL$62,28,0))/$BC116)))</f>
        <v/>
      </c>
      <c r="E116" s="43" t="str">
        <f>IF((E$182+$BN116)&gt;=52,IF(ISBLANK(INDEX($C117:$BB117,1,(E$182+$BN116+1-52))),"",IF($BL116="P",VLOOKUP($A116,Surfaces!$B$2:$AL$62,15,0),(VLOOKUP($A116,Surfaces!$B$2:$AL$62,28,0))/$BC116)),IF(ISBLANK(INDEX(E117:$BB117,1,$BN116+1)),"",IF($BL116="P",VLOOKUP($A116,Surfaces!$B$2:$AL$62,15,0),(VLOOKUP($A116,Surfaces!$B$2:$AL$62,28,0))/$BC116)))</f>
        <v/>
      </c>
      <c r="F116" s="43" t="str">
        <f>IF((F$182+$BN116)&gt;=52,IF(ISBLANK(INDEX($C117:$BB117,1,(F$182+$BN116+1-52))),"",IF($BL116="P",VLOOKUP($A116,Surfaces!$B$2:$AL$62,15,0),(VLOOKUP($A116,Surfaces!$B$2:$AL$62,28,0))/$BC116)),IF(ISBLANK(INDEX(F117:$BB117,1,$BN116+1)),"",IF($BL116="P",VLOOKUP($A116,Surfaces!$B$2:$AL$62,15,0),(VLOOKUP($A116,Surfaces!$B$2:$AL$62,28,0))/$BC116)))</f>
        <v/>
      </c>
      <c r="G116" s="43" t="str">
        <f>IF((G$182+$BN116)&gt;=52,IF(ISBLANK(INDEX($C117:$BB117,1,(G$182+$BN116+1-52))),"",IF($BL116="P",VLOOKUP($A116,Surfaces!$B$2:$AL$62,15,0),(VLOOKUP($A116,Surfaces!$B$2:$AL$62,28,0))/$BC116)),IF(ISBLANK(INDEX(G117:$BB117,1,$BN116+1)),"",IF($BL116="P",VLOOKUP($A116,Surfaces!$B$2:$AL$62,15,0),(VLOOKUP($A116,Surfaces!$B$2:$AL$62,28,0))/$BC116)))</f>
        <v/>
      </c>
      <c r="H116" s="43" t="str">
        <f>IF((H$182+$BN116)&gt;=52,IF(ISBLANK(INDEX($C117:$BB117,1,(H$182+$BN116+1-52))),"",IF($BL116="P",VLOOKUP($A116,Surfaces!$B$2:$AL$62,15,0),(VLOOKUP($A116,Surfaces!$B$2:$AL$62,28,0))/$BC116)),IF(ISBLANK(INDEX(H117:$BB117,1,$BN116+1)),"",IF($BL116="P",VLOOKUP($A116,Surfaces!$B$2:$AL$62,15,0),(VLOOKUP($A116,Surfaces!$B$2:$AL$62,28,0))/$BC116)))</f>
        <v/>
      </c>
      <c r="I116" s="43" t="str">
        <f>IF((I$182+$BN116)&gt;=52,IF(ISBLANK(INDEX($C117:$BB117,1,(I$182+$BN116+1-52))),"",IF($BL116="P",VLOOKUP($A116,Surfaces!$B$2:$AL$62,15,0),(VLOOKUP($A116,Surfaces!$B$2:$AL$62,28,0))/$BC116)),IF(ISBLANK(INDEX(I117:$BB117,1,$BN116+1)),"",IF($BL116="P",VLOOKUP($A116,Surfaces!$B$2:$AL$62,15,0),(VLOOKUP($A116,Surfaces!$B$2:$AL$62,28,0))/$BC116)))</f>
        <v/>
      </c>
      <c r="J116" s="43" t="str">
        <f>IF((J$182+$BN116)&gt;=52,IF(ISBLANK(INDEX($C117:$BB117,1,(J$182+$BN116+1-52))),"",IF($BL116="P",VLOOKUP($A116,Surfaces!$B$2:$AL$62,15,0),(VLOOKUP($A116,Surfaces!$B$2:$AL$62,28,0))/$BC116)),IF(ISBLANK(INDEX(J117:$BB117,1,$BN116+1)),"",IF($BL116="P",VLOOKUP($A116,Surfaces!$B$2:$AL$62,15,0),(VLOOKUP($A116,Surfaces!$B$2:$AL$62,28,0))/$BC116)))</f>
        <v/>
      </c>
      <c r="K116" s="43" t="str">
        <f>IF((K$182+$BN116)&gt;=52,IF(ISBLANK(INDEX($C117:$BB117,1,(K$182+$BN116+1-52))),"",IF($BL116="P",VLOOKUP($A116,Surfaces!$B$2:$AL$62,15,0),(VLOOKUP($A116,Surfaces!$B$2:$AL$62,28,0))/$BC116)),IF(ISBLANK(INDEX(K117:$BB117,1,$BN116+1)),"",IF($BL116="P",VLOOKUP($A116,Surfaces!$B$2:$AL$62,15,0),(VLOOKUP($A116,Surfaces!$B$2:$AL$62,28,0))/$BC116)))</f>
        <v/>
      </c>
      <c r="L116" s="43" t="str">
        <f>IF((L$182+$BN116)&gt;=52,IF(ISBLANK(INDEX($C117:$BB117,1,(L$182+$BN116+1-52))),"",IF($BL116="P",VLOOKUP($A116,Surfaces!$B$2:$AL$62,15,0),(VLOOKUP($A116,Surfaces!$B$2:$AL$62,28,0))/$BC116)),IF(ISBLANK(INDEX(L117:$BB117,1,$BN116+1)),"",IF($BL116="P",VLOOKUP($A116,Surfaces!$B$2:$AL$62,15,0),(VLOOKUP($A116,Surfaces!$B$2:$AL$62,28,0))/$BC116)))</f>
        <v/>
      </c>
      <c r="M116" s="43" t="str">
        <f>IF((M$182+$BN116)&gt;=52,IF(ISBLANK(INDEX($C117:$BB117,1,(M$182+$BN116+1-52))),"",IF($BL116="P",VLOOKUP($A116,Surfaces!$B$2:$AL$62,15,0),(VLOOKUP($A116,Surfaces!$B$2:$AL$62,28,0))/$BC116)),IF(ISBLANK(INDEX(M117:$BB117,1,$BN116+1)),"",IF($BL116="P",VLOOKUP($A116,Surfaces!$B$2:$AL$62,15,0),(VLOOKUP($A116,Surfaces!$B$2:$AL$62,28,0))/$BC116)))</f>
        <v/>
      </c>
      <c r="N116" s="43" t="str">
        <f>IF((N$182+$BN116)&gt;=52,IF(ISBLANK(INDEX($C117:$BB117,1,(N$182+$BN116+1-52))),"",IF($BL116="P",VLOOKUP($A116,Surfaces!$B$2:$AL$62,15,0),(VLOOKUP($A116,Surfaces!$B$2:$AL$62,28,0))/$BC116)),IF(ISBLANK(INDEX(N117:$BB117,1,$BN116+1)),"",IF($BL116="P",VLOOKUP($A116,Surfaces!$B$2:$AL$62,15,0),(VLOOKUP($A116,Surfaces!$B$2:$AL$62,28,0))/$BC116)))</f>
        <v/>
      </c>
      <c r="O116" s="43" t="str">
        <f>IF((O$182+$BN116)&gt;=52,IF(ISBLANK(INDEX($C117:$BB117,1,(O$182+$BN116+1-52))),"",IF($BL116="P",VLOOKUP($A116,Surfaces!$B$2:$AL$62,15,0),(VLOOKUP($A116,Surfaces!$B$2:$AL$62,28,0))/$BC116)),IF(ISBLANK(INDEX(O117:$BB117,1,$BN116+1)),"",IF($BL116="P",VLOOKUP($A116,Surfaces!$B$2:$AL$62,15,0),(VLOOKUP($A116,Surfaces!$B$2:$AL$62,28,0))/$BC116)))</f>
        <v/>
      </c>
      <c r="P116" s="43" t="str">
        <f>IF((P$182+$BN116)&gt;=52,IF(ISBLANK(INDEX($C117:$BB117,1,(P$182+$BN116+1-52))),"",IF($BL116="P",VLOOKUP($A116,Surfaces!$B$2:$AL$62,15,0),(VLOOKUP($A116,Surfaces!$B$2:$AL$62,28,0))/$BC116)),IF(ISBLANK(INDEX(P117:$BB117,1,$BN116+1)),"",IF($BL116="P",VLOOKUP($A116,Surfaces!$B$2:$AL$62,15,0),(VLOOKUP($A116,Surfaces!$B$2:$AL$62,28,0))/$BC116)))</f>
        <v/>
      </c>
      <c r="Q116" s="43" t="str">
        <f>IF((Q$182+$BN116)&gt;=52,IF(ISBLANK(INDEX($C117:$BB117,1,(Q$182+$BN116+1-52))),"",IF($BL116="P",VLOOKUP($A116,Surfaces!$B$2:$AL$62,15,0),(VLOOKUP($A116,Surfaces!$B$2:$AL$62,28,0))/$BC116)),IF(ISBLANK(INDEX(Q117:$BB117,1,$BN116+1)),"",IF($BL116="P",VLOOKUP($A116,Surfaces!$B$2:$AL$62,15,0),(VLOOKUP($A116,Surfaces!$B$2:$AL$62,28,0))/$BC116)))</f>
        <v/>
      </c>
      <c r="R116" s="43" t="str">
        <f>IF((R$182+$BN116)&gt;=52,IF(ISBLANK(INDEX($C117:$BB117,1,(R$182+$BN116+1-52))),"",IF($BL116="P",VLOOKUP($A116,Surfaces!$B$2:$AL$62,15,0),(VLOOKUP($A116,Surfaces!$B$2:$AL$62,28,0))/$BC116)),IF(ISBLANK(INDEX(R117:$BB117,1,$BN116+1)),"",IF($BL116="P",VLOOKUP($A116,Surfaces!$B$2:$AL$62,15,0),(VLOOKUP($A116,Surfaces!$B$2:$AL$62,28,0))/$BC116)))</f>
        <v/>
      </c>
      <c r="S116" s="43" t="str">
        <f>IF((S$182+$BN116)&gt;=52,IF(ISBLANK(INDEX($C117:$BB117,1,(S$182+$BN116+1-52))),"",IF($BL116="P",VLOOKUP($A116,Surfaces!$B$2:$AL$62,15,0),(VLOOKUP($A116,Surfaces!$B$2:$AL$62,28,0))/$BC116)),IF(ISBLANK(INDEX(S117:$BB117,1,$BN116+1)),"",IF($BL116="P",VLOOKUP($A116,Surfaces!$B$2:$AL$62,15,0),(VLOOKUP($A116,Surfaces!$B$2:$AL$62,28,0))/$BC116)))</f>
        <v/>
      </c>
      <c r="T116" s="43" t="str">
        <f>IF((T$182+$BN116)&gt;=52,IF(ISBLANK(INDEX($C117:$BB117,1,(T$182+$BN116+1-52))),"",IF($BL116="P",VLOOKUP($A116,Surfaces!$B$2:$AL$62,15,0),(VLOOKUP($A116,Surfaces!$B$2:$AL$62,28,0))/$BC116)),IF(ISBLANK(INDEX(T117:$BB117,1,$BN116+1)),"",IF($BL116="P",VLOOKUP($A116,Surfaces!$B$2:$AL$62,15,0),(VLOOKUP($A116,Surfaces!$B$2:$AL$62,28,0))/$BC116)))</f>
        <v/>
      </c>
      <c r="U116" s="43" t="str">
        <f>IF((U$182+$BN116)&gt;=52,IF(ISBLANK(INDEX($C117:$BB117,1,(U$182+$BN116+1-52))),"",IF($BL116="P",VLOOKUP($A116,Surfaces!$B$2:$AL$62,15,0),(VLOOKUP($A116,Surfaces!$B$2:$AL$62,28,0))/$BC116)),IF(ISBLANK(INDEX(U117:$BB117,1,$BN116+1)),"",IF($BL116="P",VLOOKUP($A116,Surfaces!$B$2:$AL$62,15,0),(VLOOKUP($A116,Surfaces!$B$2:$AL$62,28,0))/$BC116)))</f>
        <v/>
      </c>
      <c r="V116" s="43" t="str">
        <f>IF((V$182+$BN116)&gt;=52,IF(ISBLANK(INDEX($C117:$BB117,1,(V$182+$BN116+1-52))),"",IF($BL116="P",VLOOKUP($A116,Surfaces!$B$2:$AL$62,15,0),(VLOOKUP($A116,Surfaces!$B$2:$AL$62,28,0))/$BC116)),IF(ISBLANK(INDEX(V117:$BB117,1,$BN116+1)),"",IF($BL116="P",VLOOKUP($A116,Surfaces!$B$2:$AL$62,15,0),(VLOOKUP($A116,Surfaces!$B$2:$AL$62,28,0))/$BC116)))</f>
        <v/>
      </c>
      <c r="W116" s="43" t="str">
        <f>IF((W$182+$BN116)&gt;=52,IF(ISBLANK(INDEX($C117:$BB117,1,(W$182+$BN116+1-52))),"",IF($BL116="P",VLOOKUP($A116,Surfaces!$B$2:$AL$62,15,0),(VLOOKUP($A116,Surfaces!$B$2:$AL$62,28,0))/$BC116)),IF(ISBLANK(INDEX(W117:$BB117,1,$BN116+1)),"",IF($BL116="P",VLOOKUP($A116,Surfaces!$B$2:$AL$62,15,0),(VLOOKUP($A116,Surfaces!$B$2:$AL$62,28,0))/$BC116)))</f>
        <v/>
      </c>
      <c r="X116" s="43" t="str">
        <f>IF((X$182+$BN116)&gt;=52,IF(ISBLANK(INDEX($C117:$BB117,1,(X$182+$BN116+1-52))),"",IF($BL116="P",VLOOKUP($A116,Surfaces!$B$2:$AL$62,15,0),(VLOOKUP($A116,Surfaces!$B$2:$AL$62,28,0))/$BC116)),IF(ISBLANK(INDEX(X117:$BB117,1,$BN116+1)),"",IF($BL116="P",VLOOKUP($A116,Surfaces!$B$2:$AL$62,15,0),(VLOOKUP($A116,Surfaces!$B$2:$AL$62,28,0))/$BC116)))</f>
        <v/>
      </c>
      <c r="Y116" s="43" t="str">
        <f>IF((Y$182+$BN116)&gt;=52,IF(ISBLANK(INDEX($C117:$BB117,1,(Y$182+$BN116+1-52))),"",IF($BL116="P",VLOOKUP($A116,Surfaces!$B$2:$AL$62,15,0),(VLOOKUP($A116,Surfaces!$B$2:$AL$62,28,0))/$BC116)),IF(ISBLANK(INDEX(Y117:$BB117,1,$BN116+1)),"",IF($BL116="P",VLOOKUP($A116,Surfaces!$B$2:$AL$62,15,0),(VLOOKUP($A116,Surfaces!$B$2:$AL$62,28,0))/$BC116)))</f>
        <v/>
      </c>
      <c r="Z116" s="43" t="str">
        <f>IF((Z$182+$BN116)&gt;=52,IF(ISBLANK(INDEX($C117:$BB117,1,(Z$182+$BN116+1-52))),"",IF($BL116="P",VLOOKUP($A116,Surfaces!$B$2:$AL$62,15,0),(VLOOKUP($A116,Surfaces!$B$2:$AL$62,28,0))/$BC116)),IF(ISBLANK(INDEX(Z117:$BB117,1,$BN116+1)),"",IF($BL116="P",VLOOKUP($A116,Surfaces!$B$2:$AL$62,15,0),(VLOOKUP($A116,Surfaces!$B$2:$AL$62,28,0))/$BC116)))</f>
        <v/>
      </c>
      <c r="AA116" s="43" t="str">
        <f>IF((AA$182+$BN116)&gt;=52,IF(ISBLANK(INDEX($C117:$BB117,1,(AA$182+$BN116+1-52))),"",IF($BL116="P",VLOOKUP($A116,Surfaces!$B$2:$AL$62,15,0),(VLOOKUP($A116,Surfaces!$B$2:$AL$62,28,0))/$BC116)),IF(ISBLANK(INDEX(AA117:$BB117,1,$BN116+1)),"",IF($BL116="P",VLOOKUP($A116,Surfaces!$B$2:$AL$62,15,0),(VLOOKUP($A116,Surfaces!$B$2:$AL$62,28,0))/$BC116)))</f>
        <v/>
      </c>
      <c r="AB116" s="43" t="str">
        <f>IF((AB$182+$BN116)&gt;=52,IF(ISBLANK(INDEX($C117:$BB117,1,(AB$182+$BN116+1-52))),"",IF($BL116="P",VLOOKUP($A116,Surfaces!$B$2:$AL$62,15,0),(VLOOKUP($A116,Surfaces!$B$2:$AL$62,28,0))/$BC116)),IF(ISBLANK(INDEX(AB117:$BB117,1,$BN116+1)),"",IF($BL116="P",VLOOKUP($A116,Surfaces!$B$2:$AL$62,15,0),(VLOOKUP($A116,Surfaces!$B$2:$AL$62,28,0))/$BC116)))</f>
        <v/>
      </c>
      <c r="AC116" s="43" t="str">
        <f>IF((AC$182+$BN116)&gt;=52,IF(ISBLANK(INDEX($C117:$BB117,1,(AC$182+$BN116+1-52))),"",IF($BL116="P",VLOOKUP($A116,Surfaces!$B$2:$AL$62,15,0),(VLOOKUP($A116,Surfaces!$B$2:$AL$62,28,0))/$BC116)),IF(ISBLANK(INDEX(AC117:$BB117,1,$BN116+1)),"",IF($BL116="P",VLOOKUP($A116,Surfaces!$B$2:$AL$62,15,0),(VLOOKUP($A116,Surfaces!$B$2:$AL$62,28,0))/$BC116)))</f>
        <v/>
      </c>
      <c r="AD116" s="43" t="str">
        <f>IF((AD$182+$BN116)&gt;=52,IF(ISBLANK(INDEX($C117:$BB117,1,(AD$182+$BN116+1-52))),"",IF($BL116="P",VLOOKUP($A116,Surfaces!$B$2:$AL$62,15,0),(VLOOKUP($A116,Surfaces!$B$2:$AL$62,28,0))/$BC116)),IF(ISBLANK(INDEX(AD117:$BB117,1,$BN116+1)),"",IF($BL116="P",VLOOKUP($A116,Surfaces!$B$2:$AL$62,15,0),(VLOOKUP($A116,Surfaces!$B$2:$AL$62,28,0))/$BC116)))</f>
        <v/>
      </c>
      <c r="AE116" s="43" t="str">
        <f>IF((AE$182+$BN116)&gt;=52,IF(ISBLANK(INDEX($C117:$BB117,1,(AE$182+$BN116+1-52))),"",IF($BL116="P",VLOOKUP($A116,Surfaces!$B$2:$AL$62,15,0),(VLOOKUP($A116,Surfaces!$B$2:$AL$62,28,0))/$BC116)),IF(ISBLANK(INDEX(AE117:$BB117,1,$BN116+1)),"",IF($BL116="P",VLOOKUP($A116,Surfaces!$B$2:$AL$62,15,0),(VLOOKUP($A116,Surfaces!$B$2:$AL$62,28,0))/$BC116)))</f>
        <v/>
      </c>
      <c r="AF116" s="43" t="str">
        <f>IF((AF$182+$BN116)&gt;=52,IF(ISBLANK(INDEX($C117:$BB117,1,(AF$182+$BN116+1-52))),"",IF($BL116="P",VLOOKUP($A116,Surfaces!$B$2:$AL$62,15,0),(VLOOKUP($A116,Surfaces!$B$2:$AL$62,28,0))/$BC116)),IF(ISBLANK(INDEX(AF117:$BB117,1,$BN116+1)),"",IF($BL116="P",VLOOKUP($A116,Surfaces!$B$2:$AL$62,15,0),(VLOOKUP($A116,Surfaces!$B$2:$AL$62,28,0))/$BC116)))</f>
        <v/>
      </c>
      <c r="AG116" s="43" t="str">
        <f>IF((AG$182+$BN116)&gt;=52,IF(ISBLANK(INDEX($C117:$BB117,1,(AG$182+$BN116+1-52))),"",IF($BL116="P",VLOOKUP($A116,Surfaces!$B$2:$AL$62,15,0),(VLOOKUP($A116,Surfaces!$B$2:$AL$62,28,0))/$BC116)),IF(ISBLANK(INDEX(AG117:$BB117,1,$BN116+1)),"",IF($BL116="P",VLOOKUP($A116,Surfaces!$B$2:$AL$62,15,0),(VLOOKUP($A116,Surfaces!$B$2:$AL$62,28,0))/$BC116)))</f>
        <v/>
      </c>
      <c r="AH116" s="43" t="str">
        <f>IF((AH$182+$BN116)&gt;=52,IF(ISBLANK(INDEX($C117:$BB117,1,(AH$182+$BN116+1-52))),"",IF($BL116="P",VLOOKUP($A116,Surfaces!$B$2:$AL$62,15,0),(VLOOKUP($A116,Surfaces!$B$2:$AL$62,28,0))/$BC116)),IF(ISBLANK(INDEX(AH117:$BB117,1,$BN116+1)),"",IF($BL116="P",VLOOKUP($A116,Surfaces!$B$2:$AL$62,15,0),(VLOOKUP($A116,Surfaces!$B$2:$AL$62,28,0))/$BC116)))</f>
        <v/>
      </c>
      <c r="AI116" s="43" t="str">
        <f>IF((AI$182+$BN116)&gt;=52,IF(ISBLANK(INDEX($C117:$BB117,1,(AI$182+$BN116+1-52))),"",IF($BL116="P",VLOOKUP($A116,Surfaces!$B$2:$AL$62,15,0),(VLOOKUP($A116,Surfaces!$B$2:$AL$62,28,0))/$BC116)),IF(ISBLANK(INDEX(AI117:$BB117,1,$BN116+1)),"",IF($BL116="P",VLOOKUP($A116,Surfaces!$B$2:$AL$62,15,0),(VLOOKUP($A116,Surfaces!$B$2:$AL$62,28,0))/$BC116)))</f>
        <v/>
      </c>
      <c r="AJ116" s="43" t="str">
        <f>IF((AJ$182+$BN116)&gt;=52,IF(ISBLANK(INDEX($C117:$BB117,1,(AJ$182+$BN116+1-52))),"",IF($BL116="P",VLOOKUP($A116,Surfaces!$B$2:$AL$62,15,0),(VLOOKUP($A116,Surfaces!$B$2:$AL$62,28,0))/$BC116)),IF(ISBLANK(INDEX(AJ117:$BB117,1,$BN116+1)),"",IF($BL116="P",VLOOKUP($A116,Surfaces!$B$2:$AL$62,15,0),(VLOOKUP($A116,Surfaces!$B$2:$AL$62,28,0))/$BC116)))</f>
        <v/>
      </c>
      <c r="AK116" s="43" t="str">
        <f>IF((AK$182+$BN116)&gt;=52,IF(ISBLANK(INDEX($C117:$BB117,1,(AK$182+$BN116+1-52))),"",IF($BL116="P",VLOOKUP($A116,Surfaces!$B$2:$AL$62,15,0),(VLOOKUP($A116,Surfaces!$B$2:$AL$62,28,0))/$BC116)),IF(ISBLANK(INDEX(AK117:$BB117,1,$BN116+1)),"",IF($BL116="P",VLOOKUP($A116,Surfaces!$B$2:$AL$62,15,0),(VLOOKUP($A116,Surfaces!$B$2:$AL$62,28,0))/$BC116)))</f>
        <v/>
      </c>
      <c r="AL116" s="43" t="str">
        <f>IF((AL$182+$BN116)&gt;=52,IF(ISBLANK(INDEX($C117:$BB117,1,(AL$182+$BN116+1-52))),"",IF($BL116="P",VLOOKUP($A116,Surfaces!$B$2:$AL$62,15,0),(VLOOKUP($A116,Surfaces!$B$2:$AL$62,28,0))/$BC116)),IF(ISBLANK(INDEX(AL117:$BB117,1,$BN116+1)),"",IF($BL116="P",VLOOKUP($A116,Surfaces!$B$2:$AL$62,15,0),(VLOOKUP($A116,Surfaces!$B$2:$AL$62,28,0))/$BC116)))</f>
        <v/>
      </c>
      <c r="AM116" s="43" t="str">
        <f>IF((AM$182+$BN116)&gt;=52,IF(ISBLANK(INDEX($C117:$BB117,1,(AM$182+$BN116+1-52))),"",IF($BL116="P",VLOOKUP($A116,Surfaces!$B$2:$AL$62,15,0),(VLOOKUP($A116,Surfaces!$B$2:$AL$62,28,0))/$BC116)),IF(ISBLANK(INDEX(AM117:$BB117,1,$BN116+1)),"",IF($BL116="P",VLOOKUP($A116,Surfaces!$B$2:$AL$62,15,0),(VLOOKUP($A116,Surfaces!$B$2:$AL$62,28,0))/$BC116)))</f>
        <v/>
      </c>
      <c r="AN116" s="43" t="str">
        <f>IF((AN$182+$BN116)&gt;=52,IF(ISBLANK(INDEX($C117:$BB117,1,(AN$182+$BN116+1-52))),"",IF($BL116="P",VLOOKUP($A116,Surfaces!$B$2:$AL$62,15,0),(VLOOKUP($A116,Surfaces!$B$2:$AL$62,28,0))/$BC116)),IF(ISBLANK(INDEX(AN117:$BB117,1,$BN116+1)),"",IF($BL116="P",VLOOKUP($A116,Surfaces!$B$2:$AL$62,15,0),(VLOOKUP($A116,Surfaces!$B$2:$AL$62,28,0))/$BC116)))</f>
        <v/>
      </c>
      <c r="AO116" s="43" t="str">
        <f>IF((AO$182+$BN116)&gt;=52,IF(ISBLANK(INDEX($C117:$BB117,1,(AO$182+$BN116+1-52))),"",IF($BL116="P",VLOOKUP($A116,Surfaces!$B$2:$AL$62,15,0),(VLOOKUP($A116,Surfaces!$B$2:$AL$62,28,0))/$BC116)),IF(ISBLANK(INDEX(AO117:$BB117,1,$BN116+1)),"",IF($BL116="P",VLOOKUP($A116,Surfaces!$B$2:$AL$62,15,0),(VLOOKUP($A116,Surfaces!$B$2:$AL$62,28,0))/$BC116)))</f>
        <v/>
      </c>
      <c r="AP116" s="43" t="str">
        <f>IF((AP$182+$BN116)&gt;=52,IF(ISBLANK(INDEX($C117:$BB117,1,(AP$182+$BN116+1-52))),"",IF($BL116="P",VLOOKUP($A116,Surfaces!$B$2:$AL$62,15,0),(VLOOKUP($A116,Surfaces!$B$2:$AL$62,28,0))/$BC116)),IF(ISBLANK(INDEX(AP117:$BB117,1,$BN116+1)),"",IF($BL116="P",VLOOKUP($A116,Surfaces!$B$2:$AL$62,15,0),(VLOOKUP($A116,Surfaces!$B$2:$AL$62,28,0))/$BC116)))</f>
        <v/>
      </c>
      <c r="AQ116" s="43" t="str">
        <f>IF((AQ$182+$BN116)&gt;=52,IF(ISBLANK(INDEX($C117:$BB117,1,(AQ$182+$BN116+1-52))),"",IF($BL116="P",VLOOKUP($A116,Surfaces!$B$2:$AL$62,15,0),(VLOOKUP($A116,Surfaces!$B$2:$AL$62,28,0))/$BC116)),IF(ISBLANK(INDEX(AQ117:$BB117,1,$BN116+1)),"",IF($BL116="P",VLOOKUP($A116,Surfaces!$B$2:$AL$62,15,0),(VLOOKUP($A116,Surfaces!$B$2:$AL$62,28,0))/$BC116)))</f>
        <v/>
      </c>
      <c r="AR116" s="43" t="str">
        <f>IF((AR$182+$BN116)&gt;=52,IF(ISBLANK(INDEX($C117:$BB117,1,(AR$182+$BN116+1-52))),"",IF($BL116="P",VLOOKUP($A116,Surfaces!$B$2:$AL$62,15,0),(VLOOKUP($A116,Surfaces!$B$2:$AL$62,28,0))/$BC116)),IF(ISBLANK(INDEX(AR117:$BB117,1,$BN116+1)),"",IF($BL116="P",VLOOKUP($A116,Surfaces!$B$2:$AL$62,15,0),(VLOOKUP($A116,Surfaces!$B$2:$AL$62,28,0))/$BC116)))</f>
        <v/>
      </c>
      <c r="AS116" s="43" t="str">
        <f>IF((AS$182+$BN116)&gt;=52,IF(ISBLANK(INDEX($C117:$BB117,1,(AS$182+$BN116+1-52))),"",IF($BL116="P",VLOOKUP($A116,Surfaces!$B$2:$AL$62,15,0),(VLOOKUP($A116,Surfaces!$B$2:$AL$62,28,0))/$BC116)),IF(ISBLANK(INDEX(AS117:$BB117,1,$BN116+1)),"",IF($BL116="P",VLOOKUP($A116,Surfaces!$B$2:$AL$62,15,0),(VLOOKUP($A116,Surfaces!$B$2:$AL$62,28,0))/$BC116)))</f>
        <v/>
      </c>
      <c r="AT116" s="43" t="str">
        <f>IF((AT$182+$BN116)&gt;=52,IF(ISBLANK(INDEX($C117:$BB117,1,(AT$182+$BN116+1-52))),"",IF($BL116="P",VLOOKUP($A116,Surfaces!$B$2:$AL$62,15,0),(VLOOKUP($A116,Surfaces!$B$2:$AL$62,28,0))/$BC116)),IF(ISBLANK(INDEX(AT117:$BB117,1,$BN116+1)),"",IF($BL116="P",VLOOKUP($A116,Surfaces!$B$2:$AL$62,15,0),(VLOOKUP($A116,Surfaces!$B$2:$AL$62,28,0))/$BC116)))</f>
        <v/>
      </c>
      <c r="AU116" s="43" t="str">
        <f>IF((AU$182+$BN116)&gt;=52,IF(ISBLANK(INDEX($C117:$BB117,1,(AU$182+$BN116+1-52))),"",IF($BL116="P",VLOOKUP($A116,Surfaces!$B$2:$AL$62,15,0),(VLOOKUP($A116,Surfaces!$B$2:$AL$62,28,0))/$BC116)),IF(ISBLANK(INDEX(AU117:$BB117,1,$BN116+1)),"",IF($BL116="P",VLOOKUP($A116,Surfaces!$B$2:$AL$62,15,0),(VLOOKUP($A116,Surfaces!$B$2:$AL$62,28,0))/$BC116)))</f>
        <v/>
      </c>
      <c r="AV116" s="43" t="str">
        <f>IF((AV$182+$BN116)&gt;=52,IF(ISBLANK(INDEX($C117:$BB117,1,(AV$182+$BN116+1-52))),"",IF($BL116="P",VLOOKUP($A116,Surfaces!$B$2:$AL$62,15,0),(VLOOKUP($A116,Surfaces!$B$2:$AL$62,28,0))/$BC116)),IF(ISBLANK(INDEX(AV117:$BB117,1,$BN116+1)),"",IF($BL116="P",VLOOKUP($A116,Surfaces!$B$2:$AL$62,15,0),(VLOOKUP($A116,Surfaces!$B$2:$AL$62,28,0))/$BC116)))</f>
        <v/>
      </c>
      <c r="AW116" s="43" t="str">
        <f>IF((AW$182+$BN116)&gt;=52,IF(ISBLANK(INDEX($C117:$BB117,1,(AW$182+$BN116+1-52))),"",IF($BL116="P",VLOOKUP($A116,Surfaces!$B$2:$AL$62,15,0),(VLOOKUP($A116,Surfaces!$B$2:$AL$62,28,0))/$BC116)),IF(ISBLANK(INDEX(AW117:$BB117,1,$BN116+1)),"",IF($BL116="P",VLOOKUP($A116,Surfaces!$B$2:$AL$62,15,0),(VLOOKUP($A116,Surfaces!$B$2:$AL$62,28,0))/$BC116)))</f>
        <v/>
      </c>
      <c r="AX116" s="43" t="str">
        <f>IF((AX$182+$BN116)&gt;=52,IF(ISBLANK(INDEX($C117:$BB117,1,(AX$182+$BN116+1-52))),"",IF($BL116="P",VLOOKUP($A116,Surfaces!$B$2:$AL$62,15,0),(VLOOKUP($A116,Surfaces!$B$2:$AL$62,28,0))/$BC116)),IF(ISBLANK(INDEX(AX117:$BB117,1,$BN116+1)),"",IF($BL116="P",VLOOKUP($A116,Surfaces!$B$2:$AL$62,15,0),(VLOOKUP($A116,Surfaces!$B$2:$AL$62,28,0))/$BC116)))</f>
        <v/>
      </c>
      <c r="AY116" s="43" t="str">
        <f>IF((AY$182+$BN116)&gt;=52,IF(ISBLANK(INDEX($C117:$BB117,1,(AY$182+$BN116+1-52))),"",IF($BL116="P",VLOOKUP($A116,Surfaces!$B$2:$AL$62,15,0),(VLOOKUP($A116,Surfaces!$B$2:$AL$62,28,0))/$BC116)),IF(ISBLANK(INDEX(AY117:$BB117,1,$BN116+1)),"",IF($BL116="P",VLOOKUP($A116,Surfaces!$B$2:$AL$62,15,0),(VLOOKUP($A116,Surfaces!$B$2:$AL$62,28,0))/$BC116)))</f>
        <v/>
      </c>
      <c r="AZ116" s="43" t="str">
        <f>IF((AZ$182+$BN116)&gt;=52,IF(ISBLANK(INDEX($C117:$BB117,1,(AZ$182+$BN116+1-52))),"",IF($BL116="P",VLOOKUP($A116,Surfaces!$B$2:$AL$62,15,0),(VLOOKUP($A116,Surfaces!$B$2:$AL$62,28,0))/$BC116)),IF(ISBLANK(INDEX(AZ117:$BB117,1,$BN116+1)),"",IF($BL116="P",VLOOKUP($A116,Surfaces!$B$2:$AL$62,15,0),(VLOOKUP($A116,Surfaces!$B$2:$AL$62,28,0))/$BC116)))</f>
        <v/>
      </c>
      <c r="BA116" s="43" t="str">
        <f>IF((BA$182+$BN116)&gt;=52,IF(ISBLANK(INDEX($C117:$BB117,1,(BA$182+$BN116+1-52))),"",IF($BL116="P",VLOOKUP($A116,Surfaces!$B$2:$AL$62,15,0),(VLOOKUP($A116,Surfaces!$B$2:$AL$62,28,0))/$BC116)),IF(ISBLANK(INDEX(BA117:$BB117,1,$BN116+1)),"",IF($BL116="P",VLOOKUP($A116,Surfaces!$B$2:$AL$62,15,0),(VLOOKUP($A116,Surfaces!$B$2:$AL$62,28,0))/$BC116)))</f>
        <v/>
      </c>
      <c r="BB116" s="43" t="str">
        <f>IF((BB$182+$BN116)&gt;=52,IF(ISBLANK(INDEX($C117:$BB117,1,(BB$182+$BN116+1-52))),"",IF($BL116="P",VLOOKUP($A116,Surfaces!$B$2:$AL$62,15,0),(VLOOKUP($A116,Surfaces!$B$2:$AL$62,28,0))/$BC116)),IF(ISBLANK(INDEX(BB117:$BB117,1,$BN116+1)),"",IF($BL116="P",VLOOKUP($A116,Surfaces!$B$2:$AL$62,15,0),(VLOOKUP($A116,Surfaces!$B$2:$AL$62,28,0))/$BC116)))</f>
        <v/>
      </c>
      <c r="BC116" s="44" t="str">
        <f>IF(COUNTA(C117:BB117)=0,"",COUNTA(C117:BB117))</f>
        <v/>
      </c>
      <c r="BD116" s="45"/>
      <c r="BE116" s="45"/>
      <c r="BF116" s="46"/>
      <c r="BG116" s="46"/>
      <c r="BH116" s="46"/>
      <c r="BI116" s="46"/>
      <c r="BJ116" s="46"/>
      <c r="BK116" s="47"/>
      <c r="BL116" s="46"/>
      <c r="BM116" s="46"/>
      <c r="BN116" s="46"/>
      <c r="BO116" s="48"/>
      <c r="BP116" s="49"/>
      <c r="BQ116" s="48"/>
      <c r="BR116" s="50" t="str">
        <f>IF(ISBLANK(BP116),"",BP116)</f>
        <v/>
      </c>
    </row>
    <row r="117" spans="1:70" x14ac:dyDescent="0.2">
      <c r="A117" s="52">
        <f>A116</f>
        <v>0</v>
      </c>
      <c r="B117" s="53" t="s">
        <v>121</v>
      </c>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7"/>
      <c r="BD117" s="58"/>
      <c r="BE117" s="58"/>
      <c r="BF117" s="59"/>
      <c r="BG117" s="59"/>
      <c r="BH117" s="59"/>
      <c r="BI117" s="59"/>
      <c r="BJ117" s="59"/>
      <c r="BK117" s="60"/>
      <c r="BL117" s="59"/>
      <c r="BM117" s="59"/>
      <c r="BN117" s="59"/>
      <c r="BO117" s="61"/>
      <c r="BP117" s="62"/>
      <c r="BQ117" s="61"/>
      <c r="BR117" s="63"/>
    </row>
    <row r="118" spans="1:70" x14ac:dyDescent="0.2">
      <c r="A118" s="64">
        <f>A117</f>
        <v>0</v>
      </c>
      <c r="B118" s="65" t="s">
        <v>123</v>
      </c>
      <c r="C118" s="66" t="str">
        <f>IF(C117="","",IF(VLOOKUP($A118,Surfaces!$B$1:$AK$61,16,0)="",VLOOKUP($A118,Surfaces!$B$1:$AK$61,29,0),VLOOKUP($A118,Surfaces!$B$1:$AK$61,16,0)))</f>
        <v/>
      </c>
      <c r="D118" s="66" t="str">
        <f>IF(D117="","",IF(VLOOKUP($A118,Surfaces!$B$1:$AK$61,16,0)="",VLOOKUP($A118,Surfaces!$B$1:$AK$61,29,0),VLOOKUP($A118,Surfaces!$B$1:$AK$61,16,0)))</f>
        <v/>
      </c>
      <c r="E118" s="66" t="str">
        <f>IF(E117="","",IF(VLOOKUP($A118,Surfaces!$B$1:$AK$61,16,0)="",VLOOKUP($A118,Surfaces!$B$1:$AK$61,29,0),VLOOKUP($A118,Surfaces!$B$1:$AK$61,16,0)))</f>
        <v/>
      </c>
      <c r="F118" s="66" t="str">
        <f>IF(F117="","",IF(VLOOKUP($A118,Surfaces!$B$1:$AK$61,16,0)="",VLOOKUP($A118,Surfaces!$B$1:$AK$61,29,0),VLOOKUP($A118,Surfaces!$B$1:$AK$61,16,0)))</f>
        <v/>
      </c>
      <c r="G118" s="66" t="str">
        <f>IF(G117="","",IF(VLOOKUP($A118,Surfaces!$B$1:$AK$61,16,0)="",VLOOKUP($A118,Surfaces!$B$1:$AK$61,29,0),VLOOKUP($A118,Surfaces!$B$1:$AK$61,16,0)))</f>
        <v/>
      </c>
      <c r="H118" s="66" t="str">
        <f>IF(H117="","",IF(VLOOKUP($A118,Surfaces!$B$1:$AK$61,16,0)="",VLOOKUP($A118,Surfaces!$B$1:$AK$61,29,0),VLOOKUP($A118,Surfaces!$B$1:$AK$61,16,0)))</f>
        <v/>
      </c>
      <c r="I118" s="66" t="str">
        <f>IF(I117="","",IF(VLOOKUP($A118,Surfaces!$B$1:$AK$61,16,0)="",VLOOKUP($A118,Surfaces!$B$1:$AK$61,29,0),VLOOKUP($A118,Surfaces!$B$1:$AK$61,16,0)))</f>
        <v/>
      </c>
      <c r="J118" s="66" t="str">
        <f>IF(J117="","",IF(VLOOKUP($A118,Surfaces!$B$1:$AK$61,16,0)="",VLOOKUP($A118,Surfaces!$B$1:$AK$61,29,0),VLOOKUP($A118,Surfaces!$B$1:$AK$61,16,0)))</f>
        <v/>
      </c>
      <c r="K118" s="66" t="str">
        <f>IF(K117="","",IF(VLOOKUP($A118,Surfaces!$B$1:$AK$61,16,0)="",VLOOKUP($A118,Surfaces!$B$1:$AK$61,29,0),VLOOKUP($A118,Surfaces!$B$1:$AK$61,16,0)))</f>
        <v/>
      </c>
      <c r="L118" s="66" t="str">
        <f>IF(L117="","",IF(VLOOKUP($A118,Surfaces!$B$1:$AK$61,16,0)="",VLOOKUP($A118,Surfaces!$B$1:$AK$61,29,0),VLOOKUP($A118,Surfaces!$B$1:$AK$61,16,0)))</f>
        <v/>
      </c>
      <c r="M118" s="66" t="str">
        <f>IF(M117="","",IF(VLOOKUP($A118,Surfaces!$B$1:$AK$61,16,0)="",VLOOKUP($A118,Surfaces!$B$1:$AK$61,29,0),VLOOKUP($A118,Surfaces!$B$1:$AK$61,16,0)))</f>
        <v/>
      </c>
      <c r="N118" s="66" t="str">
        <f>IF(N117="","",IF(VLOOKUP($A118,Surfaces!$B$1:$AK$61,16,0)="",VLOOKUP($A118,Surfaces!$B$1:$AK$61,29,0),VLOOKUP($A118,Surfaces!$B$1:$AK$61,16,0)))</f>
        <v/>
      </c>
      <c r="O118" s="66" t="str">
        <f>IF(O117="","",IF(VLOOKUP($A118,Surfaces!$B$1:$AK$61,16,0)="",VLOOKUP($A118,Surfaces!$B$1:$AK$61,29,0),VLOOKUP($A118,Surfaces!$B$1:$AK$61,16,0)))</f>
        <v/>
      </c>
      <c r="P118" s="66" t="str">
        <f>IF(P117="","",IF(VLOOKUP($A118,Surfaces!$B$1:$AK$61,16,0)="",VLOOKUP($A118,Surfaces!$B$1:$AK$61,29,0),VLOOKUP($A118,Surfaces!$B$1:$AK$61,16,0)))</f>
        <v/>
      </c>
      <c r="Q118" s="66" t="str">
        <f>IF(Q117="","",IF(VLOOKUP($A118,Surfaces!$B$1:$AK$61,16,0)="",VLOOKUP($A118,Surfaces!$B$1:$AK$61,29,0),VLOOKUP($A118,Surfaces!$B$1:$AK$61,16,0)))</f>
        <v/>
      </c>
      <c r="R118" s="66" t="str">
        <f>IF(R117="","",IF(VLOOKUP($A118,Surfaces!$B$1:$AK$61,16,0)="",VLOOKUP($A118,Surfaces!$B$1:$AK$61,29,0),VLOOKUP($A118,Surfaces!$B$1:$AK$61,16,0)))</f>
        <v/>
      </c>
      <c r="S118" s="66" t="str">
        <f>IF(S117="","",IF(VLOOKUP($A118,Surfaces!$B$1:$AK$61,16,0)="",VLOOKUP($A118,Surfaces!$B$1:$AK$61,29,0),VLOOKUP($A118,Surfaces!$B$1:$AK$61,16,0)))</f>
        <v/>
      </c>
      <c r="T118" s="66" t="str">
        <f>IF(T117="","",IF(VLOOKUP($A118,Surfaces!$B$1:$AK$61,16,0)="",VLOOKUP($A118,Surfaces!$B$1:$AK$61,29,0),VLOOKUP($A118,Surfaces!$B$1:$AK$61,16,0)))</f>
        <v/>
      </c>
      <c r="U118" s="66" t="str">
        <f>IF(U117="","",IF(VLOOKUP($A118,Surfaces!$B$1:$AK$61,16,0)="",VLOOKUP($A118,Surfaces!$B$1:$AK$61,29,0),VLOOKUP($A118,Surfaces!$B$1:$AK$61,16,0)))</f>
        <v/>
      </c>
      <c r="V118" s="66" t="str">
        <f>IF(V117="","",IF(VLOOKUP($A118,Surfaces!$B$1:$AK$61,16,0)="",VLOOKUP($A118,Surfaces!$B$1:$AK$61,29,0),VLOOKUP($A118,Surfaces!$B$1:$AK$61,16,0)))</f>
        <v/>
      </c>
      <c r="W118" s="66" t="str">
        <f>IF(W117="","",IF(VLOOKUP($A118,Surfaces!$B$1:$AK$61,16,0)="",VLOOKUP($A118,Surfaces!$B$1:$AK$61,29,0),VLOOKUP($A118,Surfaces!$B$1:$AK$61,16,0)))</f>
        <v/>
      </c>
      <c r="X118" s="66" t="str">
        <f>IF(X117="","",IF(VLOOKUP($A118,Surfaces!$B$1:$AK$61,16,0)="",VLOOKUP($A118,Surfaces!$B$1:$AK$61,29,0),VLOOKUP($A118,Surfaces!$B$1:$AK$61,16,0)))</f>
        <v/>
      </c>
      <c r="Y118" s="66" t="str">
        <f>IF(Y117="","",IF(VLOOKUP($A118,Surfaces!$B$1:$AK$61,16,0)="",VLOOKUP($A118,Surfaces!$B$1:$AK$61,29,0),VLOOKUP($A118,Surfaces!$B$1:$AK$61,16,0)))</f>
        <v/>
      </c>
      <c r="Z118" s="66" t="str">
        <f>IF(Z117="","",IF(VLOOKUP($A118,Surfaces!$B$1:$AK$61,16,0)="",VLOOKUP($A118,Surfaces!$B$1:$AK$61,29,0),VLOOKUP($A118,Surfaces!$B$1:$AK$61,16,0)))</f>
        <v/>
      </c>
      <c r="AA118" s="66" t="str">
        <f>IF(AA117="","",IF(VLOOKUP($A118,Surfaces!$B$1:$AK$61,16,0)="",VLOOKUP($A118,Surfaces!$B$1:$AK$61,29,0),VLOOKUP($A118,Surfaces!$B$1:$AK$61,16,0)))</f>
        <v/>
      </c>
      <c r="AB118" s="66" t="str">
        <f>IF(AB117="","",IF(VLOOKUP($A118,Surfaces!$B$1:$AK$61,16,0)="",VLOOKUP($A118,Surfaces!$B$1:$AK$61,29,0),VLOOKUP($A118,Surfaces!$B$1:$AK$61,16,0)))</f>
        <v/>
      </c>
      <c r="AC118" s="66" t="str">
        <f>IF(AC117="","",IF(VLOOKUP($A118,Surfaces!$B$1:$AK$61,16,0)="",VLOOKUP($A118,Surfaces!$B$1:$AK$61,29,0),VLOOKUP($A118,Surfaces!$B$1:$AK$61,16,0)))</f>
        <v/>
      </c>
      <c r="AD118" s="66" t="str">
        <f>IF(AD117="","",IF(VLOOKUP($A118,Surfaces!$B$1:$AK$61,16,0)="",VLOOKUP($A118,Surfaces!$B$1:$AK$61,29,0),VLOOKUP($A118,Surfaces!$B$1:$AK$61,16,0)))</f>
        <v/>
      </c>
      <c r="AE118" s="66" t="str">
        <f>IF(AE117="","",IF(VLOOKUP($A118,Surfaces!$B$1:$AK$61,16,0)="",VLOOKUP($A118,Surfaces!$B$1:$AK$61,29,0),VLOOKUP($A118,Surfaces!$B$1:$AK$61,16,0)))</f>
        <v/>
      </c>
      <c r="AF118" s="66" t="str">
        <f>IF(AF117="","",IF(VLOOKUP($A118,Surfaces!$B$1:$AK$61,16,0)="",VLOOKUP($A118,Surfaces!$B$1:$AK$61,29,0),VLOOKUP($A118,Surfaces!$B$1:$AK$61,16,0)))</f>
        <v/>
      </c>
      <c r="AG118" s="66" t="str">
        <f>IF(AG117="","",IF(VLOOKUP($A118,Surfaces!$B$1:$AK$61,16,0)="",VLOOKUP($A118,Surfaces!$B$1:$AK$61,29,0),VLOOKUP($A118,Surfaces!$B$1:$AK$61,16,0)))</f>
        <v/>
      </c>
      <c r="AH118" s="66" t="str">
        <f>IF(AH117="","",IF(VLOOKUP($A118,Surfaces!$B$1:$AK$61,16,0)="",VLOOKUP($A118,Surfaces!$B$1:$AK$61,29,0),VLOOKUP($A118,Surfaces!$B$1:$AK$61,16,0)))</f>
        <v/>
      </c>
      <c r="AI118" s="66" t="str">
        <f>IF(AI117="","",IF(VLOOKUP($A118,Surfaces!$B$1:$AK$61,16,0)="",VLOOKUP($A118,Surfaces!$B$1:$AK$61,29,0),VLOOKUP($A118,Surfaces!$B$1:$AK$61,16,0)))</f>
        <v/>
      </c>
      <c r="AJ118" s="66" t="str">
        <f>IF(AJ117="","",IF(VLOOKUP($A118,Surfaces!$B$1:$AK$61,16,0)="",VLOOKUP($A118,Surfaces!$B$1:$AK$61,29,0),VLOOKUP($A118,Surfaces!$B$1:$AK$61,16,0)))</f>
        <v/>
      </c>
      <c r="AK118" s="66" t="str">
        <f>IF(AK117="","",IF(VLOOKUP($A118,Surfaces!$B$1:$AK$61,16,0)="",VLOOKUP($A118,Surfaces!$B$1:$AK$61,29,0),VLOOKUP($A118,Surfaces!$B$1:$AK$61,16,0)))</f>
        <v/>
      </c>
      <c r="AL118" s="66" t="str">
        <f>IF(AL117="","",IF(VLOOKUP($A118,Surfaces!$B$1:$AK$61,16,0)="",VLOOKUP($A118,Surfaces!$B$1:$AK$61,29,0),VLOOKUP($A118,Surfaces!$B$1:$AK$61,16,0)))</f>
        <v/>
      </c>
      <c r="AM118" s="66" t="str">
        <f>IF(AM117="","",IF(VLOOKUP($A118,Surfaces!$B$1:$AK$61,16,0)="",VLOOKUP($A118,Surfaces!$B$1:$AK$61,29,0),VLOOKUP($A118,Surfaces!$B$1:$AK$61,16,0)))</f>
        <v/>
      </c>
      <c r="AN118" s="66" t="str">
        <f>IF(AN117="","",IF(VLOOKUP($A118,Surfaces!$B$1:$AK$61,16,0)="",VLOOKUP($A118,Surfaces!$B$1:$AK$61,29,0),VLOOKUP($A118,Surfaces!$B$1:$AK$61,16,0)))</f>
        <v/>
      </c>
      <c r="AO118" s="66" t="str">
        <f>IF(AO117="","",IF(VLOOKUP($A118,Surfaces!$B$1:$AK$61,16,0)="",VLOOKUP($A118,Surfaces!$B$1:$AK$61,29,0),VLOOKUP($A118,Surfaces!$B$1:$AK$61,16,0)))</f>
        <v/>
      </c>
      <c r="AP118" s="66" t="str">
        <f>IF(AP117="","",IF(VLOOKUP($A118,Surfaces!$B$1:$AK$61,16,0)="",VLOOKUP($A118,Surfaces!$B$1:$AK$61,29,0),VLOOKUP($A118,Surfaces!$B$1:$AK$61,16,0)))</f>
        <v/>
      </c>
      <c r="AQ118" s="66" t="str">
        <f>IF(AQ117="","",IF(VLOOKUP($A118,Surfaces!$B$1:$AK$61,16,0)="",VLOOKUP($A118,Surfaces!$B$1:$AK$61,29,0),VLOOKUP($A118,Surfaces!$B$1:$AK$61,16,0)))</f>
        <v/>
      </c>
      <c r="AR118" s="66" t="str">
        <f>IF(AR117="","",IF(VLOOKUP($A118,Surfaces!$B$1:$AK$61,16,0)="",VLOOKUP($A118,Surfaces!$B$1:$AK$61,29,0),VLOOKUP($A118,Surfaces!$B$1:$AK$61,16,0)))</f>
        <v/>
      </c>
      <c r="AS118" s="66" t="str">
        <f>IF(AS117="","",IF(VLOOKUP($A118,Surfaces!$B$1:$AK$61,16,0)="",VLOOKUP($A118,Surfaces!$B$1:$AK$61,29,0),VLOOKUP($A118,Surfaces!$B$1:$AK$61,16,0)))</f>
        <v/>
      </c>
      <c r="AT118" s="66" t="str">
        <f>IF(AT117="","",IF(VLOOKUP($A118,Surfaces!$B$1:$AK$61,16,0)="",VLOOKUP($A118,Surfaces!$B$1:$AK$61,29,0),VLOOKUP($A118,Surfaces!$B$1:$AK$61,16,0)))</f>
        <v/>
      </c>
      <c r="AU118" s="66" t="str">
        <f>IF(AU117="","",IF(VLOOKUP($A118,Surfaces!$B$1:$AK$61,16,0)="",VLOOKUP($A118,Surfaces!$B$1:$AK$61,29,0),VLOOKUP($A118,Surfaces!$B$1:$AK$61,16,0)))</f>
        <v/>
      </c>
      <c r="AV118" s="66" t="str">
        <f>IF(AV117="","",IF(VLOOKUP($A118,Surfaces!$B$1:$AK$61,16,0)="",VLOOKUP($A118,Surfaces!$B$1:$AK$61,29,0),VLOOKUP($A118,Surfaces!$B$1:$AK$61,16,0)))</f>
        <v/>
      </c>
      <c r="AW118" s="66" t="str">
        <f>IF(AW117="","",IF(VLOOKUP($A118,Surfaces!$B$1:$AK$61,16,0)="",VLOOKUP($A118,Surfaces!$B$1:$AK$61,29,0),VLOOKUP($A118,Surfaces!$B$1:$AK$61,16,0)))</f>
        <v/>
      </c>
      <c r="AX118" s="66" t="str">
        <f>IF(AX117="","",IF(VLOOKUP($A118,Surfaces!$B$1:$AK$61,16,0)="",VLOOKUP($A118,Surfaces!$B$1:$AK$61,29,0),VLOOKUP($A118,Surfaces!$B$1:$AK$61,16,0)))</f>
        <v/>
      </c>
      <c r="AY118" s="66" t="str">
        <f>IF(AY117="","",IF(VLOOKUP($A118,Surfaces!$B$1:$AK$61,16,0)="",VLOOKUP($A118,Surfaces!$B$1:$AK$61,29,0),VLOOKUP($A118,Surfaces!$B$1:$AK$61,16,0)))</f>
        <v/>
      </c>
      <c r="AZ118" s="66" t="str">
        <f>IF(AZ117="","",IF(VLOOKUP($A118,Surfaces!$B$1:$AK$61,16,0)="",VLOOKUP($A118,Surfaces!$B$1:$AK$61,29,0),VLOOKUP($A118,Surfaces!$B$1:$AK$61,16,0)))</f>
        <v/>
      </c>
      <c r="BA118" s="66" t="str">
        <f>IF(BA117="","",IF(VLOOKUP($A118,Surfaces!$B$1:$AK$61,16,0)="",VLOOKUP($A118,Surfaces!$B$1:$AK$61,29,0),VLOOKUP($A118,Surfaces!$B$1:$AK$61,16,0)))</f>
        <v/>
      </c>
      <c r="BB118" s="66" t="str">
        <f>IF(BB117="","",IF(VLOOKUP($A118,Surfaces!$B$1:$AK$61,16,0)="",VLOOKUP($A118,Surfaces!$B$1:$AK$61,29,0),VLOOKUP($A118,Surfaces!$B$1:$AK$61,16,0)))</f>
        <v/>
      </c>
      <c r="BC118" s="67"/>
      <c r="BD118" s="68"/>
      <c r="BE118" s="68"/>
      <c r="BF118" s="69"/>
      <c r="BG118" s="69"/>
      <c r="BH118" s="69"/>
      <c r="BI118" s="69"/>
      <c r="BJ118" s="69"/>
      <c r="BK118" s="70"/>
      <c r="BL118" s="69"/>
      <c r="BM118" s="69"/>
      <c r="BN118" s="69"/>
      <c r="BO118" s="71"/>
      <c r="BP118" s="72"/>
      <c r="BQ118" s="71"/>
      <c r="BR118" s="73"/>
    </row>
    <row r="119" spans="1:70" s="51" customFormat="1" x14ac:dyDescent="0.2">
      <c r="A119" s="41"/>
      <c r="B119" s="42" t="s">
        <v>115</v>
      </c>
      <c r="C119" s="43" t="str">
        <f>IF((C$182+$BN119)&gt;=52,IF(ISBLANK(INDEX($C120:$BB120,1,(C$182+$BN119+1-52))),"",IF($BL119="P",VLOOKUP($A119,Surfaces!$B$2:$AL$62,15,0),(VLOOKUP($A119,Surfaces!$B$2:$AL$62,28,0))/$BC119)),IF(ISBLANK(INDEX(C120:$BB120,1,$BN119+1)),"",IF($BL119="P",VLOOKUP($A119,Surfaces!$B$2:$AL$62,15,0),(VLOOKUP($A119,Surfaces!$B$2:$AL$62,28,0))/$BC119)))</f>
        <v/>
      </c>
      <c r="D119" s="43" t="str">
        <f>IF((D$182+$BN119)&gt;=52,IF(ISBLANK(INDEX($C120:$BB120,1,(D$182+$BN119+1-52))),"",IF($BL119="P",VLOOKUP($A119,Surfaces!$B$2:$AL$62,15,0),(VLOOKUP($A119,Surfaces!$B$2:$AL$62,28,0))/$BC119)),IF(ISBLANK(INDEX(D120:$BB120,1,$BN119+1)),"",IF($BL119="P",VLOOKUP($A119,Surfaces!$B$2:$AL$62,15,0),(VLOOKUP($A119,Surfaces!$B$2:$AL$62,28,0))/$BC119)))</f>
        <v/>
      </c>
      <c r="E119" s="43" t="str">
        <f>IF((E$182+$BN119)&gt;=52,IF(ISBLANK(INDEX($C120:$BB120,1,(E$182+$BN119+1-52))),"",IF($BL119="P",VLOOKUP($A119,Surfaces!$B$2:$AL$62,15,0),(VLOOKUP($A119,Surfaces!$B$2:$AL$62,28,0))/$BC119)),IF(ISBLANK(INDEX(E120:$BB120,1,$BN119+1)),"",IF($BL119="P",VLOOKUP($A119,Surfaces!$B$2:$AL$62,15,0),(VLOOKUP($A119,Surfaces!$B$2:$AL$62,28,0))/$BC119)))</f>
        <v/>
      </c>
      <c r="F119" s="43" t="str">
        <f>IF((F$182+$BN119)&gt;=52,IF(ISBLANK(INDEX($C120:$BB120,1,(F$182+$BN119+1-52))),"",IF($BL119="P",VLOOKUP($A119,Surfaces!$B$2:$AL$62,15,0),(VLOOKUP($A119,Surfaces!$B$2:$AL$62,28,0))/$BC119)),IF(ISBLANK(INDEX(F120:$BB120,1,$BN119+1)),"",IF($BL119="P",VLOOKUP($A119,Surfaces!$B$2:$AL$62,15,0),(VLOOKUP($A119,Surfaces!$B$2:$AL$62,28,0))/$BC119)))</f>
        <v/>
      </c>
      <c r="G119" s="43" t="str">
        <f>IF((G$182+$BN119)&gt;=52,IF(ISBLANK(INDEX($C120:$BB120,1,(G$182+$BN119+1-52))),"",IF($BL119="P",VLOOKUP($A119,Surfaces!$B$2:$AL$62,15,0),(VLOOKUP($A119,Surfaces!$B$2:$AL$62,28,0))/$BC119)),IF(ISBLANK(INDEX(G120:$BB120,1,$BN119+1)),"",IF($BL119="P",VLOOKUP($A119,Surfaces!$B$2:$AL$62,15,0),(VLOOKUP($A119,Surfaces!$B$2:$AL$62,28,0))/$BC119)))</f>
        <v/>
      </c>
      <c r="H119" s="43" t="str">
        <f>IF((H$182+$BN119)&gt;=52,IF(ISBLANK(INDEX($C120:$BB120,1,(H$182+$BN119+1-52))),"",IF($BL119="P",VLOOKUP($A119,Surfaces!$B$2:$AL$62,15,0),(VLOOKUP($A119,Surfaces!$B$2:$AL$62,28,0))/$BC119)),IF(ISBLANK(INDEX(H120:$BB120,1,$BN119+1)),"",IF($BL119="P",VLOOKUP($A119,Surfaces!$B$2:$AL$62,15,0),(VLOOKUP($A119,Surfaces!$B$2:$AL$62,28,0))/$BC119)))</f>
        <v/>
      </c>
      <c r="I119" s="43" t="str">
        <f>IF((I$182+$BN119)&gt;=52,IF(ISBLANK(INDEX($C120:$BB120,1,(I$182+$BN119+1-52))),"",IF($BL119="P",VLOOKUP($A119,Surfaces!$B$2:$AL$62,15,0),(VLOOKUP($A119,Surfaces!$B$2:$AL$62,28,0))/$BC119)),IF(ISBLANK(INDEX(I120:$BB120,1,$BN119+1)),"",IF($BL119="P",VLOOKUP($A119,Surfaces!$B$2:$AL$62,15,0),(VLOOKUP($A119,Surfaces!$B$2:$AL$62,28,0))/$BC119)))</f>
        <v/>
      </c>
      <c r="J119" s="43" t="str">
        <f>IF((J$182+$BN119)&gt;=52,IF(ISBLANK(INDEX($C120:$BB120,1,(J$182+$BN119+1-52))),"",IF($BL119="P",VLOOKUP($A119,Surfaces!$B$2:$AL$62,15,0),(VLOOKUP($A119,Surfaces!$B$2:$AL$62,28,0))/$BC119)),IF(ISBLANK(INDEX(J120:$BB120,1,$BN119+1)),"",IF($BL119="P",VLOOKUP($A119,Surfaces!$B$2:$AL$62,15,0),(VLOOKUP($A119,Surfaces!$B$2:$AL$62,28,0))/$BC119)))</f>
        <v/>
      </c>
      <c r="K119" s="43" t="str">
        <f>IF((K$182+$BN119)&gt;=52,IF(ISBLANK(INDEX($C120:$BB120,1,(K$182+$BN119+1-52))),"",IF($BL119="P",VLOOKUP($A119,Surfaces!$B$2:$AL$62,15,0),(VLOOKUP($A119,Surfaces!$B$2:$AL$62,28,0))/$BC119)),IF(ISBLANK(INDEX(K120:$BB120,1,$BN119+1)),"",IF($BL119="P",VLOOKUP($A119,Surfaces!$B$2:$AL$62,15,0),(VLOOKUP($A119,Surfaces!$B$2:$AL$62,28,0))/$BC119)))</f>
        <v/>
      </c>
      <c r="L119" s="43" t="str">
        <f>IF((L$182+$BN119)&gt;=52,IF(ISBLANK(INDEX($C120:$BB120,1,(L$182+$BN119+1-52))),"",IF($BL119="P",VLOOKUP($A119,Surfaces!$B$2:$AL$62,15,0),(VLOOKUP($A119,Surfaces!$B$2:$AL$62,28,0))/$BC119)),IF(ISBLANK(INDEX(L120:$BB120,1,$BN119+1)),"",IF($BL119="P",VLOOKUP($A119,Surfaces!$B$2:$AL$62,15,0),(VLOOKUP($A119,Surfaces!$B$2:$AL$62,28,0))/$BC119)))</f>
        <v/>
      </c>
      <c r="M119" s="43" t="str">
        <f>IF((M$182+$BN119)&gt;=52,IF(ISBLANK(INDEX($C120:$BB120,1,(M$182+$BN119+1-52))),"",IF($BL119="P",VLOOKUP($A119,Surfaces!$B$2:$AL$62,15,0),(VLOOKUP($A119,Surfaces!$B$2:$AL$62,28,0))/$BC119)),IF(ISBLANK(INDEX(M120:$BB120,1,$BN119+1)),"",IF($BL119="P",VLOOKUP($A119,Surfaces!$B$2:$AL$62,15,0),(VLOOKUP($A119,Surfaces!$B$2:$AL$62,28,0))/$BC119)))</f>
        <v/>
      </c>
      <c r="N119" s="43" t="str">
        <f>IF((N$182+$BN119)&gt;=52,IF(ISBLANK(INDEX($C120:$BB120,1,(N$182+$BN119+1-52))),"",IF($BL119="P",VLOOKUP($A119,Surfaces!$B$2:$AL$62,15,0),(VLOOKUP($A119,Surfaces!$B$2:$AL$62,28,0))/$BC119)),IF(ISBLANK(INDEX(N120:$BB120,1,$BN119+1)),"",IF($BL119="P",VLOOKUP($A119,Surfaces!$B$2:$AL$62,15,0),(VLOOKUP($A119,Surfaces!$B$2:$AL$62,28,0))/$BC119)))</f>
        <v/>
      </c>
      <c r="O119" s="43" t="str">
        <f>IF((O$182+$BN119)&gt;=52,IF(ISBLANK(INDEX($C120:$BB120,1,(O$182+$BN119+1-52))),"",IF($BL119="P",VLOOKUP($A119,Surfaces!$B$2:$AL$62,15,0),(VLOOKUP($A119,Surfaces!$B$2:$AL$62,28,0))/$BC119)),IF(ISBLANK(INDEX(O120:$BB120,1,$BN119+1)),"",IF($BL119="P",VLOOKUP($A119,Surfaces!$B$2:$AL$62,15,0),(VLOOKUP($A119,Surfaces!$B$2:$AL$62,28,0))/$BC119)))</f>
        <v/>
      </c>
      <c r="P119" s="43" t="str">
        <f>IF((P$182+$BN119)&gt;=52,IF(ISBLANK(INDEX($C120:$BB120,1,(P$182+$BN119+1-52))),"",IF($BL119="P",VLOOKUP($A119,Surfaces!$B$2:$AL$62,15,0),(VLOOKUP($A119,Surfaces!$B$2:$AL$62,28,0))/$BC119)),IF(ISBLANK(INDEX(P120:$BB120,1,$BN119+1)),"",IF($BL119="P",VLOOKUP($A119,Surfaces!$B$2:$AL$62,15,0),(VLOOKUP($A119,Surfaces!$B$2:$AL$62,28,0))/$BC119)))</f>
        <v/>
      </c>
      <c r="Q119" s="43" t="str">
        <f>IF((Q$182+$BN119)&gt;=52,IF(ISBLANK(INDEX($C120:$BB120,1,(Q$182+$BN119+1-52))),"",IF($BL119="P",VLOOKUP($A119,Surfaces!$B$2:$AL$62,15,0),(VLOOKUP($A119,Surfaces!$B$2:$AL$62,28,0))/$BC119)),IF(ISBLANK(INDEX(Q120:$BB120,1,$BN119+1)),"",IF($BL119="P",VLOOKUP($A119,Surfaces!$B$2:$AL$62,15,0),(VLOOKUP($A119,Surfaces!$B$2:$AL$62,28,0))/$BC119)))</f>
        <v/>
      </c>
      <c r="R119" s="43" t="str">
        <f>IF((R$182+$BN119)&gt;=52,IF(ISBLANK(INDEX($C120:$BB120,1,(R$182+$BN119+1-52))),"",IF($BL119="P",VLOOKUP($A119,Surfaces!$B$2:$AL$62,15,0),(VLOOKUP($A119,Surfaces!$B$2:$AL$62,28,0))/$BC119)),IF(ISBLANK(INDEX(R120:$BB120,1,$BN119+1)),"",IF($BL119="P",VLOOKUP($A119,Surfaces!$B$2:$AL$62,15,0),(VLOOKUP($A119,Surfaces!$B$2:$AL$62,28,0))/$BC119)))</f>
        <v/>
      </c>
      <c r="S119" s="43" t="str">
        <f>IF((S$182+$BN119)&gt;=52,IF(ISBLANK(INDEX($C120:$BB120,1,(S$182+$BN119+1-52))),"",IF($BL119="P",VLOOKUP($A119,Surfaces!$B$2:$AL$62,15,0),(VLOOKUP($A119,Surfaces!$B$2:$AL$62,28,0))/$BC119)),IF(ISBLANK(INDEX(S120:$BB120,1,$BN119+1)),"",IF($BL119="P",VLOOKUP($A119,Surfaces!$B$2:$AL$62,15,0),(VLOOKUP($A119,Surfaces!$B$2:$AL$62,28,0))/$BC119)))</f>
        <v/>
      </c>
      <c r="T119" s="43" t="str">
        <f>IF((T$182+$BN119)&gt;=52,IF(ISBLANK(INDEX($C120:$BB120,1,(T$182+$BN119+1-52))),"",IF($BL119="P",VLOOKUP($A119,Surfaces!$B$2:$AL$62,15,0),(VLOOKUP($A119,Surfaces!$B$2:$AL$62,28,0))/$BC119)),IF(ISBLANK(INDEX(T120:$BB120,1,$BN119+1)),"",IF($BL119="P",VLOOKUP($A119,Surfaces!$B$2:$AL$62,15,0),(VLOOKUP($A119,Surfaces!$B$2:$AL$62,28,0))/$BC119)))</f>
        <v/>
      </c>
      <c r="U119" s="43" t="str">
        <f>IF((U$182+$BN119)&gt;=52,IF(ISBLANK(INDEX($C120:$BB120,1,(U$182+$BN119+1-52))),"",IF($BL119="P",VLOOKUP($A119,Surfaces!$B$2:$AL$62,15,0),(VLOOKUP($A119,Surfaces!$B$2:$AL$62,28,0))/$BC119)),IF(ISBLANK(INDEX(U120:$BB120,1,$BN119+1)),"",IF($BL119="P",VLOOKUP($A119,Surfaces!$B$2:$AL$62,15,0),(VLOOKUP($A119,Surfaces!$B$2:$AL$62,28,0))/$BC119)))</f>
        <v/>
      </c>
      <c r="V119" s="43" t="str">
        <f>IF((V$182+$BN119)&gt;=52,IF(ISBLANK(INDEX($C120:$BB120,1,(V$182+$BN119+1-52))),"",IF($BL119="P",VLOOKUP($A119,Surfaces!$B$2:$AL$62,15,0),(VLOOKUP($A119,Surfaces!$B$2:$AL$62,28,0))/$BC119)),IF(ISBLANK(INDEX(V120:$BB120,1,$BN119+1)),"",IF($BL119="P",VLOOKUP($A119,Surfaces!$B$2:$AL$62,15,0),(VLOOKUP($A119,Surfaces!$B$2:$AL$62,28,0))/$BC119)))</f>
        <v/>
      </c>
      <c r="W119" s="43" t="str">
        <f>IF((W$182+$BN119)&gt;=52,IF(ISBLANK(INDEX($C120:$BB120,1,(W$182+$BN119+1-52))),"",IF($BL119="P",VLOOKUP($A119,Surfaces!$B$2:$AL$62,15,0),(VLOOKUP($A119,Surfaces!$B$2:$AL$62,28,0))/$BC119)),IF(ISBLANK(INDEX(W120:$BB120,1,$BN119+1)),"",IF($BL119="P",VLOOKUP($A119,Surfaces!$B$2:$AL$62,15,0),(VLOOKUP($A119,Surfaces!$B$2:$AL$62,28,0))/$BC119)))</f>
        <v/>
      </c>
      <c r="X119" s="43" t="str">
        <f>IF((X$182+$BN119)&gt;=52,IF(ISBLANK(INDEX($C120:$BB120,1,(X$182+$BN119+1-52))),"",IF($BL119="P",VLOOKUP($A119,Surfaces!$B$2:$AL$62,15,0),(VLOOKUP($A119,Surfaces!$B$2:$AL$62,28,0))/$BC119)),IF(ISBLANK(INDEX(X120:$BB120,1,$BN119+1)),"",IF($BL119="P",VLOOKUP($A119,Surfaces!$B$2:$AL$62,15,0),(VLOOKUP($A119,Surfaces!$B$2:$AL$62,28,0))/$BC119)))</f>
        <v/>
      </c>
      <c r="Y119" s="43" t="str">
        <f>IF((Y$182+$BN119)&gt;=52,IF(ISBLANK(INDEX($C120:$BB120,1,(Y$182+$BN119+1-52))),"",IF($BL119="P",VLOOKUP($A119,Surfaces!$B$2:$AL$62,15,0),(VLOOKUP($A119,Surfaces!$B$2:$AL$62,28,0))/$BC119)),IF(ISBLANK(INDEX(Y120:$BB120,1,$BN119+1)),"",IF($BL119="P",VLOOKUP($A119,Surfaces!$B$2:$AL$62,15,0),(VLOOKUP($A119,Surfaces!$B$2:$AL$62,28,0))/$BC119)))</f>
        <v/>
      </c>
      <c r="Z119" s="43" t="str">
        <f>IF((Z$182+$BN119)&gt;=52,IF(ISBLANK(INDEX($C120:$BB120,1,(Z$182+$BN119+1-52))),"",IF($BL119="P",VLOOKUP($A119,Surfaces!$B$2:$AL$62,15,0),(VLOOKUP($A119,Surfaces!$B$2:$AL$62,28,0))/$BC119)),IF(ISBLANK(INDEX(Z120:$BB120,1,$BN119+1)),"",IF($BL119="P",VLOOKUP($A119,Surfaces!$B$2:$AL$62,15,0),(VLOOKUP($A119,Surfaces!$B$2:$AL$62,28,0))/$BC119)))</f>
        <v/>
      </c>
      <c r="AA119" s="43" t="str">
        <f>IF((AA$182+$BN119)&gt;=52,IF(ISBLANK(INDEX($C120:$BB120,1,(AA$182+$BN119+1-52))),"",IF($BL119="P",VLOOKUP($A119,Surfaces!$B$2:$AL$62,15,0),(VLOOKUP($A119,Surfaces!$B$2:$AL$62,28,0))/$BC119)),IF(ISBLANK(INDEX(AA120:$BB120,1,$BN119+1)),"",IF($BL119="P",VLOOKUP($A119,Surfaces!$B$2:$AL$62,15,0),(VLOOKUP($A119,Surfaces!$B$2:$AL$62,28,0))/$BC119)))</f>
        <v/>
      </c>
      <c r="AB119" s="43" t="str">
        <f>IF((AB$182+$BN119)&gt;=52,IF(ISBLANK(INDEX($C120:$BB120,1,(AB$182+$BN119+1-52))),"",IF($BL119="P",VLOOKUP($A119,Surfaces!$B$2:$AL$62,15,0),(VLOOKUP($A119,Surfaces!$B$2:$AL$62,28,0))/$BC119)),IF(ISBLANK(INDEX(AB120:$BB120,1,$BN119+1)),"",IF($BL119="P",VLOOKUP($A119,Surfaces!$B$2:$AL$62,15,0),(VLOOKUP($A119,Surfaces!$B$2:$AL$62,28,0))/$BC119)))</f>
        <v/>
      </c>
      <c r="AC119" s="43" t="str">
        <f>IF((AC$182+$BN119)&gt;=52,IF(ISBLANK(INDEX($C120:$BB120,1,(AC$182+$BN119+1-52))),"",IF($BL119="P",VLOOKUP($A119,Surfaces!$B$2:$AL$62,15,0),(VLOOKUP($A119,Surfaces!$B$2:$AL$62,28,0))/$BC119)),IF(ISBLANK(INDEX(AC120:$BB120,1,$BN119+1)),"",IF($BL119="P",VLOOKUP($A119,Surfaces!$B$2:$AL$62,15,0),(VLOOKUP($A119,Surfaces!$B$2:$AL$62,28,0))/$BC119)))</f>
        <v/>
      </c>
      <c r="AD119" s="43" t="str">
        <f>IF((AD$182+$BN119)&gt;=52,IF(ISBLANK(INDEX($C120:$BB120,1,(AD$182+$BN119+1-52))),"",IF($BL119="P",VLOOKUP($A119,Surfaces!$B$2:$AL$62,15,0),(VLOOKUP($A119,Surfaces!$B$2:$AL$62,28,0))/$BC119)),IF(ISBLANK(INDEX(AD120:$BB120,1,$BN119+1)),"",IF($BL119="P",VLOOKUP($A119,Surfaces!$B$2:$AL$62,15,0),(VLOOKUP($A119,Surfaces!$B$2:$AL$62,28,0))/$BC119)))</f>
        <v/>
      </c>
      <c r="AE119" s="43" t="str">
        <f>IF((AE$182+$BN119)&gt;=52,IF(ISBLANK(INDEX($C120:$BB120,1,(AE$182+$BN119+1-52))),"",IF($BL119="P",VLOOKUP($A119,Surfaces!$B$2:$AL$62,15,0),(VLOOKUP($A119,Surfaces!$B$2:$AL$62,28,0))/$BC119)),IF(ISBLANK(INDEX(AE120:$BB120,1,$BN119+1)),"",IF($BL119="P",VLOOKUP($A119,Surfaces!$B$2:$AL$62,15,0),(VLOOKUP($A119,Surfaces!$B$2:$AL$62,28,0))/$BC119)))</f>
        <v/>
      </c>
      <c r="AF119" s="43" t="str">
        <f>IF((AF$182+$BN119)&gt;=52,IF(ISBLANK(INDEX($C120:$BB120,1,(AF$182+$BN119+1-52))),"",IF($BL119="P",VLOOKUP($A119,Surfaces!$B$2:$AL$62,15,0),(VLOOKUP($A119,Surfaces!$B$2:$AL$62,28,0))/$BC119)),IF(ISBLANK(INDEX(AF120:$BB120,1,$BN119+1)),"",IF($BL119="P",VLOOKUP($A119,Surfaces!$B$2:$AL$62,15,0),(VLOOKUP($A119,Surfaces!$B$2:$AL$62,28,0))/$BC119)))</f>
        <v/>
      </c>
      <c r="AG119" s="43" t="str">
        <f>IF((AG$182+$BN119)&gt;=52,IF(ISBLANK(INDEX($C120:$BB120,1,(AG$182+$BN119+1-52))),"",IF($BL119="P",VLOOKUP($A119,Surfaces!$B$2:$AL$62,15,0),(VLOOKUP($A119,Surfaces!$B$2:$AL$62,28,0))/$BC119)),IF(ISBLANK(INDEX(AG120:$BB120,1,$BN119+1)),"",IF($BL119="P",VLOOKUP($A119,Surfaces!$B$2:$AL$62,15,0),(VLOOKUP($A119,Surfaces!$B$2:$AL$62,28,0))/$BC119)))</f>
        <v/>
      </c>
      <c r="AH119" s="43" t="str">
        <f>IF((AH$182+$BN119)&gt;=52,IF(ISBLANK(INDEX($C120:$BB120,1,(AH$182+$BN119+1-52))),"",IF($BL119="P",VLOOKUP($A119,Surfaces!$B$2:$AL$62,15,0),(VLOOKUP($A119,Surfaces!$B$2:$AL$62,28,0))/$BC119)),IF(ISBLANK(INDEX(AH120:$BB120,1,$BN119+1)),"",IF($BL119="P",VLOOKUP($A119,Surfaces!$B$2:$AL$62,15,0),(VLOOKUP($A119,Surfaces!$B$2:$AL$62,28,0))/$BC119)))</f>
        <v/>
      </c>
      <c r="AI119" s="43" t="str">
        <f>IF((AI$182+$BN119)&gt;=52,IF(ISBLANK(INDEX($C120:$BB120,1,(AI$182+$BN119+1-52))),"",IF($BL119="P",VLOOKUP($A119,Surfaces!$B$2:$AL$62,15,0),(VLOOKUP($A119,Surfaces!$B$2:$AL$62,28,0))/$BC119)),IF(ISBLANK(INDEX(AI120:$BB120,1,$BN119+1)),"",IF($BL119="P",VLOOKUP($A119,Surfaces!$B$2:$AL$62,15,0),(VLOOKUP($A119,Surfaces!$B$2:$AL$62,28,0))/$BC119)))</f>
        <v/>
      </c>
      <c r="AJ119" s="43" t="str">
        <f>IF((AJ$182+$BN119)&gt;=52,IF(ISBLANK(INDEX($C120:$BB120,1,(AJ$182+$BN119+1-52))),"",IF($BL119="P",VLOOKUP($A119,Surfaces!$B$2:$AL$62,15,0),(VLOOKUP($A119,Surfaces!$B$2:$AL$62,28,0))/$BC119)),IF(ISBLANK(INDEX(AJ120:$BB120,1,$BN119+1)),"",IF($BL119="P",VLOOKUP($A119,Surfaces!$B$2:$AL$62,15,0),(VLOOKUP($A119,Surfaces!$B$2:$AL$62,28,0))/$BC119)))</f>
        <v/>
      </c>
      <c r="AK119" s="43" t="str">
        <f>IF((AK$182+$BN119)&gt;=52,IF(ISBLANK(INDEX($C120:$BB120,1,(AK$182+$BN119+1-52))),"",IF($BL119="P",VLOOKUP($A119,Surfaces!$B$2:$AL$62,15,0),(VLOOKUP($A119,Surfaces!$B$2:$AL$62,28,0))/$BC119)),IF(ISBLANK(INDEX(AK120:$BB120,1,$BN119+1)),"",IF($BL119="P",VLOOKUP($A119,Surfaces!$B$2:$AL$62,15,0),(VLOOKUP($A119,Surfaces!$B$2:$AL$62,28,0))/$BC119)))</f>
        <v/>
      </c>
      <c r="AL119" s="43" t="str">
        <f>IF((AL$182+$BN119)&gt;=52,IF(ISBLANK(INDEX($C120:$BB120,1,(AL$182+$BN119+1-52))),"",IF($BL119="P",VLOOKUP($A119,Surfaces!$B$2:$AL$62,15,0),(VLOOKUP($A119,Surfaces!$B$2:$AL$62,28,0))/$BC119)),IF(ISBLANK(INDEX(AL120:$BB120,1,$BN119+1)),"",IF($BL119="P",VLOOKUP($A119,Surfaces!$B$2:$AL$62,15,0),(VLOOKUP($A119,Surfaces!$B$2:$AL$62,28,0))/$BC119)))</f>
        <v/>
      </c>
      <c r="AM119" s="43" t="str">
        <f>IF((AM$182+$BN119)&gt;=52,IF(ISBLANK(INDEX($C120:$BB120,1,(AM$182+$BN119+1-52))),"",IF($BL119="P",VLOOKUP($A119,Surfaces!$B$2:$AL$62,15,0),(VLOOKUP($A119,Surfaces!$B$2:$AL$62,28,0))/$BC119)),IF(ISBLANK(INDEX(AM120:$BB120,1,$BN119+1)),"",IF($BL119="P",VLOOKUP($A119,Surfaces!$B$2:$AL$62,15,0),(VLOOKUP($A119,Surfaces!$B$2:$AL$62,28,0))/$BC119)))</f>
        <v/>
      </c>
      <c r="AN119" s="43" t="str">
        <f>IF((AN$182+$BN119)&gt;=52,IF(ISBLANK(INDEX($C120:$BB120,1,(AN$182+$BN119+1-52))),"",IF($BL119="P",VLOOKUP($A119,Surfaces!$B$2:$AL$62,15,0),(VLOOKUP($A119,Surfaces!$B$2:$AL$62,28,0))/$BC119)),IF(ISBLANK(INDEX(AN120:$BB120,1,$BN119+1)),"",IF($BL119="P",VLOOKUP($A119,Surfaces!$B$2:$AL$62,15,0),(VLOOKUP($A119,Surfaces!$B$2:$AL$62,28,0))/$BC119)))</f>
        <v/>
      </c>
      <c r="AO119" s="43" t="str">
        <f>IF((AO$182+$BN119)&gt;=52,IF(ISBLANK(INDEX($C120:$BB120,1,(AO$182+$BN119+1-52))),"",IF($BL119="P",VLOOKUP($A119,Surfaces!$B$2:$AL$62,15,0),(VLOOKUP($A119,Surfaces!$B$2:$AL$62,28,0))/$BC119)),IF(ISBLANK(INDEX(AO120:$BB120,1,$BN119+1)),"",IF($BL119="P",VLOOKUP($A119,Surfaces!$B$2:$AL$62,15,0),(VLOOKUP($A119,Surfaces!$B$2:$AL$62,28,0))/$BC119)))</f>
        <v/>
      </c>
      <c r="AP119" s="43" t="str">
        <f>IF((AP$182+$BN119)&gt;=52,IF(ISBLANK(INDEX($C120:$BB120,1,(AP$182+$BN119+1-52))),"",IF($BL119="P",VLOOKUP($A119,Surfaces!$B$2:$AL$62,15,0),(VLOOKUP($A119,Surfaces!$B$2:$AL$62,28,0))/$BC119)),IF(ISBLANK(INDEX(AP120:$BB120,1,$BN119+1)),"",IF($BL119="P",VLOOKUP($A119,Surfaces!$B$2:$AL$62,15,0),(VLOOKUP($A119,Surfaces!$B$2:$AL$62,28,0))/$BC119)))</f>
        <v/>
      </c>
      <c r="AQ119" s="43" t="str">
        <f>IF((AQ$182+$BN119)&gt;=52,IF(ISBLANK(INDEX($C120:$BB120,1,(AQ$182+$BN119+1-52))),"",IF($BL119="P",VLOOKUP($A119,Surfaces!$B$2:$AL$62,15,0),(VLOOKUP($A119,Surfaces!$B$2:$AL$62,28,0))/$BC119)),IF(ISBLANK(INDEX(AQ120:$BB120,1,$BN119+1)),"",IF($BL119="P",VLOOKUP($A119,Surfaces!$B$2:$AL$62,15,0),(VLOOKUP($A119,Surfaces!$B$2:$AL$62,28,0))/$BC119)))</f>
        <v/>
      </c>
      <c r="AR119" s="43" t="str">
        <f>IF((AR$182+$BN119)&gt;=52,IF(ISBLANK(INDEX($C120:$BB120,1,(AR$182+$BN119+1-52))),"",IF($BL119="P",VLOOKUP($A119,Surfaces!$B$2:$AL$62,15,0),(VLOOKUP($A119,Surfaces!$B$2:$AL$62,28,0))/$BC119)),IF(ISBLANK(INDEX(AR120:$BB120,1,$BN119+1)),"",IF($BL119="P",VLOOKUP($A119,Surfaces!$B$2:$AL$62,15,0),(VLOOKUP($A119,Surfaces!$B$2:$AL$62,28,0))/$BC119)))</f>
        <v/>
      </c>
      <c r="AS119" s="43" t="str">
        <f>IF((AS$182+$BN119)&gt;=52,IF(ISBLANK(INDEX($C120:$BB120,1,(AS$182+$BN119+1-52))),"",IF($BL119="P",VLOOKUP($A119,Surfaces!$B$2:$AL$62,15,0),(VLOOKUP($A119,Surfaces!$B$2:$AL$62,28,0))/$BC119)),IF(ISBLANK(INDEX(AS120:$BB120,1,$BN119+1)),"",IF($BL119="P",VLOOKUP($A119,Surfaces!$B$2:$AL$62,15,0),(VLOOKUP($A119,Surfaces!$B$2:$AL$62,28,0))/$BC119)))</f>
        <v/>
      </c>
      <c r="AT119" s="43" t="str">
        <f>IF((AT$182+$BN119)&gt;=52,IF(ISBLANK(INDEX($C120:$BB120,1,(AT$182+$BN119+1-52))),"",IF($BL119="P",VLOOKUP($A119,Surfaces!$B$2:$AL$62,15,0),(VLOOKUP($A119,Surfaces!$B$2:$AL$62,28,0))/$BC119)),IF(ISBLANK(INDEX(AT120:$BB120,1,$BN119+1)),"",IF($BL119="P",VLOOKUP($A119,Surfaces!$B$2:$AL$62,15,0),(VLOOKUP($A119,Surfaces!$B$2:$AL$62,28,0))/$BC119)))</f>
        <v/>
      </c>
      <c r="AU119" s="43" t="str">
        <f>IF((AU$182+$BN119)&gt;=52,IF(ISBLANK(INDEX($C120:$BB120,1,(AU$182+$BN119+1-52))),"",IF($BL119="P",VLOOKUP($A119,Surfaces!$B$2:$AL$62,15,0),(VLOOKUP($A119,Surfaces!$B$2:$AL$62,28,0))/$BC119)),IF(ISBLANK(INDEX(AU120:$BB120,1,$BN119+1)),"",IF($BL119="P",VLOOKUP($A119,Surfaces!$B$2:$AL$62,15,0),(VLOOKUP($A119,Surfaces!$B$2:$AL$62,28,0))/$BC119)))</f>
        <v/>
      </c>
      <c r="AV119" s="43" t="str">
        <f>IF((AV$182+$BN119)&gt;=52,IF(ISBLANK(INDEX($C120:$BB120,1,(AV$182+$BN119+1-52))),"",IF($BL119="P",VLOOKUP($A119,Surfaces!$B$2:$AL$62,15,0),(VLOOKUP($A119,Surfaces!$B$2:$AL$62,28,0))/$BC119)),IF(ISBLANK(INDEX(AV120:$BB120,1,$BN119+1)),"",IF($BL119="P",VLOOKUP($A119,Surfaces!$B$2:$AL$62,15,0),(VLOOKUP($A119,Surfaces!$B$2:$AL$62,28,0))/$BC119)))</f>
        <v/>
      </c>
      <c r="AW119" s="43" t="str">
        <f>IF((AW$182+$BN119)&gt;=52,IF(ISBLANK(INDEX($C120:$BB120,1,(AW$182+$BN119+1-52))),"",IF($BL119="P",VLOOKUP($A119,Surfaces!$B$2:$AL$62,15,0),(VLOOKUP($A119,Surfaces!$B$2:$AL$62,28,0))/$BC119)),IF(ISBLANK(INDEX(AW120:$BB120,1,$BN119+1)),"",IF($BL119="P",VLOOKUP($A119,Surfaces!$B$2:$AL$62,15,0),(VLOOKUP($A119,Surfaces!$B$2:$AL$62,28,0))/$BC119)))</f>
        <v/>
      </c>
      <c r="AX119" s="43" t="str">
        <f>IF((AX$182+$BN119)&gt;=52,IF(ISBLANK(INDEX($C120:$BB120,1,(AX$182+$BN119+1-52))),"",IF($BL119="P",VLOOKUP($A119,Surfaces!$B$2:$AL$62,15,0),(VLOOKUP($A119,Surfaces!$B$2:$AL$62,28,0))/$BC119)),IF(ISBLANK(INDEX(AX120:$BB120,1,$BN119+1)),"",IF($BL119="P",VLOOKUP($A119,Surfaces!$B$2:$AL$62,15,0),(VLOOKUP($A119,Surfaces!$B$2:$AL$62,28,0))/$BC119)))</f>
        <v/>
      </c>
      <c r="AY119" s="43" t="str">
        <f>IF((AY$182+$BN119)&gt;=52,IF(ISBLANK(INDEX($C120:$BB120,1,(AY$182+$BN119+1-52))),"",IF($BL119="P",VLOOKUP($A119,Surfaces!$B$2:$AL$62,15,0),(VLOOKUP($A119,Surfaces!$B$2:$AL$62,28,0))/$BC119)),IF(ISBLANK(INDEX(AY120:$BB120,1,$BN119+1)),"",IF($BL119="P",VLOOKUP($A119,Surfaces!$B$2:$AL$62,15,0),(VLOOKUP($A119,Surfaces!$B$2:$AL$62,28,0))/$BC119)))</f>
        <v/>
      </c>
      <c r="AZ119" s="43" t="str">
        <f>IF((AZ$182+$BN119)&gt;=52,IF(ISBLANK(INDEX($C120:$BB120,1,(AZ$182+$BN119+1-52))),"",IF($BL119="P",VLOOKUP($A119,Surfaces!$B$2:$AL$62,15,0),(VLOOKUP($A119,Surfaces!$B$2:$AL$62,28,0))/$BC119)),IF(ISBLANK(INDEX(AZ120:$BB120,1,$BN119+1)),"",IF($BL119="P",VLOOKUP($A119,Surfaces!$B$2:$AL$62,15,0),(VLOOKUP($A119,Surfaces!$B$2:$AL$62,28,0))/$BC119)))</f>
        <v/>
      </c>
      <c r="BA119" s="43" t="str">
        <f>IF((BA$182+$BN119)&gt;=52,IF(ISBLANK(INDEX($C120:$BB120,1,(BA$182+$BN119+1-52))),"",IF($BL119="P",VLOOKUP($A119,Surfaces!$B$2:$AL$62,15,0),(VLOOKUP($A119,Surfaces!$B$2:$AL$62,28,0))/$BC119)),IF(ISBLANK(INDEX(BA120:$BB120,1,$BN119+1)),"",IF($BL119="P",VLOOKUP($A119,Surfaces!$B$2:$AL$62,15,0),(VLOOKUP($A119,Surfaces!$B$2:$AL$62,28,0))/$BC119)))</f>
        <v/>
      </c>
      <c r="BB119" s="43" t="str">
        <f>IF((BB$182+$BN119)&gt;=52,IF(ISBLANK(INDEX($C120:$BB120,1,(BB$182+$BN119+1-52))),"",IF($BL119="P",VLOOKUP($A119,Surfaces!$B$2:$AL$62,15,0),(VLOOKUP($A119,Surfaces!$B$2:$AL$62,28,0))/$BC119)),IF(ISBLANK(INDEX(BB120:$BB120,1,$BN119+1)),"",IF($BL119="P",VLOOKUP($A119,Surfaces!$B$2:$AL$62,15,0),(VLOOKUP($A119,Surfaces!$B$2:$AL$62,28,0))/$BC119)))</f>
        <v/>
      </c>
      <c r="BC119" s="44" t="str">
        <f>IF(COUNTA(C120:BB120)=0,"",COUNTA(C120:BB120))</f>
        <v/>
      </c>
      <c r="BD119" s="45"/>
      <c r="BE119" s="45"/>
      <c r="BF119" s="46"/>
      <c r="BG119" s="46"/>
      <c r="BH119" s="46"/>
      <c r="BI119" s="46"/>
      <c r="BJ119" s="46"/>
      <c r="BK119" s="47"/>
      <c r="BL119" s="46"/>
      <c r="BM119" s="46"/>
      <c r="BN119" s="46"/>
      <c r="BO119" s="48"/>
      <c r="BP119" s="49"/>
      <c r="BQ119" s="48"/>
      <c r="BR119" s="50" t="str">
        <f>IF(ISBLANK(BP119),"",BP119)</f>
        <v/>
      </c>
    </row>
    <row r="120" spans="1:70" x14ac:dyDescent="0.2">
      <c r="A120" s="52">
        <f>A119</f>
        <v>0</v>
      </c>
      <c r="B120" s="53" t="s">
        <v>121</v>
      </c>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7"/>
      <c r="BD120" s="58"/>
      <c r="BE120" s="58"/>
      <c r="BF120" s="59"/>
      <c r="BG120" s="59"/>
      <c r="BH120" s="59"/>
      <c r="BI120" s="59"/>
      <c r="BJ120" s="59"/>
      <c r="BK120" s="60"/>
      <c r="BL120" s="59"/>
      <c r="BM120" s="59"/>
      <c r="BN120" s="59"/>
      <c r="BO120" s="61"/>
      <c r="BP120" s="62"/>
      <c r="BQ120" s="61"/>
      <c r="BR120" s="63"/>
    </row>
    <row r="121" spans="1:70" x14ac:dyDescent="0.2">
      <c r="A121" s="64">
        <f>A120</f>
        <v>0</v>
      </c>
      <c r="B121" s="65" t="s">
        <v>123</v>
      </c>
      <c r="C121" s="66" t="str">
        <f>IF(C120="","",IF(VLOOKUP($A121,Surfaces!$B$1:$AK$61,16,0)="",VLOOKUP($A121,Surfaces!$B$1:$AK$61,29,0),VLOOKUP($A121,Surfaces!$B$1:$AK$61,16,0)))</f>
        <v/>
      </c>
      <c r="D121" s="66" t="str">
        <f>IF(D120="","",IF(VLOOKUP($A121,Surfaces!$B$1:$AK$61,16,0)="",VLOOKUP($A121,Surfaces!$B$1:$AK$61,29,0),VLOOKUP($A121,Surfaces!$B$1:$AK$61,16,0)))</f>
        <v/>
      </c>
      <c r="E121" s="66" t="str">
        <f>IF(E120="","",IF(VLOOKUP($A121,Surfaces!$B$1:$AK$61,16,0)="",VLOOKUP($A121,Surfaces!$B$1:$AK$61,29,0),VLOOKUP($A121,Surfaces!$B$1:$AK$61,16,0)))</f>
        <v/>
      </c>
      <c r="F121" s="66" t="str">
        <f>IF(F120="","",IF(VLOOKUP($A121,Surfaces!$B$1:$AK$61,16,0)="",VLOOKUP($A121,Surfaces!$B$1:$AK$61,29,0),VLOOKUP($A121,Surfaces!$B$1:$AK$61,16,0)))</f>
        <v/>
      </c>
      <c r="G121" s="66" t="str">
        <f>IF(G120="","",IF(VLOOKUP($A121,Surfaces!$B$1:$AK$61,16,0)="",VLOOKUP($A121,Surfaces!$B$1:$AK$61,29,0),VLOOKUP($A121,Surfaces!$B$1:$AK$61,16,0)))</f>
        <v/>
      </c>
      <c r="H121" s="66" t="str">
        <f>IF(H120="","",IF(VLOOKUP($A121,Surfaces!$B$1:$AK$61,16,0)="",VLOOKUP($A121,Surfaces!$B$1:$AK$61,29,0),VLOOKUP($A121,Surfaces!$B$1:$AK$61,16,0)))</f>
        <v/>
      </c>
      <c r="I121" s="66" t="str">
        <f>IF(I120="","",IF(VLOOKUP($A121,Surfaces!$B$1:$AK$61,16,0)="",VLOOKUP($A121,Surfaces!$B$1:$AK$61,29,0),VLOOKUP($A121,Surfaces!$B$1:$AK$61,16,0)))</f>
        <v/>
      </c>
      <c r="J121" s="66" t="str">
        <f>IF(J120="","",IF(VLOOKUP($A121,Surfaces!$B$1:$AK$61,16,0)="",VLOOKUP($A121,Surfaces!$B$1:$AK$61,29,0),VLOOKUP($A121,Surfaces!$B$1:$AK$61,16,0)))</f>
        <v/>
      </c>
      <c r="K121" s="66" t="str">
        <f>IF(K120="","",IF(VLOOKUP($A121,Surfaces!$B$1:$AK$61,16,0)="",VLOOKUP($A121,Surfaces!$B$1:$AK$61,29,0),VLOOKUP($A121,Surfaces!$B$1:$AK$61,16,0)))</f>
        <v/>
      </c>
      <c r="L121" s="66" t="str">
        <f>IF(L120="","",IF(VLOOKUP($A121,Surfaces!$B$1:$AK$61,16,0)="",VLOOKUP($A121,Surfaces!$B$1:$AK$61,29,0),VLOOKUP($A121,Surfaces!$B$1:$AK$61,16,0)))</f>
        <v/>
      </c>
      <c r="M121" s="66" t="str">
        <f>IF(M120="","",IF(VLOOKUP($A121,Surfaces!$B$1:$AK$61,16,0)="",VLOOKUP($A121,Surfaces!$B$1:$AK$61,29,0),VLOOKUP($A121,Surfaces!$B$1:$AK$61,16,0)))</f>
        <v/>
      </c>
      <c r="N121" s="66" t="str">
        <f>IF(N120="","",IF(VLOOKUP($A121,Surfaces!$B$1:$AK$61,16,0)="",VLOOKUP($A121,Surfaces!$B$1:$AK$61,29,0),VLOOKUP($A121,Surfaces!$B$1:$AK$61,16,0)))</f>
        <v/>
      </c>
      <c r="O121" s="66" t="str">
        <f>IF(O120="","",IF(VLOOKUP($A121,Surfaces!$B$1:$AK$61,16,0)="",VLOOKUP($A121,Surfaces!$B$1:$AK$61,29,0),VLOOKUP($A121,Surfaces!$B$1:$AK$61,16,0)))</f>
        <v/>
      </c>
      <c r="P121" s="66" t="str">
        <f>IF(P120="","",IF(VLOOKUP($A121,Surfaces!$B$1:$AK$61,16,0)="",VLOOKUP($A121,Surfaces!$B$1:$AK$61,29,0),VLOOKUP($A121,Surfaces!$B$1:$AK$61,16,0)))</f>
        <v/>
      </c>
      <c r="Q121" s="66" t="str">
        <f>IF(Q120="","",IF(VLOOKUP($A121,Surfaces!$B$1:$AK$61,16,0)="",VLOOKUP($A121,Surfaces!$B$1:$AK$61,29,0),VLOOKUP($A121,Surfaces!$B$1:$AK$61,16,0)))</f>
        <v/>
      </c>
      <c r="R121" s="66" t="str">
        <f>IF(R120="","",IF(VLOOKUP($A121,Surfaces!$B$1:$AK$61,16,0)="",VLOOKUP($A121,Surfaces!$B$1:$AK$61,29,0),VLOOKUP($A121,Surfaces!$B$1:$AK$61,16,0)))</f>
        <v/>
      </c>
      <c r="S121" s="66" t="str">
        <f>IF(S120="","",IF(VLOOKUP($A121,Surfaces!$B$1:$AK$61,16,0)="",VLOOKUP($A121,Surfaces!$B$1:$AK$61,29,0),VLOOKUP($A121,Surfaces!$B$1:$AK$61,16,0)))</f>
        <v/>
      </c>
      <c r="T121" s="66" t="str">
        <f>IF(T120="","",IF(VLOOKUP($A121,Surfaces!$B$1:$AK$61,16,0)="",VLOOKUP($A121,Surfaces!$B$1:$AK$61,29,0),VLOOKUP($A121,Surfaces!$B$1:$AK$61,16,0)))</f>
        <v/>
      </c>
      <c r="U121" s="66" t="str">
        <f>IF(U120="","",IF(VLOOKUP($A121,Surfaces!$B$1:$AK$61,16,0)="",VLOOKUP($A121,Surfaces!$B$1:$AK$61,29,0),VLOOKUP($A121,Surfaces!$B$1:$AK$61,16,0)))</f>
        <v/>
      </c>
      <c r="V121" s="66" t="str">
        <f>IF(V120="","",IF(VLOOKUP($A121,Surfaces!$B$1:$AK$61,16,0)="",VLOOKUP($A121,Surfaces!$B$1:$AK$61,29,0),VLOOKUP($A121,Surfaces!$B$1:$AK$61,16,0)))</f>
        <v/>
      </c>
      <c r="W121" s="66" t="str">
        <f>IF(W120="","",IF(VLOOKUP($A121,Surfaces!$B$1:$AK$61,16,0)="",VLOOKUP($A121,Surfaces!$B$1:$AK$61,29,0),VLOOKUP($A121,Surfaces!$B$1:$AK$61,16,0)))</f>
        <v/>
      </c>
      <c r="X121" s="66" t="str">
        <f>IF(X120="","",IF(VLOOKUP($A121,Surfaces!$B$1:$AK$61,16,0)="",VLOOKUP($A121,Surfaces!$B$1:$AK$61,29,0),VLOOKUP($A121,Surfaces!$B$1:$AK$61,16,0)))</f>
        <v/>
      </c>
      <c r="Y121" s="66" t="str">
        <f>IF(Y120="","",IF(VLOOKUP($A121,Surfaces!$B$1:$AK$61,16,0)="",VLOOKUP($A121,Surfaces!$B$1:$AK$61,29,0),VLOOKUP($A121,Surfaces!$B$1:$AK$61,16,0)))</f>
        <v/>
      </c>
      <c r="Z121" s="66" t="str">
        <f>IF(Z120="","",IF(VLOOKUP($A121,Surfaces!$B$1:$AK$61,16,0)="",VLOOKUP($A121,Surfaces!$B$1:$AK$61,29,0),VLOOKUP($A121,Surfaces!$B$1:$AK$61,16,0)))</f>
        <v/>
      </c>
      <c r="AA121" s="66" t="str">
        <f>IF(AA120="","",IF(VLOOKUP($A121,Surfaces!$B$1:$AK$61,16,0)="",VLOOKUP($A121,Surfaces!$B$1:$AK$61,29,0),VLOOKUP($A121,Surfaces!$B$1:$AK$61,16,0)))</f>
        <v/>
      </c>
      <c r="AB121" s="66" t="str">
        <f>IF(AB120="","",IF(VLOOKUP($A121,Surfaces!$B$1:$AK$61,16,0)="",VLOOKUP($A121,Surfaces!$B$1:$AK$61,29,0),VLOOKUP($A121,Surfaces!$B$1:$AK$61,16,0)))</f>
        <v/>
      </c>
      <c r="AC121" s="66" t="str">
        <f>IF(AC120="","",IF(VLOOKUP($A121,Surfaces!$B$1:$AK$61,16,0)="",VLOOKUP($A121,Surfaces!$B$1:$AK$61,29,0),VLOOKUP($A121,Surfaces!$B$1:$AK$61,16,0)))</f>
        <v/>
      </c>
      <c r="AD121" s="66" t="str">
        <f>IF(AD120="","",IF(VLOOKUP($A121,Surfaces!$B$1:$AK$61,16,0)="",VLOOKUP($A121,Surfaces!$B$1:$AK$61,29,0),VLOOKUP($A121,Surfaces!$B$1:$AK$61,16,0)))</f>
        <v/>
      </c>
      <c r="AE121" s="66" t="str">
        <f>IF(AE120="","",IF(VLOOKUP($A121,Surfaces!$B$1:$AK$61,16,0)="",VLOOKUP($A121,Surfaces!$B$1:$AK$61,29,0),VLOOKUP($A121,Surfaces!$B$1:$AK$61,16,0)))</f>
        <v/>
      </c>
      <c r="AF121" s="66" t="str">
        <f>IF(AF120="","",IF(VLOOKUP($A121,Surfaces!$B$1:$AK$61,16,0)="",VLOOKUP($A121,Surfaces!$B$1:$AK$61,29,0),VLOOKUP($A121,Surfaces!$B$1:$AK$61,16,0)))</f>
        <v/>
      </c>
      <c r="AG121" s="66" t="str">
        <f>IF(AG120="","",IF(VLOOKUP($A121,Surfaces!$B$1:$AK$61,16,0)="",VLOOKUP($A121,Surfaces!$B$1:$AK$61,29,0),VLOOKUP($A121,Surfaces!$B$1:$AK$61,16,0)))</f>
        <v/>
      </c>
      <c r="AH121" s="66" t="str">
        <f>IF(AH120="","",IF(VLOOKUP($A121,Surfaces!$B$1:$AK$61,16,0)="",VLOOKUP($A121,Surfaces!$B$1:$AK$61,29,0),VLOOKUP($A121,Surfaces!$B$1:$AK$61,16,0)))</f>
        <v/>
      </c>
      <c r="AI121" s="66" t="str">
        <f>IF(AI120="","",IF(VLOOKUP($A121,Surfaces!$B$1:$AK$61,16,0)="",VLOOKUP($A121,Surfaces!$B$1:$AK$61,29,0),VLOOKUP($A121,Surfaces!$B$1:$AK$61,16,0)))</f>
        <v/>
      </c>
      <c r="AJ121" s="66" t="str">
        <f>IF(AJ120="","",IF(VLOOKUP($A121,Surfaces!$B$1:$AK$61,16,0)="",VLOOKUP($A121,Surfaces!$B$1:$AK$61,29,0),VLOOKUP($A121,Surfaces!$B$1:$AK$61,16,0)))</f>
        <v/>
      </c>
      <c r="AK121" s="66" t="str">
        <f>IF(AK120="","",IF(VLOOKUP($A121,Surfaces!$B$1:$AK$61,16,0)="",VLOOKUP($A121,Surfaces!$B$1:$AK$61,29,0),VLOOKUP($A121,Surfaces!$B$1:$AK$61,16,0)))</f>
        <v/>
      </c>
      <c r="AL121" s="66" t="str">
        <f>IF(AL120="","",IF(VLOOKUP($A121,Surfaces!$B$1:$AK$61,16,0)="",VLOOKUP($A121,Surfaces!$B$1:$AK$61,29,0),VLOOKUP($A121,Surfaces!$B$1:$AK$61,16,0)))</f>
        <v/>
      </c>
      <c r="AM121" s="66" t="str">
        <f>IF(AM120="","",IF(VLOOKUP($A121,Surfaces!$B$1:$AK$61,16,0)="",VLOOKUP($A121,Surfaces!$B$1:$AK$61,29,0),VLOOKUP($A121,Surfaces!$B$1:$AK$61,16,0)))</f>
        <v/>
      </c>
      <c r="AN121" s="66" t="str">
        <f>IF(AN120="","",IF(VLOOKUP($A121,Surfaces!$B$1:$AK$61,16,0)="",VLOOKUP($A121,Surfaces!$B$1:$AK$61,29,0),VLOOKUP($A121,Surfaces!$B$1:$AK$61,16,0)))</f>
        <v/>
      </c>
      <c r="AO121" s="66" t="str">
        <f>IF(AO120="","",IF(VLOOKUP($A121,Surfaces!$B$1:$AK$61,16,0)="",VLOOKUP($A121,Surfaces!$B$1:$AK$61,29,0),VLOOKUP($A121,Surfaces!$B$1:$AK$61,16,0)))</f>
        <v/>
      </c>
      <c r="AP121" s="66" t="str">
        <f>IF(AP120="","",IF(VLOOKUP($A121,Surfaces!$B$1:$AK$61,16,0)="",VLOOKUP($A121,Surfaces!$B$1:$AK$61,29,0),VLOOKUP($A121,Surfaces!$B$1:$AK$61,16,0)))</f>
        <v/>
      </c>
      <c r="AQ121" s="66" t="str">
        <f>IF(AQ120="","",IF(VLOOKUP($A121,Surfaces!$B$1:$AK$61,16,0)="",VLOOKUP($A121,Surfaces!$B$1:$AK$61,29,0),VLOOKUP($A121,Surfaces!$B$1:$AK$61,16,0)))</f>
        <v/>
      </c>
      <c r="AR121" s="66" t="str">
        <f>IF(AR120="","",IF(VLOOKUP($A121,Surfaces!$B$1:$AK$61,16,0)="",VLOOKUP($A121,Surfaces!$B$1:$AK$61,29,0),VLOOKUP($A121,Surfaces!$B$1:$AK$61,16,0)))</f>
        <v/>
      </c>
      <c r="AS121" s="66" t="str">
        <f>IF(AS120="","",IF(VLOOKUP($A121,Surfaces!$B$1:$AK$61,16,0)="",VLOOKUP($A121,Surfaces!$B$1:$AK$61,29,0),VLOOKUP($A121,Surfaces!$B$1:$AK$61,16,0)))</f>
        <v/>
      </c>
      <c r="AT121" s="66" t="str">
        <f>IF(AT120="","",IF(VLOOKUP($A121,Surfaces!$B$1:$AK$61,16,0)="",VLOOKUP($A121,Surfaces!$B$1:$AK$61,29,0),VLOOKUP($A121,Surfaces!$B$1:$AK$61,16,0)))</f>
        <v/>
      </c>
      <c r="AU121" s="66" t="str">
        <f>IF(AU120="","",IF(VLOOKUP($A121,Surfaces!$B$1:$AK$61,16,0)="",VLOOKUP($A121,Surfaces!$B$1:$AK$61,29,0),VLOOKUP($A121,Surfaces!$B$1:$AK$61,16,0)))</f>
        <v/>
      </c>
      <c r="AV121" s="66" t="str">
        <f>IF(AV120="","",IF(VLOOKUP($A121,Surfaces!$B$1:$AK$61,16,0)="",VLOOKUP($A121,Surfaces!$B$1:$AK$61,29,0),VLOOKUP($A121,Surfaces!$B$1:$AK$61,16,0)))</f>
        <v/>
      </c>
      <c r="AW121" s="66" t="str">
        <f>IF(AW120="","",IF(VLOOKUP($A121,Surfaces!$B$1:$AK$61,16,0)="",VLOOKUP($A121,Surfaces!$B$1:$AK$61,29,0),VLOOKUP($A121,Surfaces!$B$1:$AK$61,16,0)))</f>
        <v/>
      </c>
      <c r="AX121" s="66" t="str">
        <f>IF(AX120="","",IF(VLOOKUP($A121,Surfaces!$B$1:$AK$61,16,0)="",VLOOKUP($A121,Surfaces!$B$1:$AK$61,29,0),VLOOKUP($A121,Surfaces!$B$1:$AK$61,16,0)))</f>
        <v/>
      </c>
      <c r="AY121" s="66" t="str">
        <f>IF(AY120="","",IF(VLOOKUP($A121,Surfaces!$B$1:$AK$61,16,0)="",VLOOKUP($A121,Surfaces!$B$1:$AK$61,29,0),VLOOKUP($A121,Surfaces!$B$1:$AK$61,16,0)))</f>
        <v/>
      </c>
      <c r="AZ121" s="66" t="str">
        <f>IF(AZ120="","",IF(VLOOKUP($A121,Surfaces!$B$1:$AK$61,16,0)="",VLOOKUP($A121,Surfaces!$B$1:$AK$61,29,0),VLOOKUP($A121,Surfaces!$B$1:$AK$61,16,0)))</f>
        <v/>
      </c>
      <c r="BA121" s="66" t="str">
        <f>IF(BA120="","",IF(VLOOKUP($A121,Surfaces!$B$1:$AK$61,16,0)="",VLOOKUP($A121,Surfaces!$B$1:$AK$61,29,0),VLOOKUP($A121,Surfaces!$B$1:$AK$61,16,0)))</f>
        <v/>
      </c>
      <c r="BB121" s="66" t="str">
        <f>IF(BB120="","",IF(VLOOKUP($A121,Surfaces!$B$1:$AK$61,16,0)="",VLOOKUP($A121,Surfaces!$B$1:$AK$61,29,0),VLOOKUP($A121,Surfaces!$B$1:$AK$61,16,0)))</f>
        <v/>
      </c>
      <c r="BC121" s="67"/>
      <c r="BD121" s="68"/>
      <c r="BE121" s="68"/>
      <c r="BF121" s="69"/>
      <c r="BG121" s="69"/>
      <c r="BH121" s="69"/>
      <c r="BI121" s="69"/>
      <c r="BJ121" s="69"/>
      <c r="BK121" s="70"/>
      <c r="BL121" s="69"/>
      <c r="BM121" s="69"/>
      <c r="BN121" s="69"/>
      <c r="BO121" s="71"/>
      <c r="BP121" s="72"/>
      <c r="BQ121" s="71"/>
      <c r="BR121" s="73"/>
    </row>
    <row r="122" spans="1:70" s="51" customFormat="1" x14ac:dyDescent="0.2">
      <c r="A122" s="41"/>
      <c r="B122" s="42" t="s">
        <v>115</v>
      </c>
      <c r="C122" s="43" t="str">
        <f>IF((C$182+$BN122)&gt;=52,IF(ISBLANK(INDEX($C123:$BB123,1,(C$182+$BN122+1-52))),"",IF($BL122="P",VLOOKUP($A122,Surfaces!$B$2:$AL$62,15,0),(VLOOKUP($A122,Surfaces!$B$2:$AL$62,28,0))/$BC122)),IF(ISBLANK(INDEX(C123:$BB123,1,$BN122+1)),"",IF($BL122="P",VLOOKUP($A122,Surfaces!$B$2:$AL$62,15,0),(VLOOKUP($A122,Surfaces!$B$2:$AL$62,28,0))/$BC122)))</f>
        <v/>
      </c>
      <c r="D122" s="43" t="str">
        <f>IF((D$182+$BN122)&gt;=52,IF(ISBLANK(INDEX($C123:$BB123,1,(D$182+$BN122+1-52))),"",IF($BL122="P",VLOOKUP($A122,Surfaces!$B$2:$AL$62,15,0),(VLOOKUP($A122,Surfaces!$B$2:$AL$62,28,0))/$BC122)),IF(ISBLANK(INDEX(D123:$BB123,1,$BN122+1)),"",IF($BL122="P",VLOOKUP($A122,Surfaces!$B$2:$AL$62,15,0),(VLOOKUP($A122,Surfaces!$B$2:$AL$62,28,0))/$BC122)))</f>
        <v/>
      </c>
      <c r="E122" s="43" t="str">
        <f>IF((E$182+$BN122)&gt;=52,IF(ISBLANK(INDEX($C123:$BB123,1,(E$182+$BN122+1-52))),"",IF($BL122="P",VLOOKUP($A122,Surfaces!$B$2:$AL$62,15,0),(VLOOKUP($A122,Surfaces!$B$2:$AL$62,28,0))/$BC122)),IF(ISBLANK(INDEX(E123:$BB123,1,$BN122+1)),"",IF($BL122="P",VLOOKUP($A122,Surfaces!$B$2:$AL$62,15,0),(VLOOKUP($A122,Surfaces!$B$2:$AL$62,28,0))/$BC122)))</f>
        <v/>
      </c>
      <c r="F122" s="43" t="str">
        <f>IF((F$182+$BN122)&gt;=52,IF(ISBLANK(INDEX($C123:$BB123,1,(F$182+$BN122+1-52))),"",IF($BL122="P",VLOOKUP($A122,Surfaces!$B$2:$AL$62,15,0),(VLOOKUP($A122,Surfaces!$B$2:$AL$62,28,0))/$BC122)),IF(ISBLANK(INDEX(F123:$BB123,1,$BN122+1)),"",IF($BL122="P",VLOOKUP($A122,Surfaces!$B$2:$AL$62,15,0),(VLOOKUP($A122,Surfaces!$B$2:$AL$62,28,0))/$BC122)))</f>
        <v/>
      </c>
      <c r="G122" s="43" t="str">
        <f>IF((G$182+$BN122)&gt;=52,IF(ISBLANK(INDEX($C123:$BB123,1,(G$182+$BN122+1-52))),"",IF($BL122="P",VLOOKUP($A122,Surfaces!$B$2:$AL$62,15,0),(VLOOKUP($A122,Surfaces!$B$2:$AL$62,28,0))/$BC122)),IF(ISBLANK(INDEX(G123:$BB123,1,$BN122+1)),"",IF($BL122="P",VLOOKUP($A122,Surfaces!$B$2:$AL$62,15,0),(VLOOKUP($A122,Surfaces!$B$2:$AL$62,28,0))/$BC122)))</f>
        <v/>
      </c>
      <c r="H122" s="43" t="str">
        <f>IF((H$182+$BN122)&gt;=52,IF(ISBLANK(INDEX($C123:$BB123,1,(H$182+$BN122+1-52))),"",IF($BL122="P",VLOOKUP($A122,Surfaces!$B$2:$AL$62,15,0),(VLOOKUP($A122,Surfaces!$B$2:$AL$62,28,0))/$BC122)),IF(ISBLANK(INDEX(H123:$BB123,1,$BN122+1)),"",IF($BL122="P",VLOOKUP($A122,Surfaces!$B$2:$AL$62,15,0),(VLOOKUP($A122,Surfaces!$B$2:$AL$62,28,0))/$BC122)))</f>
        <v/>
      </c>
      <c r="I122" s="43" t="str">
        <f>IF((I$182+$BN122)&gt;=52,IF(ISBLANK(INDEX($C123:$BB123,1,(I$182+$BN122+1-52))),"",IF($BL122="P",VLOOKUP($A122,Surfaces!$B$2:$AL$62,15,0),(VLOOKUP($A122,Surfaces!$B$2:$AL$62,28,0))/$BC122)),IF(ISBLANK(INDEX(I123:$BB123,1,$BN122+1)),"",IF($BL122="P",VLOOKUP($A122,Surfaces!$B$2:$AL$62,15,0),(VLOOKUP($A122,Surfaces!$B$2:$AL$62,28,0))/$BC122)))</f>
        <v/>
      </c>
      <c r="J122" s="43" t="str">
        <f>IF((J$182+$BN122)&gt;=52,IF(ISBLANK(INDEX($C123:$BB123,1,(J$182+$BN122+1-52))),"",IF($BL122="P",VLOOKUP($A122,Surfaces!$B$2:$AL$62,15,0),(VLOOKUP($A122,Surfaces!$B$2:$AL$62,28,0))/$BC122)),IF(ISBLANK(INDEX(J123:$BB123,1,$BN122+1)),"",IF($BL122="P",VLOOKUP($A122,Surfaces!$B$2:$AL$62,15,0),(VLOOKUP($A122,Surfaces!$B$2:$AL$62,28,0))/$BC122)))</f>
        <v/>
      </c>
      <c r="K122" s="43" t="str">
        <f>IF((K$182+$BN122)&gt;=52,IF(ISBLANK(INDEX($C123:$BB123,1,(K$182+$BN122+1-52))),"",IF($BL122="P",VLOOKUP($A122,Surfaces!$B$2:$AL$62,15,0),(VLOOKUP($A122,Surfaces!$B$2:$AL$62,28,0))/$BC122)),IF(ISBLANK(INDEX(K123:$BB123,1,$BN122+1)),"",IF($BL122="P",VLOOKUP($A122,Surfaces!$B$2:$AL$62,15,0),(VLOOKUP($A122,Surfaces!$B$2:$AL$62,28,0))/$BC122)))</f>
        <v/>
      </c>
      <c r="L122" s="43" t="str">
        <f>IF((L$182+$BN122)&gt;=52,IF(ISBLANK(INDEX($C123:$BB123,1,(L$182+$BN122+1-52))),"",IF($BL122="P",VLOOKUP($A122,Surfaces!$B$2:$AL$62,15,0),(VLOOKUP($A122,Surfaces!$B$2:$AL$62,28,0))/$BC122)),IF(ISBLANK(INDEX(L123:$BB123,1,$BN122+1)),"",IF($BL122="P",VLOOKUP($A122,Surfaces!$B$2:$AL$62,15,0),(VLOOKUP($A122,Surfaces!$B$2:$AL$62,28,0))/$BC122)))</f>
        <v/>
      </c>
      <c r="M122" s="43" t="str">
        <f>IF((M$182+$BN122)&gt;=52,IF(ISBLANK(INDEX($C123:$BB123,1,(M$182+$BN122+1-52))),"",IF($BL122="P",VLOOKUP($A122,Surfaces!$B$2:$AL$62,15,0),(VLOOKUP($A122,Surfaces!$B$2:$AL$62,28,0))/$BC122)),IF(ISBLANK(INDEX(M123:$BB123,1,$BN122+1)),"",IF($BL122="P",VLOOKUP($A122,Surfaces!$B$2:$AL$62,15,0),(VLOOKUP($A122,Surfaces!$B$2:$AL$62,28,0))/$BC122)))</f>
        <v/>
      </c>
      <c r="N122" s="43" t="str">
        <f>IF((N$182+$BN122)&gt;=52,IF(ISBLANK(INDEX($C123:$BB123,1,(N$182+$BN122+1-52))),"",IF($BL122="P",VLOOKUP($A122,Surfaces!$B$2:$AL$62,15,0),(VLOOKUP($A122,Surfaces!$B$2:$AL$62,28,0))/$BC122)),IF(ISBLANK(INDEX(N123:$BB123,1,$BN122+1)),"",IF($BL122="P",VLOOKUP($A122,Surfaces!$B$2:$AL$62,15,0),(VLOOKUP($A122,Surfaces!$B$2:$AL$62,28,0))/$BC122)))</f>
        <v/>
      </c>
      <c r="O122" s="43" t="str">
        <f>IF((O$182+$BN122)&gt;=52,IF(ISBLANK(INDEX($C123:$BB123,1,(O$182+$BN122+1-52))),"",IF($BL122="P",VLOOKUP($A122,Surfaces!$B$2:$AL$62,15,0),(VLOOKUP($A122,Surfaces!$B$2:$AL$62,28,0))/$BC122)),IF(ISBLANK(INDEX(O123:$BB123,1,$BN122+1)),"",IF($BL122="P",VLOOKUP($A122,Surfaces!$B$2:$AL$62,15,0),(VLOOKUP($A122,Surfaces!$B$2:$AL$62,28,0))/$BC122)))</f>
        <v/>
      </c>
      <c r="P122" s="43" t="str">
        <f>IF((P$182+$BN122)&gt;=52,IF(ISBLANK(INDEX($C123:$BB123,1,(P$182+$BN122+1-52))),"",IF($BL122="P",VLOOKUP($A122,Surfaces!$B$2:$AL$62,15,0),(VLOOKUP($A122,Surfaces!$B$2:$AL$62,28,0))/$BC122)),IF(ISBLANK(INDEX(P123:$BB123,1,$BN122+1)),"",IF($BL122="P",VLOOKUP($A122,Surfaces!$B$2:$AL$62,15,0),(VLOOKUP($A122,Surfaces!$B$2:$AL$62,28,0))/$BC122)))</f>
        <v/>
      </c>
      <c r="Q122" s="43" t="str">
        <f>IF((Q$182+$BN122)&gt;=52,IF(ISBLANK(INDEX($C123:$BB123,1,(Q$182+$BN122+1-52))),"",IF($BL122="P",VLOOKUP($A122,Surfaces!$B$2:$AL$62,15,0),(VLOOKUP($A122,Surfaces!$B$2:$AL$62,28,0))/$BC122)),IF(ISBLANK(INDEX(Q123:$BB123,1,$BN122+1)),"",IF($BL122="P",VLOOKUP($A122,Surfaces!$B$2:$AL$62,15,0),(VLOOKUP($A122,Surfaces!$B$2:$AL$62,28,0))/$BC122)))</f>
        <v/>
      </c>
      <c r="R122" s="43" t="str">
        <f>IF((R$182+$BN122)&gt;=52,IF(ISBLANK(INDEX($C123:$BB123,1,(R$182+$BN122+1-52))),"",IF($BL122="P",VLOOKUP($A122,Surfaces!$B$2:$AL$62,15,0),(VLOOKUP($A122,Surfaces!$B$2:$AL$62,28,0))/$BC122)),IF(ISBLANK(INDEX(R123:$BB123,1,$BN122+1)),"",IF($BL122="P",VLOOKUP($A122,Surfaces!$B$2:$AL$62,15,0),(VLOOKUP($A122,Surfaces!$B$2:$AL$62,28,0))/$BC122)))</f>
        <v/>
      </c>
      <c r="S122" s="43" t="str">
        <f>IF((S$182+$BN122)&gt;=52,IF(ISBLANK(INDEX($C123:$BB123,1,(S$182+$BN122+1-52))),"",IF($BL122="P",VLOOKUP($A122,Surfaces!$B$2:$AL$62,15,0),(VLOOKUP($A122,Surfaces!$B$2:$AL$62,28,0))/$BC122)),IF(ISBLANK(INDEX(S123:$BB123,1,$BN122+1)),"",IF($BL122="P",VLOOKUP($A122,Surfaces!$B$2:$AL$62,15,0),(VLOOKUP($A122,Surfaces!$B$2:$AL$62,28,0))/$BC122)))</f>
        <v/>
      </c>
      <c r="T122" s="43" t="str">
        <f>IF((T$182+$BN122)&gt;=52,IF(ISBLANK(INDEX($C123:$BB123,1,(T$182+$BN122+1-52))),"",IF($BL122="P",VLOOKUP($A122,Surfaces!$B$2:$AL$62,15,0),(VLOOKUP($A122,Surfaces!$B$2:$AL$62,28,0))/$BC122)),IF(ISBLANK(INDEX(T123:$BB123,1,$BN122+1)),"",IF($BL122="P",VLOOKUP($A122,Surfaces!$B$2:$AL$62,15,0),(VLOOKUP($A122,Surfaces!$B$2:$AL$62,28,0))/$BC122)))</f>
        <v/>
      </c>
      <c r="U122" s="43" t="str">
        <f>IF((U$182+$BN122)&gt;=52,IF(ISBLANK(INDEX($C123:$BB123,1,(U$182+$BN122+1-52))),"",IF($BL122="P",VLOOKUP($A122,Surfaces!$B$2:$AL$62,15,0),(VLOOKUP($A122,Surfaces!$B$2:$AL$62,28,0))/$BC122)),IF(ISBLANK(INDEX(U123:$BB123,1,$BN122+1)),"",IF($BL122="P",VLOOKUP($A122,Surfaces!$B$2:$AL$62,15,0),(VLOOKUP($A122,Surfaces!$B$2:$AL$62,28,0))/$BC122)))</f>
        <v/>
      </c>
      <c r="V122" s="43" t="str">
        <f>IF((V$182+$BN122)&gt;=52,IF(ISBLANK(INDEX($C123:$BB123,1,(V$182+$BN122+1-52))),"",IF($BL122="P",VLOOKUP($A122,Surfaces!$B$2:$AL$62,15,0),(VLOOKUP($A122,Surfaces!$B$2:$AL$62,28,0))/$BC122)),IF(ISBLANK(INDEX(V123:$BB123,1,$BN122+1)),"",IF($BL122="P",VLOOKUP($A122,Surfaces!$B$2:$AL$62,15,0),(VLOOKUP($A122,Surfaces!$B$2:$AL$62,28,0))/$BC122)))</f>
        <v/>
      </c>
      <c r="W122" s="43" t="str">
        <f>IF((W$182+$BN122)&gt;=52,IF(ISBLANK(INDEX($C123:$BB123,1,(W$182+$BN122+1-52))),"",IF($BL122="P",VLOOKUP($A122,Surfaces!$B$2:$AL$62,15,0),(VLOOKUP($A122,Surfaces!$B$2:$AL$62,28,0))/$BC122)),IF(ISBLANK(INDEX(W123:$BB123,1,$BN122+1)),"",IF($BL122="P",VLOOKUP($A122,Surfaces!$B$2:$AL$62,15,0),(VLOOKUP($A122,Surfaces!$B$2:$AL$62,28,0))/$BC122)))</f>
        <v/>
      </c>
      <c r="X122" s="43" t="str">
        <f>IF((X$182+$BN122)&gt;=52,IF(ISBLANK(INDEX($C123:$BB123,1,(X$182+$BN122+1-52))),"",IF($BL122="P",VLOOKUP($A122,Surfaces!$B$2:$AL$62,15,0),(VLOOKUP($A122,Surfaces!$B$2:$AL$62,28,0))/$BC122)),IF(ISBLANK(INDEX(X123:$BB123,1,$BN122+1)),"",IF($BL122="P",VLOOKUP($A122,Surfaces!$B$2:$AL$62,15,0),(VLOOKUP($A122,Surfaces!$B$2:$AL$62,28,0))/$BC122)))</f>
        <v/>
      </c>
      <c r="Y122" s="43" t="str">
        <f>IF((Y$182+$BN122)&gt;=52,IF(ISBLANK(INDEX($C123:$BB123,1,(Y$182+$BN122+1-52))),"",IF($BL122="P",VLOOKUP($A122,Surfaces!$B$2:$AL$62,15,0),(VLOOKUP($A122,Surfaces!$B$2:$AL$62,28,0))/$BC122)),IF(ISBLANK(INDEX(Y123:$BB123,1,$BN122+1)),"",IF($BL122="P",VLOOKUP($A122,Surfaces!$B$2:$AL$62,15,0),(VLOOKUP($A122,Surfaces!$B$2:$AL$62,28,0))/$BC122)))</f>
        <v/>
      </c>
      <c r="Z122" s="43" t="str">
        <f>IF((Z$182+$BN122)&gt;=52,IF(ISBLANK(INDEX($C123:$BB123,1,(Z$182+$BN122+1-52))),"",IF($BL122="P",VLOOKUP($A122,Surfaces!$B$2:$AL$62,15,0),(VLOOKUP($A122,Surfaces!$B$2:$AL$62,28,0))/$BC122)),IF(ISBLANK(INDEX(Z123:$BB123,1,$BN122+1)),"",IF($BL122="P",VLOOKUP($A122,Surfaces!$B$2:$AL$62,15,0),(VLOOKUP($A122,Surfaces!$B$2:$AL$62,28,0))/$BC122)))</f>
        <v/>
      </c>
      <c r="AA122" s="43" t="str">
        <f>IF((AA$182+$BN122)&gt;=52,IF(ISBLANK(INDEX($C123:$BB123,1,(AA$182+$BN122+1-52))),"",IF($BL122="P",VLOOKUP($A122,Surfaces!$B$2:$AL$62,15,0),(VLOOKUP($A122,Surfaces!$B$2:$AL$62,28,0))/$BC122)),IF(ISBLANK(INDEX(AA123:$BB123,1,$BN122+1)),"",IF($BL122="P",VLOOKUP($A122,Surfaces!$B$2:$AL$62,15,0),(VLOOKUP($A122,Surfaces!$B$2:$AL$62,28,0))/$BC122)))</f>
        <v/>
      </c>
      <c r="AB122" s="43" t="str">
        <f>IF((AB$182+$BN122)&gt;=52,IF(ISBLANK(INDEX($C123:$BB123,1,(AB$182+$BN122+1-52))),"",IF($BL122="P",VLOOKUP($A122,Surfaces!$B$2:$AL$62,15,0),(VLOOKUP($A122,Surfaces!$B$2:$AL$62,28,0))/$BC122)),IF(ISBLANK(INDEX(AB123:$BB123,1,$BN122+1)),"",IF($BL122="P",VLOOKUP($A122,Surfaces!$B$2:$AL$62,15,0),(VLOOKUP($A122,Surfaces!$B$2:$AL$62,28,0))/$BC122)))</f>
        <v/>
      </c>
      <c r="AC122" s="43" t="str">
        <f>IF((AC$182+$BN122)&gt;=52,IF(ISBLANK(INDEX($C123:$BB123,1,(AC$182+$BN122+1-52))),"",IF($BL122="P",VLOOKUP($A122,Surfaces!$B$2:$AL$62,15,0),(VLOOKUP($A122,Surfaces!$B$2:$AL$62,28,0))/$BC122)),IF(ISBLANK(INDEX(AC123:$BB123,1,$BN122+1)),"",IF($BL122="P",VLOOKUP($A122,Surfaces!$B$2:$AL$62,15,0),(VLOOKUP($A122,Surfaces!$B$2:$AL$62,28,0))/$BC122)))</f>
        <v/>
      </c>
      <c r="AD122" s="43" t="str">
        <f>IF((AD$182+$BN122)&gt;=52,IF(ISBLANK(INDEX($C123:$BB123,1,(AD$182+$BN122+1-52))),"",IF($BL122="P",VLOOKUP($A122,Surfaces!$B$2:$AL$62,15,0),(VLOOKUP($A122,Surfaces!$B$2:$AL$62,28,0))/$BC122)),IF(ISBLANK(INDEX(AD123:$BB123,1,$BN122+1)),"",IF($BL122="P",VLOOKUP($A122,Surfaces!$B$2:$AL$62,15,0),(VLOOKUP($A122,Surfaces!$B$2:$AL$62,28,0))/$BC122)))</f>
        <v/>
      </c>
      <c r="AE122" s="43" t="str">
        <f>IF((AE$182+$BN122)&gt;=52,IF(ISBLANK(INDEX($C123:$BB123,1,(AE$182+$BN122+1-52))),"",IF($BL122="P",VLOOKUP($A122,Surfaces!$B$2:$AL$62,15,0),(VLOOKUP($A122,Surfaces!$B$2:$AL$62,28,0))/$BC122)),IF(ISBLANK(INDEX(AE123:$BB123,1,$BN122+1)),"",IF($BL122="P",VLOOKUP($A122,Surfaces!$B$2:$AL$62,15,0),(VLOOKUP($A122,Surfaces!$B$2:$AL$62,28,0))/$BC122)))</f>
        <v/>
      </c>
      <c r="AF122" s="43" t="str">
        <f>IF((AF$182+$BN122)&gt;=52,IF(ISBLANK(INDEX($C123:$BB123,1,(AF$182+$BN122+1-52))),"",IF($BL122="P",VLOOKUP($A122,Surfaces!$B$2:$AL$62,15,0),(VLOOKUP($A122,Surfaces!$B$2:$AL$62,28,0))/$BC122)),IF(ISBLANK(INDEX(AF123:$BB123,1,$BN122+1)),"",IF($BL122="P",VLOOKUP($A122,Surfaces!$B$2:$AL$62,15,0),(VLOOKUP($A122,Surfaces!$B$2:$AL$62,28,0))/$BC122)))</f>
        <v/>
      </c>
      <c r="AG122" s="43" t="str">
        <f>IF((AG$182+$BN122)&gt;=52,IF(ISBLANK(INDEX($C123:$BB123,1,(AG$182+$BN122+1-52))),"",IF($BL122="P",VLOOKUP($A122,Surfaces!$B$2:$AL$62,15,0),(VLOOKUP($A122,Surfaces!$B$2:$AL$62,28,0))/$BC122)),IF(ISBLANK(INDEX(AG123:$BB123,1,$BN122+1)),"",IF($BL122="P",VLOOKUP($A122,Surfaces!$B$2:$AL$62,15,0),(VLOOKUP($A122,Surfaces!$B$2:$AL$62,28,0))/$BC122)))</f>
        <v/>
      </c>
      <c r="AH122" s="43" t="str">
        <f>IF((AH$182+$BN122)&gt;=52,IF(ISBLANK(INDEX($C123:$BB123,1,(AH$182+$BN122+1-52))),"",IF($BL122="P",VLOOKUP($A122,Surfaces!$B$2:$AL$62,15,0),(VLOOKUP($A122,Surfaces!$B$2:$AL$62,28,0))/$BC122)),IF(ISBLANK(INDEX(AH123:$BB123,1,$BN122+1)),"",IF($BL122="P",VLOOKUP($A122,Surfaces!$B$2:$AL$62,15,0),(VLOOKUP($A122,Surfaces!$B$2:$AL$62,28,0))/$BC122)))</f>
        <v/>
      </c>
      <c r="AI122" s="43" t="str">
        <f>IF((AI$182+$BN122)&gt;=52,IF(ISBLANK(INDEX($C123:$BB123,1,(AI$182+$BN122+1-52))),"",IF($BL122="P",VLOOKUP($A122,Surfaces!$B$2:$AL$62,15,0),(VLOOKUP($A122,Surfaces!$B$2:$AL$62,28,0))/$BC122)),IF(ISBLANK(INDEX(AI123:$BB123,1,$BN122+1)),"",IF($BL122="P",VLOOKUP($A122,Surfaces!$B$2:$AL$62,15,0),(VLOOKUP($A122,Surfaces!$B$2:$AL$62,28,0))/$BC122)))</f>
        <v/>
      </c>
      <c r="AJ122" s="43" t="str">
        <f>IF((AJ$182+$BN122)&gt;=52,IF(ISBLANK(INDEX($C123:$BB123,1,(AJ$182+$BN122+1-52))),"",IF($BL122="P",VLOOKUP($A122,Surfaces!$B$2:$AL$62,15,0),(VLOOKUP($A122,Surfaces!$B$2:$AL$62,28,0))/$BC122)),IF(ISBLANK(INDEX(AJ123:$BB123,1,$BN122+1)),"",IF($BL122="P",VLOOKUP($A122,Surfaces!$B$2:$AL$62,15,0),(VLOOKUP($A122,Surfaces!$B$2:$AL$62,28,0))/$BC122)))</f>
        <v/>
      </c>
      <c r="AK122" s="43" t="str">
        <f>IF((AK$182+$BN122)&gt;=52,IF(ISBLANK(INDEX($C123:$BB123,1,(AK$182+$BN122+1-52))),"",IF($BL122="P",VLOOKUP($A122,Surfaces!$B$2:$AL$62,15,0),(VLOOKUP($A122,Surfaces!$B$2:$AL$62,28,0))/$BC122)),IF(ISBLANK(INDEX(AK123:$BB123,1,$BN122+1)),"",IF($BL122="P",VLOOKUP($A122,Surfaces!$B$2:$AL$62,15,0),(VLOOKUP($A122,Surfaces!$B$2:$AL$62,28,0))/$BC122)))</f>
        <v/>
      </c>
      <c r="AL122" s="43" t="str">
        <f>IF((AL$182+$BN122)&gt;=52,IF(ISBLANK(INDEX($C123:$BB123,1,(AL$182+$BN122+1-52))),"",IF($BL122="P",VLOOKUP($A122,Surfaces!$B$2:$AL$62,15,0),(VLOOKUP($A122,Surfaces!$B$2:$AL$62,28,0))/$BC122)),IF(ISBLANK(INDEX(AL123:$BB123,1,$BN122+1)),"",IF($BL122="P",VLOOKUP($A122,Surfaces!$B$2:$AL$62,15,0),(VLOOKUP($A122,Surfaces!$B$2:$AL$62,28,0))/$BC122)))</f>
        <v/>
      </c>
      <c r="AM122" s="43" t="str">
        <f>IF((AM$182+$BN122)&gt;=52,IF(ISBLANK(INDEX($C123:$BB123,1,(AM$182+$BN122+1-52))),"",IF($BL122="P",VLOOKUP($A122,Surfaces!$B$2:$AL$62,15,0),(VLOOKUP($A122,Surfaces!$B$2:$AL$62,28,0))/$BC122)),IF(ISBLANK(INDEX(AM123:$BB123,1,$BN122+1)),"",IF($BL122="P",VLOOKUP($A122,Surfaces!$B$2:$AL$62,15,0),(VLOOKUP($A122,Surfaces!$B$2:$AL$62,28,0))/$BC122)))</f>
        <v/>
      </c>
      <c r="AN122" s="43" t="str">
        <f>IF((AN$182+$BN122)&gt;=52,IF(ISBLANK(INDEX($C123:$BB123,1,(AN$182+$BN122+1-52))),"",IF($BL122="P",VLOOKUP($A122,Surfaces!$B$2:$AL$62,15,0),(VLOOKUP($A122,Surfaces!$B$2:$AL$62,28,0))/$BC122)),IF(ISBLANK(INDEX(AN123:$BB123,1,$BN122+1)),"",IF($BL122="P",VLOOKUP($A122,Surfaces!$B$2:$AL$62,15,0),(VLOOKUP($A122,Surfaces!$B$2:$AL$62,28,0))/$BC122)))</f>
        <v/>
      </c>
      <c r="AO122" s="43" t="str">
        <f>IF((AO$182+$BN122)&gt;=52,IF(ISBLANK(INDEX($C123:$BB123,1,(AO$182+$BN122+1-52))),"",IF($BL122="P",VLOOKUP($A122,Surfaces!$B$2:$AL$62,15,0),(VLOOKUP($A122,Surfaces!$B$2:$AL$62,28,0))/$BC122)),IF(ISBLANK(INDEX(AO123:$BB123,1,$BN122+1)),"",IF($BL122="P",VLOOKUP($A122,Surfaces!$B$2:$AL$62,15,0),(VLOOKUP($A122,Surfaces!$B$2:$AL$62,28,0))/$BC122)))</f>
        <v/>
      </c>
      <c r="AP122" s="43" t="str">
        <f>IF((AP$182+$BN122)&gt;=52,IF(ISBLANK(INDEX($C123:$BB123,1,(AP$182+$BN122+1-52))),"",IF($BL122="P",VLOOKUP($A122,Surfaces!$B$2:$AL$62,15,0),(VLOOKUP($A122,Surfaces!$B$2:$AL$62,28,0))/$BC122)),IF(ISBLANK(INDEX(AP123:$BB123,1,$BN122+1)),"",IF($BL122="P",VLOOKUP($A122,Surfaces!$B$2:$AL$62,15,0),(VLOOKUP($A122,Surfaces!$B$2:$AL$62,28,0))/$BC122)))</f>
        <v/>
      </c>
      <c r="AQ122" s="43" t="str">
        <f>IF((AQ$182+$BN122)&gt;=52,IF(ISBLANK(INDEX($C123:$BB123,1,(AQ$182+$BN122+1-52))),"",IF($BL122="P",VLOOKUP($A122,Surfaces!$B$2:$AL$62,15,0),(VLOOKUP($A122,Surfaces!$B$2:$AL$62,28,0))/$BC122)),IF(ISBLANK(INDEX(AQ123:$BB123,1,$BN122+1)),"",IF($BL122="P",VLOOKUP($A122,Surfaces!$B$2:$AL$62,15,0),(VLOOKUP($A122,Surfaces!$B$2:$AL$62,28,0))/$BC122)))</f>
        <v/>
      </c>
      <c r="AR122" s="43" t="str">
        <f>IF((AR$182+$BN122)&gt;=52,IF(ISBLANK(INDEX($C123:$BB123,1,(AR$182+$BN122+1-52))),"",IF($BL122="P",VLOOKUP($A122,Surfaces!$B$2:$AL$62,15,0),(VLOOKUP($A122,Surfaces!$B$2:$AL$62,28,0))/$BC122)),IF(ISBLANK(INDEX(AR123:$BB123,1,$BN122+1)),"",IF($BL122="P",VLOOKUP($A122,Surfaces!$B$2:$AL$62,15,0),(VLOOKUP($A122,Surfaces!$B$2:$AL$62,28,0))/$BC122)))</f>
        <v/>
      </c>
      <c r="AS122" s="43" t="str">
        <f>IF((AS$182+$BN122)&gt;=52,IF(ISBLANK(INDEX($C123:$BB123,1,(AS$182+$BN122+1-52))),"",IF($BL122="P",VLOOKUP($A122,Surfaces!$B$2:$AL$62,15,0),(VLOOKUP($A122,Surfaces!$B$2:$AL$62,28,0))/$BC122)),IF(ISBLANK(INDEX(AS123:$BB123,1,$BN122+1)),"",IF($BL122="P",VLOOKUP($A122,Surfaces!$B$2:$AL$62,15,0),(VLOOKUP($A122,Surfaces!$B$2:$AL$62,28,0))/$BC122)))</f>
        <v/>
      </c>
      <c r="AT122" s="43" t="str">
        <f>IF((AT$182+$BN122)&gt;=52,IF(ISBLANK(INDEX($C123:$BB123,1,(AT$182+$BN122+1-52))),"",IF($BL122="P",VLOOKUP($A122,Surfaces!$B$2:$AL$62,15,0),(VLOOKUP($A122,Surfaces!$B$2:$AL$62,28,0))/$BC122)),IF(ISBLANK(INDEX(AT123:$BB123,1,$BN122+1)),"",IF($BL122="P",VLOOKUP($A122,Surfaces!$B$2:$AL$62,15,0),(VLOOKUP($A122,Surfaces!$B$2:$AL$62,28,0))/$BC122)))</f>
        <v/>
      </c>
      <c r="AU122" s="43" t="str">
        <f>IF((AU$182+$BN122)&gt;=52,IF(ISBLANK(INDEX($C123:$BB123,1,(AU$182+$BN122+1-52))),"",IF($BL122="P",VLOOKUP($A122,Surfaces!$B$2:$AL$62,15,0),(VLOOKUP($A122,Surfaces!$B$2:$AL$62,28,0))/$BC122)),IF(ISBLANK(INDEX(AU123:$BB123,1,$BN122+1)),"",IF($BL122="P",VLOOKUP($A122,Surfaces!$B$2:$AL$62,15,0),(VLOOKUP($A122,Surfaces!$B$2:$AL$62,28,0))/$BC122)))</f>
        <v/>
      </c>
      <c r="AV122" s="43" t="str">
        <f>IF((AV$182+$BN122)&gt;=52,IF(ISBLANK(INDEX($C123:$BB123,1,(AV$182+$BN122+1-52))),"",IF($BL122="P",VLOOKUP($A122,Surfaces!$B$2:$AL$62,15,0),(VLOOKUP($A122,Surfaces!$B$2:$AL$62,28,0))/$BC122)),IF(ISBLANK(INDEX(AV123:$BB123,1,$BN122+1)),"",IF($BL122="P",VLOOKUP($A122,Surfaces!$B$2:$AL$62,15,0),(VLOOKUP($A122,Surfaces!$B$2:$AL$62,28,0))/$BC122)))</f>
        <v/>
      </c>
      <c r="AW122" s="43" t="str">
        <f>IF((AW$182+$BN122)&gt;=52,IF(ISBLANK(INDEX($C123:$BB123,1,(AW$182+$BN122+1-52))),"",IF($BL122="P",VLOOKUP($A122,Surfaces!$B$2:$AL$62,15,0),(VLOOKUP($A122,Surfaces!$B$2:$AL$62,28,0))/$BC122)),IF(ISBLANK(INDEX(AW123:$BB123,1,$BN122+1)),"",IF($BL122="P",VLOOKUP($A122,Surfaces!$B$2:$AL$62,15,0),(VLOOKUP($A122,Surfaces!$B$2:$AL$62,28,0))/$BC122)))</f>
        <v/>
      </c>
      <c r="AX122" s="43" t="str">
        <f>IF((AX$182+$BN122)&gt;=52,IF(ISBLANK(INDEX($C123:$BB123,1,(AX$182+$BN122+1-52))),"",IF($BL122="P",VLOOKUP($A122,Surfaces!$B$2:$AL$62,15,0),(VLOOKUP($A122,Surfaces!$B$2:$AL$62,28,0))/$BC122)),IF(ISBLANK(INDEX(AX123:$BB123,1,$BN122+1)),"",IF($BL122="P",VLOOKUP($A122,Surfaces!$B$2:$AL$62,15,0),(VLOOKUP($A122,Surfaces!$B$2:$AL$62,28,0))/$BC122)))</f>
        <v/>
      </c>
      <c r="AY122" s="43" t="str">
        <f>IF((AY$182+$BN122)&gt;=52,IF(ISBLANK(INDEX($C123:$BB123,1,(AY$182+$BN122+1-52))),"",IF($BL122="P",VLOOKUP($A122,Surfaces!$B$2:$AL$62,15,0),(VLOOKUP($A122,Surfaces!$B$2:$AL$62,28,0))/$BC122)),IF(ISBLANK(INDEX(AY123:$BB123,1,$BN122+1)),"",IF($BL122="P",VLOOKUP($A122,Surfaces!$B$2:$AL$62,15,0),(VLOOKUP($A122,Surfaces!$B$2:$AL$62,28,0))/$BC122)))</f>
        <v/>
      </c>
      <c r="AZ122" s="43" t="str">
        <f>IF((AZ$182+$BN122)&gt;=52,IF(ISBLANK(INDEX($C123:$BB123,1,(AZ$182+$BN122+1-52))),"",IF($BL122="P",VLOOKUP($A122,Surfaces!$B$2:$AL$62,15,0),(VLOOKUP($A122,Surfaces!$B$2:$AL$62,28,0))/$BC122)),IF(ISBLANK(INDEX(AZ123:$BB123,1,$BN122+1)),"",IF($BL122="P",VLOOKUP($A122,Surfaces!$B$2:$AL$62,15,0),(VLOOKUP($A122,Surfaces!$B$2:$AL$62,28,0))/$BC122)))</f>
        <v/>
      </c>
      <c r="BA122" s="43" t="str">
        <f>IF((BA$182+$BN122)&gt;=52,IF(ISBLANK(INDEX($C123:$BB123,1,(BA$182+$BN122+1-52))),"",IF($BL122="P",VLOOKUP($A122,Surfaces!$B$2:$AL$62,15,0),(VLOOKUP($A122,Surfaces!$B$2:$AL$62,28,0))/$BC122)),IF(ISBLANK(INDEX(BA123:$BB123,1,$BN122+1)),"",IF($BL122="P",VLOOKUP($A122,Surfaces!$B$2:$AL$62,15,0),(VLOOKUP($A122,Surfaces!$B$2:$AL$62,28,0))/$BC122)))</f>
        <v/>
      </c>
      <c r="BB122" s="43" t="str">
        <f>IF((BB$182+$BN122)&gt;=52,IF(ISBLANK(INDEX($C123:$BB123,1,(BB$182+$BN122+1-52))),"",IF($BL122="P",VLOOKUP($A122,Surfaces!$B$2:$AL$62,15,0),(VLOOKUP($A122,Surfaces!$B$2:$AL$62,28,0))/$BC122)),IF(ISBLANK(INDEX(BB123:$BB123,1,$BN122+1)),"",IF($BL122="P",VLOOKUP($A122,Surfaces!$B$2:$AL$62,15,0),(VLOOKUP($A122,Surfaces!$B$2:$AL$62,28,0))/$BC122)))</f>
        <v/>
      </c>
      <c r="BC122" s="44" t="str">
        <f>IF(COUNTA(C123:BB123)=0,"",COUNTA(C123:BB123))</f>
        <v/>
      </c>
      <c r="BD122" s="45"/>
      <c r="BE122" s="45"/>
      <c r="BF122" s="46"/>
      <c r="BG122" s="46"/>
      <c r="BH122" s="46"/>
      <c r="BI122" s="46"/>
      <c r="BJ122" s="46"/>
      <c r="BK122" s="47"/>
      <c r="BL122" s="46"/>
      <c r="BM122" s="46"/>
      <c r="BN122" s="46"/>
      <c r="BO122" s="48"/>
      <c r="BP122" s="49"/>
      <c r="BQ122" s="48"/>
      <c r="BR122" s="50" t="str">
        <f>IF(ISBLANK(BP122),"",BP122)</f>
        <v/>
      </c>
    </row>
    <row r="123" spans="1:70" x14ac:dyDescent="0.2">
      <c r="A123" s="52">
        <f>A122</f>
        <v>0</v>
      </c>
      <c r="B123" s="53" t="s">
        <v>121</v>
      </c>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7"/>
      <c r="BD123" s="58"/>
      <c r="BE123" s="58"/>
      <c r="BF123" s="59"/>
      <c r="BG123" s="59"/>
      <c r="BH123" s="59"/>
      <c r="BI123" s="59"/>
      <c r="BJ123" s="59"/>
      <c r="BK123" s="60"/>
      <c r="BL123" s="59"/>
      <c r="BM123" s="59"/>
      <c r="BN123" s="59"/>
      <c r="BO123" s="61"/>
      <c r="BP123" s="62"/>
      <c r="BQ123" s="61"/>
      <c r="BR123" s="63"/>
    </row>
    <row r="124" spans="1:70" x14ac:dyDescent="0.2">
      <c r="A124" s="64">
        <f>A123</f>
        <v>0</v>
      </c>
      <c r="B124" s="65" t="s">
        <v>123</v>
      </c>
      <c r="C124" s="66" t="str">
        <f>IF(C123="","",IF(VLOOKUP($A124,Surfaces!$B$1:$AK$61,16,0)="",VLOOKUP($A124,Surfaces!$B$1:$AK$61,29,0),VLOOKUP($A124,Surfaces!$B$1:$AK$61,16,0)))</f>
        <v/>
      </c>
      <c r="D124" s="66" t="str">
        <f>IF(D123="","",IF(VLOOKUP($A124,Surfaces!$B$1:$AK$61,16,0)="",VLOOKUP($A124,Surfaces!$B$1:$AK$61,29,0),VLOOKUP($A124,Surfaces!$B$1:$AK$61,16,0)))</f>
        <v/>
      </c>
      <c r="E124" s="66" t="str">
        <f>IF(E123="","",IF(VLOOKUP($A124,Surfaces!$B$1:$AK$61,16,0)="",VLOOKUP($A124,Surfaces!$B$1:$AK$61,29,0),VLOOKUP($A124,Surfaces!$B$1:$AK$61,16,0)))</f>
        <v/>
      </c>
      <c r="F124" s="66" t="str">
        <f>IF(F123="","",IF(VLOOKUP($A124,Surfaces!$B$1:$AK$61,16,0)="",VLOOKUP($A124,Surfaces!$B$1:$AK$61,29,0),VLOOKUP($A124,Surfaces!$B$1:$AK$61,16,0)))</f>
        <v/>
      </c>
      <c r="G124" s="66" t="str">
        <f>IF(G123="","",IF(VLOOKUP($A124,Surfaces!$B$1:$AK$61,16,0)="",VLOOKUP($A124,Surfaces!$B$1:$AK$61,29,0),VLOOKUP($A124,Surfaces!$B$1:$AK$61,16,0)))</f>
        <v/>
      </c>
      <c r="H124" s="66" t="str">
        <f>IF(H123="","",IF(VLOOKUP($A124,Surfaces!$B$1:$AK$61,16,0)="",VLOOKUP($A124,Surfaces!$B$1:$AK$61,29,0),VLOOKUP($A124,Surfaces!$B$1:$AK$61,16,0)))</f>
        <v/>
      </c>
      <c r="I124" s="66" t="str">
        <f>IF(I123="","",IF(VLOOKUP($A124,Surfaces!$B$1:$AK$61,16,0)="",VLOOKUP($A124,Surfaces!$B$1:$AK$61,29,0),VLOOKUP($A124,Surfaces!$B$1:$AK$61,16,0)))</f>
        <v/>
      </c>
      <c r="J124" s="66" t="str">
        <f>IF(J123="","",IF(VLOOKUP($A124,Surfaces!$B$1:$AK$61,16,0)="",VLOOKUP($A124,Surfaces!$B$1:$AK$61,29,0),VLOOKUP($A124,Surfaces!$B$1:$AK$61,16,0)))</f>
        <v/>
      </c>
      <c r="K124" s="66" t="str">
        <f>IF(K123="","",IF(VLOOKUP($A124,Surfaces!$B$1:$AK$61,16,0)="",VLOOKUP($A124,Surfaces!$B$1:$AK$61,29,0),VLOOKUP($A124,Surfaces!$B$1:$AK$61,16,0)))</f>
        <v/>
      </c>
      <c r="L124" s="66" t="str">
        <f>IF(L123="","",IF(VLOOKUP($A124,Surfaces!$B$1:$AK$61,16,0)="",VLOOKUP($A124,Surfaces!$B$1:$AK$61,29,0),VLOOKUP($A124,Surfaces!$B$1:$AK$61,16,0)))</f>
        <v/>
      </c>
      <c r="M124" s="66" t="str">
        <f>IF(M123="","",IF(VLOOKUP($A124,Surfaces!$B$1:$AK$61,16,0)="",VLOOKUP($A124,Surfaces!$B$1:$AK$61,29,0),VLOOKUP($A124,Surfaces!$B$1:$AK$61,16,0)))</f>
        <v/>
      </c>
      <c r="N124" s="66" t="str">
        <f>IF(N123="","",IF(VLOOKUP($A124,Surfaces!$B$1:$AK$61,16,0)="",VLOOKUP($A124,Surfaces!$B$1:$AK$61,29,0),VLOOKUP($A124,Surfaces!$B$1:$AK$61,16,0)))</f>
        <v/>
      </c>
      <c r="O124" s="66" t="str">
        <f>IF(O123="","",IF(VLOOKUP($A124,Surfaces!$B$1:$AK$61,16,0)="",VLOOKUP($A124,Surfaces!$B$1:$AK$61,29,0),VLOOKUP($A124,Surfaces!$B$1:$AK$61,16,0)))</f>
        <v/>
      </c>
      <c r="P124" s="66" t="str">
        <f>IF(P123="","",IF(VLOOKUP($A124,Surfaces!$B$1:$AK$61,16,0)="",VLOOKUP($A124,Surfaces!$B$1:$AK$61,29,0),VLOOKUP($A124,Surfaces!$B$1:$AK$61,16,0)))</f>
        <v/>
      </c>
      <c r="Q124" s="66" t="str">
        <f>IF(Q123="","",IF(VLOOKUP($A124,Surfaces!$B$1:$AK$61,16,0)="",VLOOKUP($A124,Surfaces!$B$1:$AK$61,29,0),VLOOKUP($A124,Surfaces!$B$1:$AK$61,16,0)))</f>
        <v/>
      </c>
      <c r="R124" s="66" t="str">
        <f>IF(R123="","",IF(VLOOKUP($A124,Surfaces!$B$1:$AK$61,16,0)="",VLOOKUP($A124,Surfaces!$B$1:$AK$61,29,0),VLOOKUP($A124,Surfaces!$B$1:$AK$61,16,0)))</f>
        <v/>
      </c>
      <c r="S124" s="66" t="str">
        <f>IF(S123="","",IF(VLOOKUP($A124,Surfaces!$B$1:$AK$61,16,0)="",VLOOKUP($A124,Surfaces!$B$1:$AK$61,29,0),VLOOKUP($A124,Surfaces!$B$1:$AK$61,16,0)))</f>
        <v/>
      </c>
      <c r="T124" s="66" t="str">
        <f>IF(T123="","",IF(VLOOKUP($A124,Surfaces!$B$1:$AK$61,16,0)="",VLOOKUP($A124,Surfaces!$B$1:$AK$61,29,0),VLOOKUP($A124,Surfaces!$B$1:$AK$61,16,0)))</f>
        <v/>
      </c>
      <c r="U124" s="66" t="str">
        <f>IF(U123="","",IF(VLOOKUP($A124,Surfaces!$B$1:$AK$61,16,0)="",VLOOKUP($A124,Surfaces!$B$1:$AK$61,29,0),VLOOKUP($A124,Surfaces!$B$1:$AK$61,16,0)))</f>
        <v/>
      </c>
      <c r="V124" s="66" t="str">
        <f>IF(V123="","",IF(VLOOKUP($A124,Surfaces!$B$1:$AK$61,16,0)="",VLOOKUP($A124,Surfaces!$B$1:$AK$61,29,0),VLOOKUP($A124,Surfaces!$B$1:$AK$61,16,0)))</f>
        <v/>
      </c>
      <c r="W124" s="66" t="str">
        <f>IF(W123="","",IF(VLOOKUP($A124,Surfaces!$B$1:$AK$61,16,0)="",VLOOKUP($A124,Surfaces!$B$1:$AK$61,29,0),VLOOKUP($A124,Surfaces!$B$1:$AK$61,16,0)))</f>
        <v/>
      </c>
      <c r="X124" s="66" t="str">
        <f>IF(X123="","",IF(VLOOKUP($A124,Surfaces!$B$1:$AK$61,16,0)="",VLOOKUP($A124,Surfaces!$B$1:$AK$61,29,0),VLOOKUP($A124,Surfaces!$B$1:$AK$61,16,0)))</f>
        <v/>
      </c>
      <c r="Y124" s="66" t="str">
        <f>IF(Y123="","",IF(VLOOKUP($A124,Surfaces!$B$1:$AK$61,16,0)="",VLOOKUP($A124,Surfaces!$B$1:$AK$61,29,0),VLOOKUP($A124,Surfaces!$B$1:$AK$61,16,0)))</f>
        <v/>
      </c>
      <c r="Z124" s="66" t="str">
        <f>IF(Z123="","",IF(VLOOKUP($A124,Surfaces!$B$1:$AK$61,16,0)="",VLOOKUP($A124,Surfaces!$B$1:$AK$61,29,0),VLOOKUP($A124,Surfaces!$B$1:$AK$61,16,0)))</f>
        <v/>
      </c>
      <c r="AA124" s="66" t="str">
        <f>IF(AA123="","",IF(VLOOKUP($A124,Surfaces!$B$1:$AK$61,16,0)="",VLOOKUP($A124,Surfaces!$B$1:$AK$61,29,0),VLOOKUP($A124,Surfaces!$B$1:$AK$61,16,0)))</f>
        <v/>
      </c>
      <c r="AB124" s="66" t="str">
        <f>IF(AB123="","",IF(VLOOKUP($A124,Surfaces!$B$1:$AK$61,16,0)="",VLOOKUP($A124,Surfaces!$B$1:$AK$61,29,0),VLOOKUP($A124,Surfaces!$B$1:$AK$61,16,0)))</f>
        <v/>
      </c>
      <c r="AC124" s="66" t="str">
        <f>IF(AC123="","",IF(VLOOKUP($A124,Surfaces!$B$1:$AK$61,16,0)="",VLOOKUP($A124,Surfaces!$B$1:$AK$61,29,0),VLOOKUP($A124,Surfaces!$B$1:$AK$61,16,0)))</f>
        <v/>
      </c>
      <c r="AD124" s="66" t="str">
        <f>IF(AD123="","",IF(VLOOKUP($A124,Surfaces!$B$1:$AK$61,16,0)="",VLOOKUP($A124,Surfaces!$B$1:$AK$61,29,0),VLOOKUP($A124,Surfaces!$B$1:$AK$61,16,0)))</f>
        <v/>
      </c>
      <c r="AE124" s="66" t="str">
        <f>IF(AE123="","",IF(VLOOKUP($A124,Surfaces!$B$1:$AK$61,16,0)="",VLOOKUP($A124,Surfaces!$B$1:$AK$61,29,0),VLOOKUP($A124,Surfaces!$B$1:$AK$61,16,0)))</f>
        <v/>
      </c>
      <c r="AF124" s="66" t="str">
        <f>IF(AF123="","",IF(VLOOKUP($A124,Surfaces!$B$1:$AK$61,16,0)="",VLOOKUP($A124,Surfaces!$B$1:$AK$61,29,0),VLOOKUP($A124,Surfaces!$B$1:$AK$61,16,0)))</f>
        <v/>
      </c>
      <c r="AG124" s="66" t="str">
        <f>IF(AG123="","",IF(VLOOKUP($A124,Surfaces!$B$1:$AK$61,16,0)="",VLOOKUP($A124,Surfaces!$B$1:$AK$61,29,0),VLOOKUP($A124,Surfaces!$B$1:$AK$61,16,0)))</f>
        <v/>
      </c>
      <c r="AH124" s="66" t="str">
        <f>IF(AH123="","",IF(VLOOKUP($A124,Surfaces!$B$1:$AK$61,16,0)="",VLOOKUP($A124,Surfaces!$B$1:$AK$61,29,0),VLOOKUP($A124,Surfaces!$B$1:$AK$61,16,0)))</f>
        <v/>
      </c>
      <c r="AI124" s="66" t="str">
        <f>IF(AI123="","",IF(VLOOKUP($A124,Surfaces!$B$1:$AK$61,16,0)="",VLOOKUP($A124,Surfaces!$B$1:$AK$61,29,0),VLOOKUP($A124,Surfaces!$B$1:$AK$61,16,0)))</f>
        <v/>
      </c>
      <c r="AJ124" s="66" t="str">
        <f>IF(AJ123="","",IF(VLOOKUP($A124,Surfaces!$B$1:$AK$61,16,0)="",VLOOKUP($A124,Surfaces!$B$1:$AK$61,29,0),VLOOKUP($A124,Surfaces!$B$1:$AK$61,16,0)))</f>
        <v/>
      </c>
      <c r="AK124" s="66" t="str">
        <f>IF(AK123="","",IF(VLOOKUP($A124,Surfaces!$B$1:$AK$61,16,0)="",VLOOKUP($A124,Surfaces!$B$1:$AK$61,29,0),VLOOKUP($A124,Surfaces!$B$1:$AK$61,16,0)))</f>
        <v/>
      </c>
      <c r="AL124" s="66" t="str">
        <f>IF(AL123="","",IF(VLOOKUP($A124,Surfaces!$B$1:$AK$61,16,0)="",VLOOKUP($A124,Surfaces!$B$1:$AK$61,29,0),VLOOKUP($A124,Surfaces!$B$1:$AK$61,16,0)))</f>
        <v/>
      </c>
      <c r="AM124" s="66" t="str">
        <f>IF(AM123="","",IF(VLOOKUP($A124,Surfaces!$B$1:$AK$61,16,0)="",VLOOKUP($A124,Surfaces!$B$1:$AK$61,29,0),VLOOKUP($A124,Surfaces!$B$1:$AK$61,16,0)))</f>
        <v/>
      </c>
      <c r="AN124" s="66" t="str">
        <f>IF(AN123="","",IF(VLOOKUP($A124,Surfaces!$B$1:$AK$61,16,0)="",VLOOKUP($A124,Surfaces!$B$1:$AK$61,29,0),VLOOKUP($A124,Surfaces!$B$1:$AK$61,16,0)))</f>
        <v/>
      </c>
      <c r="AO124" s="66" t="str">
        <f>IF(AO123="","",IF(VLOOKUP($A124,Surfaces!$B$1:$AK$61,16,0)="",VLOOKUP($A124,Surfaces!$B$1:$AK$61,29,0),VLOOKUP($A124,Surfaces!$B$1:$AK$61,16,0)))</f>
        <v/>
      </c>
      <c r="AP124" s="66" t="str">
        <f>IF(AP123="","",IF(VLOOKUP($A124,Surfaces!$B$1:$AK$61,16,0)="",VLOOKUP($A124,Surfaces!$B$1:$AK$61,29,0),VLOOKUP($A124,Surfaces!$B$1:$AK$61,16,0)))</f>
        <v/>
      </c>
      <c r="AQ124" s="66" t="str">
        <f>IF(AQ123="","",IF(VLOOKUP($A124,Surfaces!$B$1:$AK$61,16,0)="",VLOOKUP($A124,Surfaces!$B$1:$AK$61,29,0),VLOOKUP($A124,Surfaces!$B$1:$AK$61,16,0)))</f>
        <v/>
      </c>
      <c r="AR124" s="66" t="str">
        <f>IF(AR123="","",IF(VLOOKUP($A124,Surfaces!$B$1:$AK$61,16,0)="",VLOOKUP($A124,Surfaces!$B$1:$AK$61,29,0),VLOOKUP($A124,Surfaces!$B$1:$AK$61,16,0)))</f>
        <v/>
      </c>
      <c r="AS124" s="66" t="str">
        <f>IF(AS123="","",IF(VLOOKUP($A124,Surfaces!$B$1:$AK$61,16,0)="",VLOOKUP($A124,Surfaces!$B$1:$AK$61,29,0),VLOOKUP($A124,Surfaces!$B$1:$AK$61,16,0)))</f>
        <v/>
      </c>
      <c r="AT124" s="66" t="str">
        <f>IF(AT123="","",IF(VLOOKUP($A124,Surfaces!$B$1:$AK$61,16,0)="",VLOOKUP($A124,Surfaces!$B$1:$AK$61,29,0),VLOOKUP($A124,Surfaces!$B$1:$AK$61,16,0)))</f>
        <v/>
      </c>
      <c r="AU124" s="66" t="str">
        <f>IF(AU123="","",IF(VLOOKUP($A124,Surfaces!$B$1:$AK$61,16,0)="",VLOOKUP($A124,Surfaces!$B$1:$AK$61,29,0),VLOOKUP($A124,Surfaces!$B$1:$AK$61,16,0)))</f>
        <v/>
      </c>
      <c r="AV124" s="66" t="str">
        <f>IF(AV123="","",IF(VLOOKUP($A124,Surfaces!$B$1:$AK$61,16,0)="",VLOOKUP($A124,Surfaces!$B$1:$AK$61,29,0),VLOOKUP($A124,Surfaces!$B$1:$AK$61,16,0)))</f>
        <v/>
      </c>
      <c r="AW124" s="66" t="str">
        <f>IF(AW123="","",IF(VLOOKUP($A124,Surfaces!$B$1:$AK$61,16,0)="",VLOOKUP($A124,Surfaces!$B$1:$AK$61,29,0),VLOOKUP($A124,Surfaces!$B$1:$AK$61,16,0)))</f>
        <v/>
      </c>
      <c r="AX124" s="66" t="str">
        <f>IF(AX123="","",IF(VLOOKUP($A124,Surfaces!$B$1:$AK$61,16,0)="",VLOOKUP($A124,Surfaces!$B$1:$AK$61,29,0),VLOOKUP($A124,Surfaces!$B$1:$AK$61,16,0)))</f>
        <v/>
      </c>
      <c r="AY124" s="66" t="str">
        <f>IF(AY123="","",IF(VLOOKUP($A124,Surfaces!$B$1:$AK$61,16,0)="",VLOOKUP($A124,Surfaces!$B$1:$AK$61,29,0),VLOOKUP($A124,Surfaces!$B$1:$AK$61,16,0)))</f>
        <v/>
      </c>
      <c r="AZ124" s="66" t="str">
        <f>IF(AZ123="","",IF(VLOOKUP($A124,Surfaces!$B$1:$AK$61,16,0)="",VLOOKUP($A124,Surfaces!$B$1:$AK$61,29,0),VLOOKUP($A124,Surfaces!$B$1:$AK$61,16,0)))</f>
        <v/>
      </c>
      <c r="BA124" s="66" t="str">
        <f>IF(BA123="","",IF(VLOOKUP($A124,Surfaces!$B$1:$AK$61,16,0)="",VLOOKUP($A124,Surfaces!$B$1:$AK$61,29,0),VLOOKUP($A124,Surfaces!$B$1:$AK$61,16,0)))</f>
        <v/>
      </c>
      <c r="BB124" s="66" t="str">
        <f>IF(BB123="","",IF(VLOOKUP($A124,Surfaces!$B$1:$AK$61,16,0)="",VLOOKUP($A124,Surfaces!$B$1:$AK$61,29,0),VLOOKUP($A124,Surfaces!$B$1:$AK$61,16,0)))</f>
        <v/>
      </c>
      <c r="BC124" s="67"/>
      <c r="BD124" s="68"/>
      <c r="BE124" s="68"/>
      <c r="BF124" s="69"/>
      <c r="BG124" s="69"/>
      <c r="BH124" s="69"/>
      <c r="BI124" s="69"/>
      <c r="BJ124" s="69"/>
      <c r="BK124" s="70"/>
      <c r="BL124" s="69"/>
      <c r="BM124" s="69"/>
      <c r="BN124" s="69"/>
      <c r="BO124" s="71"/>
      <c r="BP124" s="72"/>
      <c r="BQ124" s="71"/>
      <c r="BR124" s="73"/>
    </row>
    <row r="125" spans="1:70" s="51" customFormat="1" x14ac:dyDescent="0.2">
      <c r="A125" s="41"/>
      <c r="B125" s="42" t="s">
        <v>115</v>
      </c>
      <c r="C125" s="43" t="str">
        <f>IF((C$182+$BN125)&gt;=52,IF(ISBLANK(INDEX($C126:$BB126,1,(C$182+$BN125+1-52))),"",IF($BL125="P",VLOOKUP($A125,Surfaces!$B$2:$AL$62,15,0),(VLOOKUP($A125,Surfaces!$B$2:$AL$62,28,0))/$BC125)),IF(ISBLANK(INDEX(C126:$BB126,1,$BN125+1)),"",IF($BL125="P",VLOOKUP($A125,Surfaces!$B$2:$AL$62,15,0),(VLOOKUP($A125,Surfaces!$B$2:$AL$62,28,0))/$BC125)))</f>
        <v/>
      </c>
      <c r="D125" s="43" t="str">
        <f>IF((D$182+$BN125)&gt;=52,IF(ISBLANK(INDEX($C126:$BB126,1,(D$182+$BN125+1-52))),"",IF($BL125="P",VLOOKUP($A125,Surfaces!$B$2:$AL$62,15,0),(VLOOKUP($A125,Surfaces!$B$2:$AL$62,28,0))/$BC125)),IF(ISBLANK(INDEX(D126:$BB126,1,$BN125+1)),"",IF($BL125="P",VLOOKUP($A125,Surfaces!$B$2:$AL$62,15,0),(VLOOKUP($A125,Surfaces!$B$2:$AL$62,28,0))/$BC125)))</f>
        <v/>
      </c>
      <c r="E125" s="43" t="str">
        <f>IF((E$182+$BN125)&gt;=52,IF(ISBLANK(INDEX($C126:$BB126,1,(E$182+$BN125+1-52))),"",IF($BL125="P",VLOOKUP($A125,Surfaces!$B$2:$AL$62,15,0),(VLOOKUP($A125,Surfaces!$B$2:$AL$62,28,0))/$BC125)),IF(ISBLANK(INDEX(E126:$BB126,1,$BN125+1)),"",IF($BL125="P",VLOOKUP($A125,Surfaces!$B$2:$AL$62,15,0),(VLOOKUP($A125,Surfaces!$B$2:$AL$62,28,0))/$BC125)))</f>
        <v/>
      </c>
      <c r="F125" s="43" t="str">
        <f>IF((F$182+$BN125)&gt;=52,IF(ISBLANK(INDEX($C126:$BB126,1,(F$182+$BN125+1-52))),"",IF($BL125="P",VLOOKUP($A125,Surfaces!$B$2:$AL$62,15,0),(VLOOKUP($A125,Surfaces!$B$2:$AL$62,28,0))/$BC125)),IF(ISBLANK(INDEX(F126:$BB126,1,$BN125+1)),"",IF($BL125="P",VLOOKUP($A125,Surfaces!$B$2:$AL$62,15,0),(VLOOKUP($A125,Surfaces!$B$2:$AL$62,28,0))/$BC125)))</f>
        <v/>
      </c>
      <c r="G125" s="43" t="str">
        <f>IF((G$182+$BN125)&gt;=52,IF(ISBLANK(INDEX($C126:$BB126,1,(G$182+$BN125+1-52))),"",IF($BL125="P",VLOOKUP($A125,Surfaces!$B$2:$AL$62,15,0),(VLOOKUP($A125,Surfaces!$B$2:$AL$62,28,0))/$BC125)),IF(ISBLANK(INDEX(G126:$BB126,1,$BN125+1)),"",IF($BL125="P",VLOOKUP($A125,Surfaces!$B$2:$AL$62,15,0),(VLOOKUP($A125,Surfaces!$B$2:$AL$62,28,0))/$BC125)))</f>
        <v/>
      </c>
      <c r="H125" s="43" t="str">
        <f>IF((H$182+$BN125)&gt;=52,IF(ISBLANK(INDEX($C126:$BB126,1,(H$182+$BN125+1-52))),"",IF($BL125="P",VLOOKUP($A125,Surfaces!$B$2:$AL$62,15,0),(VLOOKUP($A125,Surfaces!$B$2:$AL$62,28,0))/$BC125)),IF(ISBLANK(INDEX(H126:$BB126,1,$BN125+1)),"",IF($BL125="P",VLOOKUP($A125,Surfaces!$B$2:$AL$62,15,0),(VLOOKUP($A125,Surfaces!$B$2:$AL$62,28,0))/$BC125)))</f>
        <v/>
      </c>
      <c r="I125" s="43" t="str">
        <f>IF((I$182+$BN125)&gt;=52,IF(ISBLANK(INDEX($C126:$BB126,1,(I$182+$BN125+1-52))),"",IF($BL125="P",VLOOKUP($A125,Surfaces!$B$2:$AL$62,15,0),(VLOOKUP($A125,Surfaces!$B$2:$AL$62,28,0))/$BC125)),IF(ISBLANK(INDEX(I126:$BB126,1,$BN125+1)),"",IF($BL125="P",VLOOKUP($A125,Surfaces!$B$2:$AL$62,15,0),(VLOOKUP($A125,Surfaces!$B$2:$AL$62,28,0))/$BC125)))</f>
        <v/>
      </c>
      <c r="J125" s="43" t="str">
        <f>IF((J$182+$BN125)&gt;=52,IF(ISBLANK(INDEX($C126:$BB126,1,(J$182+$BN125+1-52))),"",IF($BL125="P",VLOOKUP($A125,Surfaces!$B$2:$AL$62,15,0),(VLOOKUP($A125,Surfaces!$B$2:$AL$62,28,0))/$BC125)),IF(ISBLANK(INDEX(J126:$BB126,1,$BN125+1)),"",IF($BL125="P",VLOOKUP($A125,Surfaces!$B$2:$AL$62,15,0),(VLOOKUP($A125,Surfaces!$B$2:$AL$62,28,0))/$BC125)))</f>
        <v/>
      </c>
      <c r="K125" s="43" t="str">
        <f>IF((K$182+$BN125)&gt;=52,IF(ISBLANK(INDEX($C126:$BB126,1,(K$182+$BN125+1-52))),"",IF($BL125="P",VLOOKUP($A125,Surfaces!$B$2:$AL$62,15,0),(VLOOKUP($A125,Surfaces!$B$2:$AL$62,28,0))/$BC125)),IF(ISBLANK(INDEX(K126:$BB126,1,$BN125+1)),"",IF($BL125="P",VLOOKUP($A125,Surfaces!$B$2:$AL$62,15,0),(VLOOKUP($A125,Surfaces!$B$2:$AL$62,28,0))/$BC125)))</f>
        <v/>
      </c>
      <c r="L125" s="43" t="str">
        <f>IF((L$182+$BN125)&gt;=52,IF(ISBLANK(INDEX($C126:$BB126,1,(L$182+$BN125+1-52))),"",IF($BL125="P",VLOOKUP($A125,Surfaces!$B$2:$AL$62,15,0),(VLOOKUP($A125,Surfaces!$B$2:$AL$62,28,0))/$BC125)),IF(ISBLANK(INDEX(L126:$BB126,1,$BN125+1)),"",IF($BL125="P",VLOOKUP($A125,Surfaces!$B$2:$AL$62,15,0),(VLOOKUP($A125,Surfaces!$B$2:$AL$62,28,0))/$BC125)))</f>
        <v/>
      </c>
      <c r="M125" s="43" t="str">
        <f>IF((M$182+$BN125)&gt;=52,IF(ISBLANK(INDEX($C126:$BB126,1,(M$182+$BN125+1-52))),"",IF($BL125="P",VLOOKUP($A125,Surfaces!$B$2:$AL$62,15,0),(VLOOKUP($A125,Surfaces!$B$2:$AL$62,28,0))/$BC125)),IF(ISBLANK(INDEX(M126:$BB126,1,$BN125+1)),"",IF($BL125="P",VLOOKUP($A125,Surfaces!$B$2:$AL$62,15,0),(VLOOKUP($A125,Surfaces!$B$2:$AL$62,28,0))/$BC125)))</f>
        <v/>
      </c>
      <c r="N125" s="43" t="str">
        <f>IF((N$182+$BN125)&gt;=52,IF(ISBLANK(INDEX($C126:$BB126,1,(N$182+$BN125+1-52))),"",IF($BL125="P",VLOOKUP($A125,Surfaces!$B$2:$AL$62,15,0),(VLOOKUP($A125,Surfaces!$B$2:$AL$62,28,0))/$BC125)),IF(ISBLANK(INDEX(N126:$BB126,1,$BN125+1)),"",IF($BL125="P",VLOOKUP($A125,Surfaces!$B$2:$AL$62,15,0),(VLOOKUP($A125,Surfaces!$B$2:$AL$62,28,0))/$BC125)))</f>
        <v/>
      </c>
      <c r="O125" s="43" t="str">
        <f>IF((O$182+$BN125)&gt;=52,IF(ISBLANK(INDEX($C126:$BB126,1,(O$182+$BN125+1-52))),"",IF($BL125="P",VLOOKUP($A125,Surfaces!$B$2:$AL$62,15,0),(VLOOKUP($A125,Surfaces!$B$2:$AL$62,28,0))/$BC125)),IF(ISBLANK(INDEX(O126:$BB126,1,$BN125+1)),"",IF($BL125="P",VLOOKUP($A125,Surfaces!$B$2:$AL$62,15,0),(VLOOKUP($A125,Surfaces!$B$2:$AL$62,28,0))/$BC125)))</f>
        <v/>
      </c>
      <c r="P125" s="43" t="str">
        <f>IF((P$182+$BN125)&gt;=52,IF(ISBLANK(INDEX($C126:$BB126,1,(P$182+$BN125+1-52))),"",IF($BL125="P",VLOOKUP($A125,Surfaces!$B$2:$AL$62,15,0),(VLOOKUP($A125,Surfaces!$B$2:$AL$62,28,0))/$BC125)),IF(ISBLANK(INDEX(P126:$BB126,1,$BN125+1)),"",IF($BL125="P",VLOOKUP($A125,Surfaces!$B$2:$AL$62,15,0),(VLOOKUP($A125,Surfaces!$B$2:$AL$62,28,0))/$BC125)))</f>
        <v/>
      </c>
      <c r="Q125" s="43" t="str">
        <f>IF((Q$182+$BN125)&gt;=52,IF(ISBLANK(INDEX($C126:$BB126,1,(Q$182+$BN125+1-52))),"",IF($BL125="P",VLOOKUP($A125,Surfaces!$B$2:$AL$62,15,0),(VLOOKUP($A125,Surfaces!$B$2:$AL$62,28,0))/$BC125)),IF(ISBLANK(INDEX(Q126:$BB126,1,$BN125+1)),"",IF($BL125="P",VLOOKUP($A125,Surfaces!$B$2:$AL$62,15,0),(VLOOKUP($A125,Surfaces!$B$2:$AL$62,28,0))/$BC125)))</f>
        <v/>
      </c>
      <c r="R125" s="43" t="str">
        <f>IF((R$182+$BN125)&gt;=52,IF(ISBLANK(INDEX($C126:$BB126,1,(R$182+$BN125+1-52))),"",IF($BL125="P",VLOOKUP($A125,Surfaces!$B$2:$AL$62,15,0),(VLOOKUP($A125,Surfaces!$B$2:$AL$62,28,0))/$BC125)),IF(ISBLANK(INDEX(R126:$BB126,1,$BN125+1)),"",IF($BL125="P",VLOOKUP($A125,Surfaces!$B$2:$AL$62,15,0),(VLOOKUP($A125,Surfaces!$B$2:$AL$62,28,0))/$BC125)))</f>
        <v/>
      </c>
      <c r="S125" s="43" t="str">
        <f>IF((S$182+$BN125)&gt;=52,IF(ISBLANK(INDEX($C126:$BB126,1,(S$182+$BN125+1-52))),"",IF($BL125="P",VLOOKUP($A125,Surfaces!$B$2:$AL$62,15,0),(VLOOKUP($A125,Surfaces!$B$2:$AL$62,28,0))/$BC125)),IF(ISBLANK(INDEX(S126:$BB126,1,$BN125+1)),"",IF($BL125="P",VLOOKUP($A125,Surfaces!$B$2:$AL$62,15,0),(VLOOKUP($A125,Surfaces!$B$2:$AL$62,28,0))/$BC125)))</f>
        <v/>
      </c>
      <c r="T125" s="43" t="str">
        <f>IF((T$182+$BN125)&gt;=52,IF(ISBLANK(INDEX($C126:$BB126,1,(T$182+$BN125+1-52))),"",IF($BL125="P",VLOOKUP($A125,Surfaces!$B$2:$AL$62,15,0),(VLOOKUP($A125,Surfaces!$B$2:$AL$62,28,0))/$BC125)),IF(ISBLANK(INDEX(T126:$BB126,1,$BN125+1)),"",IF($BL125="P",VLOOKUP($A125,Surfaces!$B$2:$AL$62,15,0),(VLOOKUP($A125,Surfaces!$B$2:$AL$62,28,0))/$BC125)))</f>
        <v/>
      </c>
      <c r="U125" s="43" t="str">
        <f>IF((U$182+$BN125)&gt;=52,IF(ISBLANK(INDEX($C126:$BB126,1,(U$182+$BN125+1-52))),"",IF($BL125="P",VLOOKUP($A125,Surfaces!$B$2:$AL$62,15,0),(VLOOKUP($A125,Surfaces!$B$2:$AL$62,28,0))/$BC125)),IF(ISBLANK(INDEX(U126:$BB126,1,$BN125+1)),"",IF($BL125="P",VLOOKUP($A125,Surfaces!$B$2:$AL$62,15,0),(VLOOKUP($A125,Surfaces!$B$2:$AL$62,28,0))/$BC125)))</f>
        <v/>
      </c>
      <c r="V125" s="43" t="str">
        <f>IF((V$182+$BN125)&gt;=52,IF(ISBLANK(INDEX($C126:$BB126,1,(V$182+$BN125+1-52))),"",IF($BL125="P",VLOOKUP($A125,Surfaces!$B$2:$AL$62,15,0),(VLOOKUP($A125,Surfaces!$B$2:$AL$62,28,0))/$BC125)),IF(ISBLANK(INDEX(V126:$BB126,1,$BN125+1)),"",IF($BL125="P",VLOOKUP($A125,Surfaces!$B$2:$AL$62,15,0),(VLOOKUP($A125,Surfaces!$B$2:$AL$62,28,0))/$BC125)))</f>
        <v/>
      </c>
      <c r="W125" s="43" t="str">
        <f>IF((W$182+$BN125)&gt;=52,IF(ISBLANK(INDEX($C126:$BB126,1,(W$182+$BN125+1-52))),"",IF($BL125="P",VLOOKUP($A125,Surfaces!$B$2:$AL$62,15,0),(VLOOKUP($A125,Surfaces!$B$2:$AL$62,28,0))/$BC125)),IF(ISBLANK(INDEX(W126:$BB126,1,$BN125+1)),"",IF($BL125="P",VLOOKUP($A125,Surfaces!$B$2:$AL$62,15,0),(VLOOKUP($A125,Surfaces!$B$2:$AL$62,28,0))/$BC125)))</f>
        <v/>
      </c>
      <c r="X125" s="43" t="str">
        <f>IF((X$182+$BN125)&gt;=52,IF(ISBLANK(INDEX($C126:$BB126,1,(X$182+$BN125+1-52))),"",IF($BL125="P",VLOOKUP($A125,Surfaces!$B$2:$AL$62,15,0),(VLOOKUP($A125,Surfaces!$B$2:$AL$62,28,0))/$BC125)),IF(ISBLANK(INDEX(X126:$BB126,1,$BN125+1)),"",IF($BL125="P",VLOOKUP($A125,Surfaces!$B$2:$AL$62,15,0),(VLOOKUP($A125,Surfaces!$B$2:$AL$62,28,0))/$BC125)))</f>
        <v/>
      </c>
      <c r="Y125" s="43" t="str">
        <f>IF((Y$182+$BN125)&gt;=52,IF(ISBLANK(INDEX($C126:$BB126,1,(Y$182+$BN125+1-52))),"",IF($BL125="P",VLOOKUP($A125,Surfaces!$B$2:$AL$62,15,0),(VLOOKUP($A125,Surfaces!$B$2:$AL$62,28,0))/$BC125)),IF(ISBLANK(INDEX(Y126:$BB126,1,$BN125+1)),"",IF($BL125="P",VLOOKUP($A125,Surfaces!$B$2:$AL$62,15,0),(VLOOKUP($A125,Surfaces!$B$2:$AL$62,28,0))/$BC125)))</f>
        <v/>
      </c>
      <c r="Z125" s="43" t="str">
        <f>IF((Z$182+$BN125)&gt;=52,IF(ISBLANK(INDEX($C126:$BB126,1,(Z$182+$BN125+1-52))),"",IF($BL125="P",VLOOKUP($A125,Surfaces!$B$2:$AL$62,15,0),(VLOOKUP($A125,Surfaces!$B$2:$AL$62,28,0))/$BC125)),IF(ISBLANK(INDEX(Z126:$BB126,1,$BN125+1)),"",IF($BL125="P",VLOOKUP($A125,Surfaces!$B$2:$AL$62,15,0),(VLOOKUP($A125,Surfaces!$B$2:$AL$62,28,0))/$BC125)))</f>
        <v/>
      </c>
      <c r="AA125" s="43" t="str">
        <f>IF((AA$182+$BN125)&gt;=52,IF(ISBLANK(INDEX($C126:$BB126,1,(AA$182+$BN125+1-52))),"",IF($BL125="P",VLOOKUP($A125,Surfaces!$B$2:$AL$62,15,0),(VLOOKUP($A125,Surfaces!$B$2:$AL$62,28,0))/$BC125)),IF(ISBLANK(INDEX(AA126:$BB126,1,$BN125+1)),"",IF($BL125="P",VLOOKUP($A125,Surfaces!$B$2:$AL$62,15,0),(VLOOKUP($A125,Surfaces!$B$2:$AL$62,28,0))/$BC125)))</f>
        <v/>
      </c>
      <c r="AB125" s="43" t="str">
        <f>IF((AB$182+$BN125)&gt;=52,IF(ISBLANK(INDEX($C126:$BB126,1,(AB$182+$BN125+1-52))),"",IF($BL125="P",VLOOKUP($A125,Surfaces!$B$2:$AL$62,15,0),(VLOOKUP($A125,Surfaces!$B$2:$AL$62,28,0))/$BC125)),IF(ISBLANK(INDEX(AB126:$BB126,1,$BN125+1)),"",IF($BL125="P",VLOOKUP($A125,Surfaces!$B$2:$AL$62,15,0),(VLOOKUP($A125,Surfaces!$B$2:$AL$62,28,0))/$BC125)))</f>
        <v/>
      </c>
      <c r="AC125" s="43" t="str">
        <f>IF((AC$182+$BN125)&gt;=52,IF(ISBLANK(INDEX($C126:$BB126,1,(AC$182+$BN125+1-52))),"",IF($BL125="P",VLOOKUP($A125,Surfaces!$B$2:$AL$62,15,0),(VLOOKUP($A125,Surfaces!$B$2:$AL$62,28,0))/$BC125)),IF(ISBLANK(INDEX(AC126:$BB126,1,$BN125+1)),"",IF($BL125="P",VLOOKUP($A125,Surfaces!$B$2:$AL$62,15,0),(VLOOKUP($A125,Surfaces!$B$2:$AL$62,28,0))/$BC125)))</f>
        <v/>
      </c>
      <c r="AD125" s="43" t="str">
        <f>IF((AD$182+$BN125)&gt;=52,IF(ISBLANK(INDEX($C126:$BB126,1,(AD$182+$BN125+1-52))),"",IF($BL125="P",VLOOKUP($A125,Surfaces!$B$2:$AL$62,15,0),(VLOOKUP($A125,Surfaces!$B$2:$AL$62,28,0))/$BC125)),IF(ISBLANK(INDEX(AD126:$BB126,1,$BN125+1)),"",IF($BL125="P",VLOOKUP($A125,Surfaces!$B$2:$AL$62,15,0),(VLOOKUP($A125,Surfaces!$B$2:$AL$62,28,0))/$BC125)))</f>
        <v/>
      </c>
      <c r="AE125" s="43" t="str">
        <f>IF((AE$182+$BN125)&gt;=52,IF(ISBLANK(INDEX($C126:$BB126,1,(AE$182+$BN125+1-52))),"",IF($BL125="P",VLOOKUP($A125,Surfaces!$B$2:$AL$62,15,0),(VLOOKUP($A125,Surfaces!$B$2:$AL$62,28,0))/$BC125)),IF(ISBLANK(INDEX(AE126:$BB126,1,$BN125+1)),"",IF($BL125="P",VLOOKUP($A125,Surfaces!$B$2:$AL$62,15,0),(VLOOKUP($A125,Surfaces!$B$2:$AL$62,28,0))/$BC125)))</f>
        <v/>
      </c>
      <c r="AF125" s="43" t="str">
        <f>IF((AF$182+$BN125)&gt;=52,IF(ISBLANK(INDEX($C126:$BB126,1,(AF$182+$BN125+1-52))),"",IF($BL125="P",VLOOKUP($A125,Surfaces!$B$2:$AL$62,15,0),(VLOOKUP($A125,Surfaces!$B$2:$AL$62,28,0))/$BC125)),IF(ISBLANK(INDEX(AF126:$BB126,1,$BN125+1)),"",IF($BL125="P",VLOOKUP($A125,Surfaces!$B$2:$AL$62,15,0),(VLOOKUP($A125,Surfaces!$B$2:$AL$62,28,0))/$BC125)))</f>
        <v/>
      </c>
      <c r="AG125" s="43" t="str">
        <f>IF((AG$182+$BN125)&gt;=52,IF(ISBLANK(INDEX($C126:$BB126,1,(AG$182+$BN125+1-52))),"",IF($BL125="P",VLOOKUP($A125,Surfaces!$B$2:$AL$62,15,0),(VLOOKUP($A125,Surfaces!$B$2:$AL$62,28,0))/$BC125)),IF(ISBLANK(INDEX(AG126:$BB126,1,$BN125+1)),"",IF($BL125="P",VLOOKUP($A125,Surfaces!$B$2:$AL$62,15,0),(VLOOKUP($A125,Surfaces!$B$2:$AL$62,28,0))/$BC125)))</f>
        <v/>
      </c>
      <c r="AH125" s="43" t="str">
        <f>IF((AH$182+$BN125)&gt;=52,IF(ISBLANK(INDEX($C126:$BB126,1,(AH$182+$BN125+1-52))),"",IF($BL125="P",VLOOKUP($A125,Surfaces!$B$2:$AL$62,15,0),(VLOOKUP($A125,Surfaces!$B$2:$AL$62,28,0))/$BC125)),IF(ISBLANK(INDEX(AH126:$BB126,1,$BN125+1)),"",IF($BL125="P",VLOOKUP($A125,Surfaces!$B$2:$AL$62,15,0),(VLOOKUP($A125,Surfaces!$B$2:$AL$62,28,0))/$BC125)))</f>
        <v/>
      </c>
      <c r="AI125" s="43" t="str">
        <f>IF((AI$182+$BN125)&gt;=52,IF(ISBLANK(INDEX($C126:$BB126,1,(AI$182+$BN125+1-52))),"",IF($BL125="P",VLOOKUP($A125,Surfaces!$B$2:$AL$62,15,0),(VLOOKUP($A125,Surfaces!$B$2:$AL$62,28,0))/$BC125)),IF(ISBLANK(INDEX(AI126:$BB126,1,$BN125+1)),"",IF($BL125="P",VLOOKUP($A125,Surfaces!$B$2:$AL$62,15,0),(VLOOKUP($A125,Surfaces!$B$2:$AL$62,28,0))/$BC125)))</f>
        <v/>
      </c>
      <c r="AJ125" s="43" t="str">
        <f>IF((AJ$182+$BN125)&gt;=52,IF(ISBLANK(INDEX($C126:$BB126,1,(AJ$182+$BN125+1-52))),"",IF($BL125="P",VLOOKUP($A125,Surfaces!$B$2:$AL$62,15,0),(VLOOKUP($A125,Surfaces!$B$2:$AL$62,28,0))/$BC125)),IF(ISBLANK(INDEX(AJ126:$BB126,1,$BN125+1)),"",IF($BL125="P",VLOOKUP($A125,Surfaces!$B$2:$AL$62,15,0),(VLOOKUP($A125,Surfaces!$B$2:$AL$62,28,0))/$BC125)))</f>
        <v/>
      </c>
      <c r="AK125" s="43" t="str">
        <f>IF((AK$182+$BN125)&gt;=52,IF(ISBLANK(INDEX($C126:$BB126,1,(AK$182+$BN125+1-52))),"",IF($BL125="P",VLOOKUP($A125,Surfaces!$B$2:$AL$62,15,0),(VLOOKUP($A125,Surfaces!$B$2:$AL$62,28,0))/$BC125)),IF(ISBLANK(INDEX(AK126:$BB126,1,$BN125+1)),"",IF($BL125="P",VLOOKUP($A125,Surfaces!$B$2:$AL$62,15,0),(VLOOKUP($A125,Surfaces!$B$2:$AL$62,28,0))/$BC125)))</f>
        <v/>
      </c>
      <c r="AL125" s="43" t="str">
        <f>IF((AL$182+$BN125)&gt;=52,IF(ISBLANK(INDEX($C126:$BB126,1,(AL$182+$BN125+1-52))),"",IF($BL125="P",VLOOKUP($A125,Surfaces!$B$2:$AL$62,15,0),(VLOOKUP($A125,Surfaces!$B$2:$AL$62,28,0))/$BC125)),IF(ISBLANK(INDEX(AL126:$BB126,1,$BN125+1)),"",IF($BL125="P",VLOOKUP($A125,Surfaces!$B$2:$AL$62,15,0),(VLOOKUP($A125,Surfaces!$B$2:$AL$62,28,0))/$BC125)))</f>
        <v/>
      </c>
      <c r="AM125" s="43" t="str">
        <f>IF((AM$182+$BN125)&gt;=52,IF(ISBLANK(INDEX($C126:$BB126,1,(AM$182+$BN125+1-52))),"",IF($BL125="P",VLOOKUP($A125,Surfaces!$B$2:$AL$62,15,0),(VLOOKUP($A125,Surfaces!$B$2:$AL$62,28,0))/$BC125)),IF(ISBLANK(INDEX(AM126:$BB126,1,$BN125+1)),"",IF($BL125="P",VLOOKUP($A125,Surfaces!$B$2:$AL$62,15,0),(VLOOKUP($A125,Surfaces!$B$2:$AL$62,28,0))/$BC125)))</f>
        <v/>
      </c>
      <c r="AN125" s="43" t="str">
        <f>IF((AN$182+$BN125)&gt;=52,IF(ISBLANK(INDEX($C126:$BB126,1,(AN$182+$BN125+1-52))),"",IF($BL125="P",VLOOKUP($A125,Surfaces!$B$2:$AL$62,15,0),(VLOOKUP($A125,Surfaces!$B$2:$AL$62,28,0))/$BC125)),IF(ISBLANK(INDEX(AN126:$BB126,1,$BN125+1)),"",IF($BL125="P",VLOOKUP($A125,Surfaces!$B$2:$AL$62,15,0),(VLOOKUP($A125,Surfaces!$B$2:$AL$62,28,0))/$BC125)))</f>
        <v/>
      </c>
      <c r="AO125" s="43" t="str">
        <f>IF((AO$182+$BN125)&gt;=52,IF(ISBLANK(INDEX($C126:$BB126,1,(AO$182+$BN125+1-52))),"",IF($BL125="P",VLOOKUP($A125,Surfaces!$B$2:$AL$62,15,0),(VLOOKUP($A125,Surfaces!$B$2:$AL$62,28,0))/$BC125)),IF(ISBLANK(INDEX(AO126:$BB126,1,$BN125+1)),"",IF($BL125="P",VLOOKUP($A125,Surfaces!$B$2:$AL$62,15,0),(VLOOKUP($A125,Surfaces!$B$2:$AL$62,28,0))/$BC125)))</f>
        <v/>
      </c>
      <c r="AP125" s="43" t="str">
        <f>IF((AP$182+$BN125)&gt;=52,IF(ISBLANK(INDEX($C126:$BB126,1,(AP$182+$BN125+1-52))),"",IF($BL125="P",VLOOKUP($A125,Surfaces!$B$2:$AL$62,15,0),(VLOOKUP($A125,Surfaces!$B$2:$AL$62,28,0))/$BC125)),IF(ISBLANK(INDEX(AP126:$BB126,1,$BN125+1)),"",IF($BL125="P",VLOOKUP($A125,Surfaces!$B$2:$AL$62,15,0),(VLOOKUP($A125,Surfaces!$B$2:$AL$62,28,0))/$BC125)))</f>
        <v/>
      </c>
      <c r="AQ125" s="43" t="str">
        <f>IF((AQ$182+$BN125)&gt;=52,IF(ISBLANK(INDEX($C126:$BB126,1,(AQ$182+$BN125+1-52))),"",IF($BL125="P",VLOOKUP($A125,Surfaces!$B$2:$AL$62,15,0),(VLOOKUP($A125,Surfaces!$B$2:$AL$62,28,0))/$BC125)),IF(ISBLANK(INDEX(AQ126:$BB126,1,$BN125+1)),"",IF($BL125="P",VLOOKUP($A125,Surfaces!$B$2:$AL$62,15,0),(VLOOKUP($A125,Surfaces!$B$2:$AL$62,28,0))/$BC125)))</f>
        <v/>
      </c>
      <c r="AR125" s="43" t="str">
        <f>IF((AR$182+$BN125)&gt;=52,IF(ISBLANK(INDEX($C126:$BB126,1,(AR$182+$BN125+1-52))),"",IF($BL125="P",VLOOKUP($A125,Surfaces!$B$2:$AL$62,15,0),(VLOOKUP($A125,Surfaces!$B$2:$AL$62,28,0))/$BC125)),IF(ISBLANK(INDEX(AR126:$BB126,1,$BN125+1)),"",IF($BL125="P",VLOOKUP($A125,Surfaces!$B$2:$AL$62,15,0),(VLOOKUP($A125,Surfaces!$B$2:$AL$62,28,0))/$BC125)))</f>
        <v/>
      </c>
      <c r="AS125" s="43" t="str">
        <f>IF((AS$182+$BN125)&gt;=52,IF(ISBLANK(INDEX($C126:$BB126,1,(AS$182+$BN125+1-52))),"",IF($BL125="P",VLOOKUP($A125,Surfaces!$B$2:$AL$62,15,0),(VLOOKUP($A125,Surfaces!$B$2:$AL$62,28,0))/$BC125)),IF(ISBLANK(INDEX(AS126:$BB126,1,$BN125+1)),"",IF($BL125="P",VLOOKUP($A125,Surfaces!$B$2:$AL$62,15,0),(VLOOKUP($A125,Surfaces!$B$2:$AL$62,28,0))/$BC125)))</f>
        <v/>
      </c>
      <c r="AT125" s="43" t="str">
        <f>IF((AT$182+$BN125)&gt;=52,IF(ISBLANK(INDEX($C126:$BB126,1,(AT$182+$BN125+1-52))),"",IF($BL125="P",VLOOKUP($A125,Surfaces!$B$2:$AL$62,15,0),(VLOOKUP($A125,Surfaces!$B$2:$AL$62,28,0))/$BC125)),IF(ISBLANK(INDEX(AT126:$BB126,1,$BN125+1)),"",IF($BL125="P",VLOOKUP($A125,Surfaces!$B$2:$AL$62,15,0),(VLOOKUP($A125,Surfaces!$B$2:$AL$62,28,0))/$BC125)))</f>
        <v/>
      </c>
      <c r="AU125" s="43" t="str">
        <f>IF((AU$182+$BN125)&gt;=52,IF(ISBLANK(INDEX($C126:$BB126,1,(AU$182+$BN125+1-52))),"",IF($BL125="P",VLOOKUP($A125,Surfaces!$B$2:$AL$62,15,0),(VLOOKUP($A125,Surfaces!$B$2:$AL$62,28,0))/$BC125)),IF(ISBLANK(INDEX(AU126:$BB126,1,$BN125+1)),"",IF($BL125="P",VLOOKUP($A125,Surfaces!$B$2:$AL$62,15,0),(VLOOKUP($A125,Surfaces!$B$2:$AL$62,28,0))/$BC125)))</f>
        <v/>
      </c>
      <c r="AV125" s="43" t="str">
        <f>IF((AV$182+$BN125)&gt;=52,IF(ISBLANK(INDEX($C126:$BB126,1,(AV$182+$BN125+1-52))),"",IF($BL125="P",VLOOKUP($A125,Surfaces!$B$2:$AL$62,15,0),(VLOOKUP($A125,Surfaces!$B$2:$AL$62,28,0))/$BC125)),IF(ISBLANK(INDEX(AV126:$BB126,1,$BN125+1)),"",IF($BL125="P",VLOOKUP($A125,Surfaces!$B$2:$AL$62,15,0),(VLOOKUP($A125,Surfaces!$B$2:$AL$62,28,0))/$BC125)))</f>
        <v/>
      </c>
      <c r="AW125" s="43" t="str">
        <f>IF((AW$182+$BN125)&gt;=52,IF(ISBLANK(INDEX($C126:$BB126,1,(AW$182+$BN125+1-52))),"",IF($BL125="P",VLOOKUP($A125,Surfaces!$B$2:$AL$62,15,0),(VLOOKUP($A125,Surfaces!$B$2:$AL$62,28,0))/$BC125)),IF(ISBLANK(INDEX(AW126:$BB126,1,$BN125+1)),"",IF($BL125="P",VLOOKUP($A125,Surfaces!$B$2:$AL$62,15,0),(VLOOKUP($A125,Surfaces!$B$2:$AL$62,28,0))/$BC125)))</f>
        <v/>
      </c>
      <c r="AX125" s="43" t="str">
        <f>IF((AX$182+$BN125)&gt;=52,IF(ISBLANK(INDEX($C126:$BB126,1,(AX$182+$BN125+1-52))),"",IF($BL125="P",VLOOKUP($A125,Surfaces!$B$2:$AL$62,15,0),(VLOOKUP($A125,Surfaces!$B$2:$AL$62,28,0))/$BC125)),IF(ISBLANK(INDEX(AX126:$BB126,1,$BN125+1)),"",IF($BL125="P",VLOOKUP($A125,Surfaces!$B$2:$AL$62,15,0),(VLOOKUP($A125,Surfaces!$B$2:$AL$62,28,0))/$BC125)))</f>
        <v/>
      </c>
      <c r="AY125" s="43" t="str">
        <f>IF((AY$182+$BN125)&gt;=52,IF(ISBLANK(INDEX($C126:$BB126,1,(AY$182+$BN125+1-52))),"",IF($BL125="P",VLOOKUP($A125,Surfaces!$B$2:$AL$62,15,0),(VLOOKUP($A125,Surfaces!$B$2:$AL$62,28,0))/$BC125)),IF(ISBLANK(INDEX(AY126:$BB126,1,$BN125+1)),"",IF($BL125="P",VLOOKUP($A125,Surfaces!$B$2:$AL$62,15,0),(VLOOKUP($A125,Surfaces!$B$2:$AL$62,28,0))/$BC125)))</f>
        <v/>
      </c>
      <c r="AZ125" s="43" t="str">
        <f>IF((AZ$182+$BN125)&gt;=52,IF(ISBLANK(INDEX($C126:$BB126,1,(AZ$182+$BN125+1-52))),"",IF($BL125="P",VLOOKUP($A125,Surfaces!$B$2:$AL$62,15,0),(VLOOKUP($A125,Surfaces!$B$2:$AL$62,28,0))/$BC125)),IF(ISBLANK(INDEX(AZ126:$BB126,1,$BN125+1)),"",IF($BL125="P",VLOOKUP($A125,Surfaces!$B$2:$AL$62,15,0),(VLOOKUP($A125,Surfaces!$B$2:$AL$62,28,0))/$BC125)))</f>
        <v/>
      </c>
      <c r="BA125" s="43" t="str">
        <f>IF((BA$182+$BN125)&gt;=52,IF(ISBLANK(INDEX($C126:$BB126,1,(BA$182+$BN125+1-52))),"",IF($BL125="P",VLOOKUP($A125,Surfaces!$B$2:$AL$62,15,0),(VLOOKUP($A125,Surfaces!$B$2:$AL$62,28,0))/$BC125)),IF(ISBLANK(INDEX(BA126:$BB126,1,$BN125+1)),"",IF($BL125="P",VLOOKUP($A125,Surfaces!$B$2:$AL$62,15,0),(VLOOKUP($A125,Surfaces!$B$2:$AL$62,28,0))/$BC125)))</f>
        <v/>
      </c>
      <c r="BB125" s="43" t="str">
        <f>IF((BB$182+$BN125)&gt;=52,IF(ISBLANK(INDEX($C126:$BB126,1,(BB$182+$BN125+1-52))),"",IF($BL125="P",VLOOKUP($A125,Surfaces!$B$2:$AL$62,15,0),(VLOOKUP($A125,Surfaces!$B$2:$AL$62,28,0))/$BC125)),IF(ISBLANK(INDEX(BB126:$BB126,1,$BN125+1)),"",IF($BL125="P",VLOOKUP($A125,Surfaces!$B$2:$AL$62,15,0),(VLOOKUP($A125,Surfaces!$B$2:$AL$62,28,0))/$BC125)))</f>
        <v/>
      </c>
      <c r="BC125" s="44" t="str">
        <f>IF(COUNTA(C126:BB126)=0,"",COUNTA(C126:BB126))</f>
        <v/>
      </c>
      <c r="BD125" s="45"/>
      <c r="BE125" s="45"/>
      <c r="BF125" s="46"/>
      <c r="BG125" s="46"/>
      <c r="BH125" s="46"/>
      <c r="BI125" s="46"/>
      <c r="BJ125" s="46"/>
      <c r="BK125" s="47"/>
      <c r="BL125" s="46"/>
      <c r="BM125" s="46"/>
      <c r="BN125" s="46"/>
      <c r="BO125" s="48"/>
      <c r="BP125" s="49"/>
      <c r="BQ125" s="48"/>
      <c r="BR125" s="50" t="str">
        <f>IF(ISBLANK(BP125),"",BP125)</f>
        <v/>
      </c>
    </row>
    <row r="126" spans="1:70" x14ac:dyDescent="0.2">
      <c r="A126" s="52">
        <f>A125</f>
        <v>0</v>
      </c>
      <c r="B126" s="53" t="s">
        <v>121</v>
      </c>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7"/>
      <c r="BD126" s="58"/>
      <c r="BE126" s="58"/>
      <c r="BF126" s="59"/>
      <c r="BG126" s="59"/>
      <c r="BH126" s="59"/>
      <c r="BI126" s="59"/>
      <c r="BJ126" s="59"/>
      <c r="BK126" s="60"/>
      <c r="BL126" s="59"/>
      <c r="BM126" s="59"/>
      <c r="BN126" s="59"/>
      <c r="BO126" s="61"/>
      <c r="BP126" s="62"/>
      <c r="BQ126" s="61"/>
      <c r="BR126" s="63"/>
    </row>
    <row r="127" spans="1:70" x14ac:dyDescent="0.2">
      <c r="A127" s="64">
        <f>A126</f>
        <v>0</v>
      </c>
      <c r="B127" s="65" t="s">
        <v>123</v>
      </c>
      <c r="C127" s="66" t="str">
        <f>IF(C126="","",IF(VLOOKUP($A127,Surfaces!$B$1:$AK$61,16,0)="",VLOOKUP($A127,Surfaces!$B$1:$AK$61,29,0),VLOOKUP($A127,Surfaces!$B$1:$AK$61,16,0)))</f>
        <v/>
      </c>
      <c r="D127" s="66" t="str">
        <f>IF(D126="","",IF(VLOOKUP($A127,Surfaces!$B$1:$AK$61,16,0)="",VLOOKUP($A127,Surfaces!$B$1:$AK$61,29,0),VLOOKUP($A127,Surfaces!$B$1:$AK$61,16,0)))</f>
        <v/>
      </c>
      <c r="E127" s="66" t="str">
        <f>IF(E126="","",IF(VLOOKUP($A127,Surfaces!$B$1:$AK$61,16,0)="",VLOOKUP($A127,Surfaces!$B$1:$AK$61,29,0),VLOOKUP($A127,Surfaces!$B$1:$AK$61,16,0)))</f>
        <v/>
      </c>
      <c r="F127" s="66" t="str">
        <f>IF(F126="","",IF(VLOOKUP($A127,Surfaces!$B$1:$AK$61,16,0)="",VLOOKUP($A127,Surfaces!$B$1:$AK$61,29,0),VLOOKUP($A127,Surfaces!$B$1:$AK$61,16,0)))</f>
        <v/>
      </c>
      <c r="G127" s="66" t="str">
        <f>IF(G126="","",IF(VLOOKUP($A127,Surfaces!$B$1:$AK$61,16,0)="",VLOOKUP($A127,Surfaces!$B$1:$AK$61,29,0),VLOOKUP($A127,Surfaces!$B$1:$AK$61,16,0)))</f>
        <v/>
      </c>
      <c r="H127" s="66" t="str">
        <f>IF(H126="","",IF(VLOOKUP($A127,Surfaces!$B$1:$AK$61,16,0)="",VLOOKUP($A127,Surfaces!$B$1:$AK$61,29,0),VLOOKUP($A127,Surfaces!$B$1:$AK$61,16,0)))</f>
        <v/>
      </c>
      <c r="I127" s="66" t="str">
        <f>IF(I126="","",IF(VLOOKUP($A127,Surfaces!$B$1:$AK$61,16,0)="",VLOOKUP($A127,Surfaces!$B$1:$AK$61,29,0),VLOOKUP($A127,Surfaces!$B$1:$AK$61,16,0)))</f>
        <v/>
      </c>
      <c r="J127" s="66" t="str">
        <f>IF(J126="","",IF(VLOOKUP($A127,Surfaces!$B$1:$AK$61,16,0)="",VLOOKUP($A127,Surfaces!$B$1:$AK$61,29,0),VLOOKUP($A127,Surfaces!$B$1:$AK$61,16,0)))</f>
        <v/>
      </c>
      <c r="K127" s="66" t="str">
        <f>IF(K126="","",IF(VLOOKUP($A127,Surfaces!$B$1:$AK$61,16,0)="",VLOOKUP($A127,Surfaces!$B$1:$AK$61,29,0),VLOOKUP($A127,Surfaces!$B$1:$AK$61,16,0)))</f>
        <v/>
      </c>
      <c r="L127" s="66" t="str">
        <f>IF(L126="","",IF(VLOOKUP($A127,Surfaces!$B$1:$AK$61,16,0)="",VLOOKUP($A127,Surfaces!$B$1:$AK$61,29,0),VLOOKUP($A127,Surfaces!$B$1:$AK$61,16,0)))</f>
        <v/>
      </c>
      <c r="M127" s="66" t="str">
        <f>IF(M126="","",IF(VLOOKUP($A127,Surfaces!$B$1:$AK$61,16,0)="",VLOOKUP($A127,Surfaces!$B$1:$AK$61,29,0),VLOOKUP($A127,Surfaces!$B$1:$AK$61,16,0)))</f>
        <v/>
      </c>
      <c r="N127" s="66" t="str">
        <f>IF(N126="","",IF(VLOOKUP($A127,Surfaces!$B$1:$AK$61,16,0)="",VLOOKUP($A127,Surfaces!$B$1:$AK$61,29,0),VLOOKUP($A127,Surfaces!$B$1:$AK$61,16,0)))</f>
        <v/>
      </c>
      <c r="O127" s="66" t="str">
        <f>IF(O126="","",IF(VLOOKUP($A127,Surfaces!$B$1:$AK$61,16,0)="",VLOOKUP($A127,Surfaces!$B$1:$AK$61,29,0),VLOOKUP($A127,Surfaces!$B$1:$AK$61,16,0)))</f>
        <v/>
      </c>
      <c r="P127" s="66" t="str">
        <f>IF(P126="","",IF(VLOOKUP($A127,Surfaces!$B$1:$AK$61,16,0)="",VLOOKUP($A127,Surfaces!$B$1:$AK$61,29,0),VLOOKUP($A127,Surfaces!$B$1:$AK$61,16,0)))</f>
        <v/>
      </c>
      <c r="Q127" s="66" t="str">
        <f>IF(Q126="","",IF(VLOOKUP($A127,Surfaces!$B$1:$AK$61,16,0)="",VLOOKUP($A127,Surfaces!$B$1:$AK$61,29,0),VLOOKUP($A127,Surfaces!$B$1:$AK$61,16,0)))</f>
        <v/>
      </c>
      <c r="R127" s="66" t="str">
        <f>IF(R126="","",IF(VLOOKUP($A127,Surfaces!$B$1:$AK$61,16,0)="",VLOOKUP($A127,Surfaces!$B$1:$AK$61,29,0),VLOOKUP($A127,Surfaces!$B$1:$AK$61,16,0)))</f>
        <v/>
      </c>
      <c r="S127" s="66" t="str">
        <f>IF(S126="","",IF(VLOOKUP($A127,Surfaces!$B$1:$AK$61,16,0)="",VLOOKUP($A127,Surfaces!$B$1:$AK$61,29,0),VLOOKUP($A127,Surfaces!$B$1:$AK$61,16,0)))</f>
        <v/>
      </c>
      <c r="T127" s="66" t="str">
        <f>IF(T126="","",IF(VLOOKUP($A127,Surfaces!$B$1:$AK$61,16,0)="",VLOOKUP($A127,Surfaces!$B$1:$AK$61,29,0),VLOOKUP($A127,Surfaces!$B$1:$AK$61,16,0)))</f>
        <v/>
      </c>
      <c r="U127" s="66" t="str">
        <f>IF(U126="","",IF(VLOOKUP($A127,Surfaces!$B$1:$AK$61,16,0)="",VLOOKUP($A127,Surfaces!$B$1:$AK$61,29,0),VLOOKUP($A127,Surfaces!$B$1:$AK$61,16,0)))</f>
        <v/>
      </c>
      <c r="V127" s="66" t="str">
        <f>IF(V126="","",IF(VLOOKUP($A127,Surfaces!$B$1:$AK$61,16,0)="",VLOOKUP($A127,Surfaces!$B$1:$AK$61,29,0),VLOOKUP($A127,Surfaces!$B$1:$AK$61,16,0)))</f>
        <v/>
      </c>
      <c r="W127" s="66" t="str">
        <f>IF(W126="","",IF(VLOOKUP($A127,Surfaces!$B$1:$AK$61,16,0)="",VLOOKUP($A127,Surfaces!$B$1:$AK$61,29,0),VLOOKUP($A127,Surfaces!$B$1:$AK$61,16,0)))</f>
        <v/>
      </c>
      <c r="X127" s="66" t="str">
        <f>IF(X126="","",IF(VLOOKUP($A127,Surfaces!$B$1:$AK$61,16,0)="",VLOOKUP($A127,Surfaces!$B$1:$AK$61,29,0),VLOOKUP($A127,Surfaces!$B$1:$AK$61,16,0)))</f>
        <v/>
      </c>
      <c r="Y127" s="66" t="str">
        <f>IF(Y126="","",IF(VLOOKUP($A127,Surfaces!$B$1:$AK$61,16,0)="",VLOOKUP($A127,Surfaces!$B$1:$AK$61,29,0),VLOOKUP($A127,Surfaces!$B$1:$AK$61,16,0)))</f>
        <v/>
      </c>
      <c r="Z127" s="66" t="str">
        <f>IF(Z126="","",IF(VLOOKUP($A127,Surfaces!$B$1:$AK$61,16,0)="",VLOOKUP($A127,Surfaces!$B$1:$AK$61,29,0),VLOOKUP($A127,Surfaces!$B$1:$AK$61,16,0)))</f>
        <v/>
      </c>
      <c r="AA127" s="66" t="str">
        <f>IF(AA126="","",IF(VLOOKUP($A127,Surfaces!$B$1:$AK$61,16,0)="",VLOOKUP($A127,Surfaces!$B$1:$AK$61,29,0),VLOOKUP($A127,Surfaces!$B$1:$AK$61,16,0)))</f>
        <v/>
      </c>
      <c r="AB127" s="66" t="str">
        <f>IF(AB126="","",IF(VLOOKUP($A127,Surfaces!$B$1:$AK$61,16,0)="",VLOOKUP($A127,Surfaces!$B$1:$AK$61,29,0),VLOOKUP($A127,Surfaces!$B$1:$AK$61,16,0)))</f>
        <v/>
      </c>
      <c r="AC127" s="66" t="str">
        <f>IF(AC126="","",IF(VLOOKUP($A127,Surfaces!$B$1:$AK$61,16,0)="",VLOOKUP($A127,Surfaces!$B$1:$AK$61,29,0),VLOOKUP($A127,Surfaces!$B$1:$AK$61,16,0)))</f>
        <v/>
      </c>
      <c r="AD127" s="66" t="str">
        <f>IF(AD126="","",IF(VLOOKUP($A127,Surfaces!$B$1:$AK$61,16,0)="",VLOOKUP($A127,Surfaces!$B$1:$AK$61,29,0),VLOOKUP($A127,Surfaces!$B$1:$AK$61,16,0)))</f>
        <v/>
      </c>
      <c r="AE127" s="66" t="str">
        <f>IF(AE126="","",IF(VLOOKUP($A127,Surfaces!$B$1:$AK$61,16,0)="",VLOOKUP($A127,Surfaces!$B$1:$AK$61,29,0),VLOOKUP($A127,Surfaces!$B$1:$AK$61,16,0)))</f>
        <v/>
      </c>
      <c r="AF127" s="66" t="str">
        <f>IF(AF126="","",IF(VLOOKUP($A127,Surfaces!$B$1:$AK$61,16,0)="",VLOOKUP($A127,Surfaces!$B$1:$AK$61,29,0),VLOOKUP($A127,Surfaces!$B$1:$AK$61,16,0)))</f>
        <v/>
      </c>
      <c r="AG127" s="66" t="str">
        <f>IF(AG126="","",IF(VLOOKUP($A127,Surfaces!$B$1:$AK$61,16,0)="",VLOOKUP($A127,Surfaces!$B$1:$AK$61,29,0),VLOOKUP($A127,Surfaces!$B$1:$AK$61,16,0)))</f>
        <v/>
      </c>
      <c r="AH127" s="66" t="str">
        <f>IF(AH126="","",IF(VLOOKUP($A127,Surfaces!$B$1:$AK$61,16,0)="",VLOOKUP($A127,Surfaces!$B$1:$AK$61,29,0),VLOOKUP($A127,Surfaces!$B$1:$AK$61,16,0)))</f>
        <v/>
      </c>
      <c r="AI127" s="66" t="str">
        <f>IF(AI126="","",IF(VLOOKUP($A127,Surfaces!$B$1:$AK$61,16,0)="",VLOOKUP($A127,Surfaces!$B$1:$AK$61,29,0),VLOOKUP($A127,Surfaces!$B$1:$AK$61,16,0)))</f>
        <v/>
      </c>
      <c r="AJ127" s="66" t="str">
        <f>IF(AJ126="","",IF(VLOOKUP($A127,Surfaces!$B$1:$AK$61,16,0)="",VLOOKUP($A127,Surfaces!$B$1:$AK$61,29,0),VLOOKUP($A127,Surfaces!$B$1:$AK$61,16,0)))</f>
        <v/>
      </c>
      <c r="AK127" s="66" t="str">
        <f>IF(AK126="","",IF(VLOOKUP($A127,Surfaces!$B$1:$AK$61,16,0)="",VLOOKUP($A127,Surfaces!$B$1:$AK$61,29,0),VLOOKUP($A127,Surfaces!$B$1:$AK$61,16,0)))</f>
        <v/>
      </c>
      <c r="AL127" s="66" t="str">
        <f>IF(AL126="","",IF(VLOOKUP($A127,Surfaces!$B$1:$AK$61,16,0)="",VLOOKUP($A127,Surfaces!$B$1:$AK$61,29,0),VLOOKUP($A127,Surfaces!$B$1:$AK$61,16,0)))</f>
        <v/>
      </c>
      <c r="AM127" s="66" t="str">
        <f>IF(AM126="","",IF(VLOOKUP($A127,Surfaces!$B$1:$AK$61,16,0)="",VLOOKUP($A127,Surfaces!$B$1:$AK$61,29,0),VLOOKUP($A127,Surfaces!$B$1:$AK$61,16,0)))</f>
        <v/>
      </c>
      <c r="AN127" s="66" t="str">
        <f>IF(AN126="","",IF(VLOOKUP($A127,Surfaces!$B$1:$AK$61,16,0)="",VLOOKUP($A127,Surfaces!$B$1:$AK$61,29,0),VLOOKUP($A127,Surfaces!$B$1:$AK$61,16,0)))</f>
        <v/>
      </c>
      <c r="AO127" s="66" t="str">
        <f>IF(AO126="","",IF(VLOOKUP($A127,Surfaces!$B$1:$AK$61,16,0)="",VLOOKUP($A127,Surfaces!$B$1:$AK$61,29,0),VLOOKUP($A127,Surfaces!$B$1:$AK$61,16,0)))</f>
        <v/>
      </c>
      <c r="AP127" s="66" t="str">
        <f>IF(AP126="","",IF(VLOOKUP($A127,Surfaces!$B$1:$AK$61,16,0)="",VLOOKUP($A127,Surfaces!$B$1:$AK$61,29,0),VLOOKUP($A127,Surfaces!$B$1:$AK$61,16,0)))</f>
        <v/>
      </c>
      <c r="AQ127" s="66" t="str">
        <f>IF(AQ126="","",IF(VLOOKUP($A127,Surfaces!$B$1:$AK$61,16,0)="",VLOOKUP($A127,Surfaces!$B$1:$AK$61,29,0),VLOOKUP($A127,Surfaces!$B$1:$AK$61,16,0)))</f>
        <v/>
      </c>
      <c r="AR127" s="66" t="str">
        <f>IF(AR126="","",IF(VLOOKUP($A127,Surfaces!$B$1:$AK$61,16,0)="",VLOOKUP($A127,Surfaces!$B$1:$AK$61,29,0),VLOOKUP($A127,Surfaces!$B$1:$AK$61,16,0)))</f>
        <v/>
      </c>
      <c r="AS127" s="66" t="str">
        <f>IF(AS126="","",IF(VLOOKUP($A127,Surfaces!$B$1:$AK$61,16,0)="",VLOOKUP($A127,Surfaces!$B$1:$AK$61,29,0),VLOOKUP($A127,Surfaces!$B$1:$AK$61,16,0)))</f>
        <v/>
      </c>
      <c r="AT127" s="66" t="str">
        <f>IF(AT126="","",IF(VLOOKUP($A127,Surfaces!$B$1:$AK$61,16,0)="",VLOOKUP($A127,Surfaces!$B$1:$AK$61,29,0),VLOOKUP($A127,Surfaces!$B$1:$AK$61,16,0)))</f>
        <v/>
      </c>
      <c r="AU127" s="66" t="str">
        <f>IF(AU126="","",IF(VLOOKUP($A127,Surfaces!$B$1:$AK$61,16,0)="",VLOOKUP($A127,Surfaces!$B$1:$AK$61,29,0),VLOOKUP($A127,Surfaces!$B$1:$AK$61,16,0)))</f>
        <v/>
      </c>
      <c r="AV127" s="66" t="str">
        <f>IF(AV126="","",IF(VLOOKUP($A127,Surfaces!$B$1:$AK$61,16,0)="",VLOOKUP($A127,Surfaces!$B$1:$AK$61,29,0),VLOOKUP($A127,Surfaces!$B$1:$AK$61,16,0)))</f>
        <v/>
      </c>
      <c r="AW127" s="66" t="str">
        <f>IF(AW126="","",IF(VLOOKUP($A127,Surfaces!$B$1:$AK$61,16,0)="",VLOOKUP($A127,Surfaces!$B$1:$AK$61,29,0),VLOOKUP($A127,Surfaces!$B$1:$AK$61,16,0)))</f>
        <v/>
      </c>
      <c r="AX127" s="66" t="str">
        <f>IF(AX126="","",IF(VLOOKUP($A127,Surfaces!$B$1:$AK$61,16,0)="",VLOOKUP($A127,Surfaces!$B$1:$AK$61,29,0),VLOOKUP($A127,Surfaces!$B$1:$AK$61,16,0)))</f>
        <v/>
      </c>
      <c r="AY127" s="66" t="str">
        <f>IF(AY126="","",IF(VLOOKUP($A127,Surfaces!$B$1:$AK$61,16,0)="",VLOOKUP($A127,Surfaces!$B$1:$AK$61,29,0),VLOOKUP($A127,Surfaces!$B$1:$AK$61,16,0)))</f>
        <v/>
      </c>
      <c r="AZ127" s="66" t="str">
        <f>IF(AZ126="","",IF(VLOOKUP($A127,Surfaces!$B$1:$AK$61,16,0)="",VLOOKUP($A127,Surfaces!$B$1:$AK$61,29,0),VLOOKUP($A127,Surfaces!$B$1:$AK$61,16,0)))</f>
        <v/>
      </c>
      <c r="BA127" s="66" t="str">
        <f>IF(BA126="","",IF(VLOOKUP($A127,Surfaces!$B$1:$AK$61,16,0)="",VLOOKUP($A127,Surfaces!$B$1:$AK$61,29,0),VLOOKUP($A127,Surfaces!$B$1:$AK$61,16,0)))</f>
        <v/>
      </c>
      <c r="BB127" s="66" t="str">
        <f>IF(BB126="","",IF(VLOOKUP($A127,Surfaces!$B$1:$AK$61,16,0)="",VLOOKUP($A127,Surfaces!$B$1:$AK$61,29,0),VLOOKUP($A127,Surfaces!$B$1:$AK$61,16,0)))</f>
        <v/>
      </c>
      <c r="BC127" s="67"/>
      <c r="BD127" s="68"/>
      <c r="BE127" s="68"/>
      <c r="BF127" s="69"/>
      <c r="BG127" s="69"/>
      <c r="BH127" s="69"/>
      <c r="BI127" s="69"/>
      <c r="BJ127" s="69"/>
      <c r="BK127" s="70"/>
      <c r="BL127" s="69"/>
      <c r="BM127" s="69"/>
      <c r="BN127" s="69"/>
      <c r="BO127" s="71"/>
      <c r="BP127" s="72"/>
      <c r="BQ127" s="71"/>
      <c r="BR127" s="73"/>
    </row>
    <row r="128" spans="1:70" s="51" customFormat="1" x14ac:dyDescent="0.2">
      <c r="A128" s="41"/>
      <c r="B128" s="42" t="s">
        <v>115</v>
      </c>
      <c r="C128" s="43" t="str">
        <f>IF((C$182+$BN128)&gt;=52,IF(ISBLANK(INDEX($C129:$BB129,1,(C$182+$BN128+1-52))),"",IF($BL128="P",VLOOKUP($A128,Surfaces!$B$2:$AL$62,15,0),(VLOOKUP($A128,Surfaces!$B$2:$AL$62,28,0))/$BC128)),IF(ISBLANK(INDEX(C129:$BB129,1,$BN128+1)),"",IF($BL128="P",VLOOKUP($A128,Surfaces!$B$2:$AL$62,15,0),(VLOOKUP($A128,Surfaces!$B$2:$AL$62,28,0))/$BC128)))</f>
        <v/>
      </c>
      <c r="D128" s="43" t="str">
        <f>IF((D$182+$BN128)&gt;=52,IF(ISBLANK(INDEX($C129:$BB129,1,(D$182+$BN128+1-52))),"",IF($BL128="P",VLOOKUP($A128,Surfaces!$B$2:$AL$62,15,0),(VLOOKUP($A128,Surfaces!$B$2:$AL$62,28,0))/$BC128)),IF(ISBLANK(INDEX(D129:$BB129,1,$BN128+1)),"",IF($BL128="P",VLOOKUP($A128,Surfaces!$B$2:$AL$62,15,0),(VLOOKUP($A128,Surfaces!$B$2:$AL$62,28,0))/$BC128)))</f>
        <v/>
      </c>
      <c r="E128" s="43" t="str">
        <f>IF((E$182+$BN128)&gt;=52,IF(ISBLANK(INDEX($C129:$BB129,1,(E$182+$BN128+1-52))),"",IF($BL128="P",VLOOKUP($A128,Surfaces!$B$2:$AL$62,15,0),(VLOOKUP($A128,Surfaces!$B$2:$AL$62,28,0))/$BC128)),IF(ISBLANK(INDEX(E129:$BB129,1,$BN128+1)),"",IF($BL128="P",VLOOKUP($A128,Surfaces!$B$2:$AL$62,15,0),(VLOOKUP($A128,Surfaces!$B$2:$AL$62,28,0))/$BC128)))</f>
        <v/>
      </c>
      <c r="F128" s="43" t="str">
        <f>IF((F$182+$BN128)&gt;=52,IF(ISBLANK(INDEX($C129:$BB129,1,(F$182+$BN128+1-52))),"",IF($BL128="P",VLOOKUP($A128,Surfaces!$B$2:$AL$62,15,0),(VLOOKUP($A128,Surfaces!$B$2:$AL$62,28,0))/$BC128)),IF(ISBLANK(INDEX(F129:$BB129,1,$BN128+1)),"",IF($BL128="P",VLOOKUP($A128,Surfaces!$B$2:$AL$62,15,0),(VLOOKUP($A128,Surfaces!$B$2:$AL$62,28,0))/$BC128)))</f>
        <v/>
      </c>
      <c r="G128" s="43" t="str">
        <f>IF((G$182+$BN128)&gt;=52,IF(ISBLANK(INDEX($C129:$BB129,1,(G$182+$BN128+1-52))),"",IF($BL128="P",VLOOKUP($A128,Surfaces!$B$2:$AL$62,15,0),(VLOOKUP($A128,Surfaces!$B$2:$AL$62,28,0))/$BC128)),IF(ISBLANK(INDEX(G129:$BB129,1,$BN128+1)),"",IF($BL128="P",VLOOKUP($A128,Surfaces!$B$2:$AL$62,15,0),(VLOOKUP($A128,Surfaces!$B$2:$AL$62,28,0))/$BC128)))</f>
        <v/>
      </c>
      <c r="H128" s="43" t="str">
        <f>IF((H$182+$BN128)&gt;=52,IF(ISBLANK(INDEX($C129:$BB129,1,(H$182+$BN128+1-52))),"",IF($BL128="P",VLOOKUP($A128,Surfaces!$B$2:$AL$62,15,0),(VLOOKUP($A128,Surfaces!$B$2:$AL$62,28,0))/$BC128)),IF(ISBLANK(INDEX(H129:$BB129,1,$BN128+1)),"",IF($BL128="P",VLOOKUP($A128,Surfaces!$B$2:$AL$62,15,0),(VLOOKUP($A128,Surfaces!$B$2:$AL$62,28,0))/$BC128)))</f>
        <v/>
      </c>
      <c r="I128" s="43" t="str">
        <f>IF((I$182+$BN128)&gt;=52,IF(ISBLANK(INDEX($C129:$BB129,1,(I$182+$BN128+1-52))),"",IF($BL128="P",VLOOKUP($A128,Surfaces!$B$2:$AL$62,15,0),(VLOOKUP($A128,Surfaces!$B$2:$AL$62,28,0))/$BC128)),IF(ISBLANK(INDEX(I129:$BB129,1,$BN128+1)),"",IF($BL128="P",VLOOKUP($A128,Surfaces!$B$2:$AL$62,15,0),(VLOOKUP($A128,Surfaces!$B$2:$AL$62,28,0))/$BC128)))</f>
        <v/>
      </c>
      <c r="J128" s="43" t="str">
        <f>IF((J$182+$BN128)&gt;=52,IF(ISBLANK(INDEX($C129:$BB129,1,(J$182+$BN128+1-52))),"",IF($BL128="P",VLOOKUP($A128,Surfaces!$B$2:$AL$62,15,0),(VLOOKUP($A128,Surfaces!$B$2:$AL$62,28,0))/$BC128)),IF(ISBLANK(INDEX(J129:$BB129,1,$BN128+1)),"",IF($BL128="P",VLOOKUP($A128,Surfaces!$B$2:$AL$62,15,0),(VLOOKUP($A128,Surfaces!$B$2:$AL$62,28,0))/$BC128)))</f>
        <v/>
      </c>
      <c r="K128" s="43" t="str">
        <f>IF((K$182+$BN128)&gt;=52,IF(ISBLANK(INDEX($C129:$BB129,1,(K$182+$BN128+1-52))),"",IF($BL128="P",VLOOKUP($A128,Surfaces!$B$2:$AL$62,15,0),(VLOOKUP($A128,Surfaces!$B$2:$AL$62,28,0))/$BC128)),IF(ISBLANK(INDEX(K129:$BB129,1,$BN128+1)),"",IF($BL128="P",VLOOKUP($A128,Surfaces!$B$2:$AL$62,15,0),(VLOOKUP($A128,Surfaces!$B$2:$AL$62,28,0))/$BC128)))</f>
        <v/>
      </c>
      <c r="L128" s="43" t="str">
        <f>IF((L$182+$BN128)&gt;=52,IF(ISBLANK(INDEX($C129:$BB129,1,(L$182+$BN128+1-52))),"",IF($BL128="P",VLOOKUP($A128,Surfaces!$B$2:$AL$62,15,0),(VLOOKUP($A128,Surfaces!$B$2:$AL$62,28,0))/$BC128)),IF(ISBLANK(INDEX(L129:$BB129,1,$BN128+1)),"",IF($BL128="P",VLOOKUP($A128,Surfaces!$B$2:$AL$62,15,0),(VLOOKUP($A128,Surfaces!$B$2:$AL$62,28,0))/$BC128)))</f>
        <v/>
      </c>
      <c r="M128" s="43" t="str">
        <f>IF((M$182+$BN128)&gt;=52,IF(ISBLANK(INDEX($C129:$BB129,1,(M$182+$BN128+1-52))),"",IF($BL128="P",VLOOKUP($A128,Surfaces!$B$2:$AL$62,15,0),(VLOOKUP($A128,Surfaces!$B$2:$AL$62,28,0))/$BC128)),IF(ISBLANK(INDEX(M129:$BB129,1,$BN128+1)),"",IF($BL128="P",VLOOKUP($A128,Surfaces!$B$2:$AL$62,15,0),(VLOOKUP($A128,Surfaces!$B$2:$AL$62,28,0))/$BC128)))</f>
        <v/>
      </c>
      <c r="N128" s="43" t="str">
        <f>IF((N$182+$BN128)&gt;=52,IF(ISBLANK(INDEX($C129:$BB129,1,(N$182+$BN128+1-52))),"",IF($BL128="P",VLOOKUP($A128,Surfaces!$B$2:$AL$62,15,0),(VLOOKUP($A128,Surfaces!$B$2:$AL$62,28,0))/$BC128)),IF(ISBLANK(INDEX(N129:$BB129,1,$BN128+1)),"",IF($BL128="P",VLOOKUP($A128,Surfaces!$B$2:$AL$62,15,0),(VLOOKUP($A128,Surfaces!$B$2:$AL$62,28,0))/$BC128)))</f>
        <v/>
      </c>
      <c r="O128" s="43" t="str">
        <f>IF((O$182+$BN128)&gt;=52,IF(ISBLANK(INDEX($C129:$BB129,1,(O$182+$BN128+1-52))),"",IF($BL128="P",VLOOKUP($A128,Surfaces!$B$2:$AL$62,15,0),(VLOOKUP($A128,Surfaces!$B$2:$AL$62,28,0))/$BC128)),IF(ISBLANK(INDEX(O129:$BB129,1,$BN128+1)),"",IF($BL128="P",VLOOKUP($A128,Surfaces!$B$2:$AL$62,15,0),(VLOOKUP($A128,Surfaces!$B$2:$AL$62,28,0))/$BC128)))</f>
        <v/>
      </c>
      <c r="P128" s="43" t="str">
        <f>IF((P$182+$BN128)&gt;=52,IF(ISBLANK(INDEX($C129:$BB129,1,(P$182+$BN128+1-52))),"",IF($BL128="P",VLOOKUP($A128,Surfaces!$B$2:$AL$62,15,0),(VLOOKUP($A128,Surfaces!$B$2:$AL$62,28,0))/$BC128)),IF(ISBLANK(INDEX(P129:$BB129,1,$BN128+1)),"",IF($BL128="P",VLOOKUP($A128,Surfaces!$B$2:$AL$62,15,0),(VLOOKUP($A128,Surfaces!$B$2:$AL$62,28,0))/$BC128)))</f>
        <v/>
      </c>
      <c r="Q128" s="43" t="str">
        <f>IF((Q$182+$BN128)&gt;=52,IF(ISBLANK(INDEX($C129:$BB129,1,(Q$182+$BN128+1-52))),"",IF($BL128="P",VLOOKUP($A128,Surfaces!$B$2:$AL$62,15,0),(VLOOKUP($A128,Surfaces!$B$2:$AL$62,28,0))/$BC128)),IF(ISBLANK(INDEX(Q129:$BB129,1,$BN128+1)),"",IF($BL128="P",VLOOKUP($A128,Surfaces!$B$2:$AL$62,15,0),(VLOOKUP($A128,Surfaces!$B$2:$AL$62,28,0))/$BC128)))</f>
        <v/>
      </c>
      <c r="R128" s="43" t="str">
        <f>IF((R$182+$BN128)&gt;=52,IF(ISBLANK(INDEX($C129:$BB129,1,(R$182+$BN128+1-52))),"",IF($BL128="P",VLOOKUP($A128,Surfaces!$B$2:$AL$62,15,0),(VLOOKUP($A128,Surfaces!$B$2:$AL$62,28,0))/$BC128)),IF(ISBLANK(INDEX(R129:$BB129,1,$BN128+1)),"",IF($BL128="P",VLOOKUP($A128,Surfaces!$B$2:$AL$62,15,0),(VLOOKUP($A128,Surfaces!$B$2:$AL$62,28,0))/$BC128)))</f>
        <v/>
      </c>
      <c r="S128" s="43" t="str">
        <f>IF((S$182+$BN128)&gt;=52,IF(ISBLANK(INDEX($C129:$BB129,1,(S$182+$BN128+1-52))),"",IF($BL128="P",VLOOKUP($A128,Surfaces!$B$2:$AL$62,15,0),(VLOOKUP($A128,Surfaces!$B$2:$AL$62,28,0))/$BC128)),IF(ISBLANK(INDEX(S129:$BB129,1,$BN128+1)),"",IF($BL128="P",VLOOKUP($A128,Surfaces!$B$2:$AL$62,15,0),(VLOOKUP($A128,Surfaces!$B$2:$AL$62,28,0))/$BC128)))</f>
        <v/>
      </c>
      <c r="T128" s="43" t="str">
        <f>IF((T$182+$BN128)&gt;=52,IF(ISBLANK(INDEX($C129:$BB129,1,(T$182+$BN128+1-52))),"",IF($BL128="P",VLOOKUP($A128,Surfaces!$B$2:$AL$62,15,0),(VLOOKUP($A128,Surfaces!$B$2:$AL$62,28,0))/$BC128)),IF(ISBLANK(INDEX(T129:$BB129,1,$BN128+1)),"",IF($BL128="P",VLOOKUP($A128,Surfaces!$B$2:$AL$62,15,0),(VLOOKUP($A128,Surfaces!$B$2:$AL$62,28,0))/$BC128)))</f>
        <v/>
      </c>
      <c r="U128" s="43" t="str">
        <f>IF((U$182+$BN128)&gt;=52,IF(ISBLANK(INDEX($C129:$BB129,1,(U$182+$BN128+1-52))),"",IF($BL128="P",VLOOKUP($A128,Surfaces!$B$2:$AL$62,15,0),(VLOOKUP($A128,Surfaces!$B$2:$AL$62,28,0))/$BC128)),IF(ISBLANK(INDEX(U129:$BB129,1,$BN128+1)),"",IF($BL128="P",VLOOKUP($A128,Surfaces!$B$2:$AL$62,15,0),(VLOOKUP($A128,Surfaces!$B$2:$AL$62,28,0))/$BC128)))</f>
        <v/>
      </c>
      <c r="V128" s="43" t="str">
        <f>IF((V$182+$BN128)&gt;=52,IF(ISBLANK(INDEX($C129:$BB129,1,(V$182+$BN128+1-52))),"",IF($BL128="P",VLOOKUP($A128,Surfaces!$B$2:$AL$62,15,0),(VLOOKUP($A128,Surfaces!$B$2:$AL$62,28,0))/$BC128)),IF(ISBLANK(INDEX(V129:$BB129,1,$BN128+1)),"",IF($BL128="P",VLOOKUP($A128,Surfaces!$B$2:$AL$62,15,0),(VLOOKUP($A128,Surfaces!$B$2:$AL$62,28,0))/$BC128)))</f>
        <v/>
      </c>
      <c r="W128" s="43" t="str">
        <f>IF((W$182+$BN128)&gt;=52,IF(ISBLANK(INDEX($C129:$BB129,1,(W$182+$BN128+1-52))),"",IF($BL128="P",VLOOKUP($A128,Surfaces!$B$2:$AL$62,15,0),(VLOOKUP($A128,Surfaces!$B$2:$AL$62,28,0))/$BC128)),IF(ISBLANK(INDEX(W129:$BB129,1,$BN128+1)),"",IF($BL128="P",VLOOKUP($A128,Surfaces!$B$2:$AL$62,15,0),(VLOOKUP($A128,Surfaces!$B$2:$AL$62,28,0))/$BC128)))</f>
        <v/>
      </c>
      <c r="X128" s="43" t="str">
        <f>IF((X$182+$BN128)&gt;=52,IF(ISBLANK(INDEX($C129:$BB129,1,(X$182+$BN128+1-52))),"",IF($BL128="P",VLOOKUP($A128,Surfaces!$B$2:$AL$62,15,0),(VLOOKUP($A128,Surfaces!$B$2:$AL$62,28,0))/$BC128)),IF(ISBLANK(INDEX(X129:$BB129,1,$BN128+1)),"",IF($BL128="P",VLOOKUP($A128,Surfaces!$B$2:$AL$62,15,0),(VLOOKUP($A128,Surfaces!$B$2:$AL$62,28,0))/$BC128)))</f>
        <v/>
      </c>
      <c r="Y128" s="43" t="str">
        <f>IF((Y$182+$BN128)&gt;=52,IF(ISBLANK(INDEX($C129:$BB129,1,(Y$182+$BN128+1-52))),"",IF($BL128="P",VLOOKUP($A128,Surfaces!$B$2:$AL$62,15,0),(VLOOKUP($A128,Surfaces!$B$2:$AL$62,28,0))/$BC128)),IF(ISBLANK(INDEX(Y129:$BB129,1,$BN128+1)),"",IF($BL128="P",VLOOKUP($A128,Surfaces!$B$2:$AL$62,15,0),(VLOOKUP($A128,Surfaces!$B$2:$AL$62,28,0))/$BC128)))</f>
        <v/>
      </c>
      <c r="Z128" s="43" t="str">
        <f>IF((Z$182+$BN128)&gt;=52,IF(ISBLANK(INDEX($C129:$BB129,1,(Z$182+$BN128+1-52))),"",IF($BL128="P",VLOOKUP($A128,Surfaces!$B$2:$AL$62,15,0),(VLOOKUP($A128,Surfaces!$B$2:$AL$62,28,0))/$BC128)),IF(ISBLANK(INDEX(Z129:$BB129,1,$BN128+1)),"",IF($BL128="P",VLOOKUP($A128,Surfaces!$B$2:$AL$62,15,0),(VLOOKUP($A128,Surfaces!$B$2:$AL$62,28,0))/$BC128)))</f>
        <v/>
      </c>
      <c r="AA128" s="43" t="str">
        <f>IF((AA$182+$BN128)&gt;=52,IF(ISBLANK(INDEX($C129:$BB129,1,(AA$182+$BN128+1-52))),"",IF($BL128="P",VLOOKUP($A128,Surfaces!$B$2:$AL$62,15,0),(VLOOKUP($A128,Surfaces!$B$2:$AL$62,28,0))/$BC128)),IF(ISBLANK(INDEX(AA129:$BB129,1,$BN128+1)),"",IF($BL128="P",VLOOKUP($A128,Surfaces!$B$2:$AL$62,15,0),(VLOOKUP($A128,Surfaces!$B$2:$AL$62,28,0))/$BC128)))</f>
        <v/>
      </c>
      <c r="AB128" s="43" t="str">
        <f>IF((AB$182+$BN128)&gt;=52,IF(ISBLANK(INDEX($C129:$BB129,1,(AB$182+$BN128+1-52))),"",IF($BL128="P",VLOOKUP($A128,Surfaces!$B$2:$AL$62,15,0),(VLOOKUP($A128,Surfaces!$B$2:$AL$62,28,0))/$BC128)),IF(ISBLANK(INDEX(AB129:$BB129,1,$BN128+1)),"",IF($BL128="P",VLOOKUP($A128,Surfaces!$B$2:$AL$62,15,0),(VLOOKUP($A128,Surfaces!$B$2:$AL$62,28,0))/$BC128)))</f>
        <v/>
      </c>
      <c r="AC128" s="43" t="str">
        <f>IF((AC$182+$BN128)&gt;=52,IF(ISBLANK(INDEX($C129:$BB129,1,(AC$182+$BN128+1-52))),"",IF($BL128="P",VLOOKUP($A128,Surfaces!$B$2:$AL$62,15,0),(VLOOKUP($A128,Surfaces!$B$2:$AL$62,28,0))/$BC128)),IF(ISBLANK(INDEX(AC129:$BB129,1,$BN128+1)),"",IF($BL128="P",VLOOKUP($A128,Surfaces!$B$2:$AL$62,15,0),(VLOOKUP($A128,Surfaces!$B$2:$AL$62,28,0))/$BC128)))</f>
        <v/>
      </c>
      <c r="AD128" s="43" t="str">
        <f>IF((AD$182+$BN128)&gt;=52,IF(ISBLANK(INDEX($C129:$BB129,1,(AD$182+$BN128+1-52))),"",IF($BL128="P",VLOOKUP($A128,Surfaces!$B$2:$AL$62,15,0),(VLOOKUP($A128,Surfaces!$B$2:$AL$62,28,0))/$BC128)),IF(ISBLANK(INDEX(AD129:$BB129,1,$BN128+1)),"",IF($BL128="P",VLOOKUP($A128,Surfaces!$B$2:$AL$62,15,0),(VLOOKUP($A128,Surfaces!$B$2:$AL$62,28,0))/$BC128)))</f>
        <v/>
      </c>
      <c r="AE128" s="43" t="str">
        <f>IF((AE$182+$BN128)&gt;=52,IF(ISBLANK(INDEX($C129:$BB129,1,(AE$182+$BN128+1-52))),"",IF($BL128="P",VLOOKUP($A128,Surfaces!$B$2:$AL$62,15,0),(VLOOKUP($A128,Surfaces!$B$2:$AL$62,28,0))/$BC128)),IF(ISBLANK(INDEX(AE129:$BB129,1,$BN128+1)),"",IF($BL128="P",VLOOKUP($A128,Surfaces!$B$2:$AL$62,15,0),(VLOOKUP($A128,Surfaces!$B$2:$AL$62,28,0))/$BC128)))</f>
        <v/>
      </c>
      <c r="AF128" s="43" t="str">
        <f>IF((AF$182+$BN128)&gt;=52,IF(ISBLANK(INDEX($C129:$BB129,1,(AF$182+$BN128+1-52))),"",IF($BL128="P",VLOOKUP($A128,Surfaces!$B$2:$AL$62,15,0),(VLOOKUP($A128,Surfaces!$B$2:$AL$62,28,0))/$BC128)),IF(ISBLANK(INDEX(AF129:$BB129,1,$BN128+1)),"",IF($BL128="P",VLOOKUP($A128,Surfaces!$B$2:$AL$62,15,0),(VLOOKUP($A128,Surfaces!$B$2:$AL$62,28,0))/$BC128)))</f>
        <v/>
      </c>
      <c r="AG128" s="43" t="str">
        <f>IF((AG$182+$BN128)&gt;=52,IF(ISBLANK(INDEX($C129:$BB129,1,(AG$182+$BN128+1-52))),"",IF($BL128="P",VLOOKUP($A128,Surfaces!$B$2:$AL$62,15,0),(VLOOKUP($A128,Surfaces!$B$2:$AL$62,28,0))/$BC128)),IF(ISBLANK(INDEX(AG129:$BB129,1,$BN128+1)),"",IF($BL128="P",VLOOKUP($A128,Surfaces!$B$2:$AL$62,15,0),(VLOOKUP($A128,Surfaces!$B$2:$AL$62,28,0))/$BC128)))</f>
        <v/>
      </c>
      <c r="AH128" s="43" t="str">
        <f>IF((AH$182+$BN128)&gt;=52,IF(ISBLANK(INDEX($C129:$BB129,1,(AH$182+$BN128+1-52))),"",IF($BL128="P",VLOOKUP($A128,Surfaces!$B$2:$AL$62,15,0),(VLOOKUP($A128,Surfaces!$B$2:$AL$62,28,0))/$BC128)),IF(ISBLANK(INDEX(AH129:$BB129,1,$BN128+1)),"",IF($BL128="P",VLOOKUP($A128,Surfaces!$B$2:$AL$62,15,0),(VLOOKUP($A128,Surfaces!$B$2:$AL$62,28,0))/$BC128)))</f>
        <v/>
      </c>
      <c r="AI128" s="43" t="str">
        <f>IF((AI$182+$BN128)&gt;=52,IF(ISBLANK(INDEX($C129:$BB129,1,(AI$182+$BN128+1-52))),"",IF($BL128="P",VLOOKUP($A128,Surfaces!$B$2:$AL$62,15,0),(VLOOKUP($A128,Surfaces!$B$2:$AL$62,28,0))/$BC128)),IF(ISBLANK(INDEX(AI129:$BB129,1,$BN128+1)),"",IF($BL128="P",VLOOKUP($A128,Surfaces!$B$2:$AL$62,15,0),(VLOOKUP($A128,Surfaces!$B$2:$AL$62,28,0))/$BC128)))</f>
        <v/>
      </c>
      <c r="AJ128" s="43" t="str">
        <f>IF((AJ$182+$BN128)&gt;=52,IF(ISBLANK(INDEX($C129:$BB129,1,(AJ$182+$BN128+1-52))),"",IF($BL128="P",VLOOKUP($A128,Surfaces!$B$2:$AL$62,15,0),(VLOOKUP($A128,Surfaces!$B$2:$AL$62,28,0))/$BC128)),IF(ISBLANK(INDEX(AJ129:$BB129,1,$BN128+1)),"",IF($BL128="P",VLOOKUP($A128,Surfaces!$B$2:$AL$62,15,0),(VLOOKUP($A128,Surfaces!$B$2:$AL$62,28,0))/$BC128)))</f>
        <v/>
      </c>
      <c r="AK128" s="43" t="str">
        <f>IF((AK$182+$BN128)&gt;=52,IF(ISBLANK(INDEX($C129:$BB129,1,(AK$182+$BN128+1-52))),"",IF($BL128="P",VLOOKUP($A128,Surfaces!$B$2:$AL$62,15,0),(VLOOKUP($A128,Surfaces!$B$2:$AL$62,28,0))/$BC128)),IF(ISBLANK(INDEX(AK129:$BB129,1,$BN128+1)),"",IF($BL128="P",VLOOKUP($A128,Surfaces!$B$2:$AL$62,15,0),(VLOOKUP($A128,Surfaces!$B$2:$AL$62,28,0))/$BC128)))</f>
        <v/>
      </c>
      <c r="AL128" s="43" t="str">
        <f>IF((AL$182+$BN128)&gt;=52,IF(ISBLANK(INDEX($C129:$BB129,1,(AL$182+$BN128+1-52))),"",IF($BL128="P",VLOOKUP($A128,Surfaces!$B$2:$AL$62,15,0),(VLOOKUP($A128,Surfaces!$B$2:$AL$62,28,0))/$BC128)),IF(ISBLANK(INDEX(AL129:$BB129,1,$BN128+1)),"",IF($BL128="P",VLOOKUP($A128,Surfaces!$B$2:$AL$62,15,0),(VLOOKUP($A128,Surfaces!$B$2:$AL$62,28,0))/$BC128)))</f>
        <v/>
      </c>
      <c r="AM128" s="43" t="str">
        <f>IF((AM$182+$BN128)&gt;=52,IF(ISBLANK(INDEX($C129:$BB129,1,(AM$182+$BN128+1-52))),"",IF($BL128="P",VLOOKUP($A128,Surfaces!$B$2:$AL$62,15,0),(VLOOKUP($A128,Surfaces!$B$2:$AL$62,28,0))/$BC128)),IF(ISBLANK(INDEX(AM129:$BB129,1,$BN128+1)),"",IF($BL128="P",VLOOKUP($A128,Surfaces!$B$2:$AL$62,15,0),(VLOOKUP($A128,Surfaces!$B$2:$AL$62,28,0))/$BC128)))</f>
        <v/>
      </c>
      <c r="AN128" s="43" t="str">
        <f>IF((AN$182+$BN128)&gt;=52,IF(ISBLANK(INDEX($C129:$BB129,1,(AN$182+$BN128+1-52))),"",IF($BL128="P",VLOOKUP($A128,Surfaces!$B$2:$AL$62,15,0),(VLOOKUP($A128,Surfaces!$B$2:$AL$62,28,0))/$BC128)),IF(ISBLANK(INDEX(AN129:$BB129,1,$BN128+1)),"",IF($BL128="P",VLOOKUP($A128,Surfaces!$B$2:$AL$62,15,0),(VLOOKUP($A128,Surfaces!$B$2:$AL$62,28,0))/$BC128)))</f>
        <v/>
      </c>
      <c r="AO128" s="43" t="str">
        <f>IF((AO$182+$BN128)&gt;=52,IF(ISBLANK(INDEX($C129:$BB129,1,(AO$182+$BN128+1-52))),"",IF($BL128="P",VLOOKUP($A128,Surfaces!$B$2:$AL$62,15,0),(VLOOKUP($A128,Surfaces!$B$2:$AL$62,28,0))/$BC128)),IF(ISBLANK(INDEX(AO129:$BB129,1,$BN128+1)),"",IF($BL128="P",VLOOKUP($A128,Surfaces!$B$2:$AL$62,15,0),(VLOOKUP($A128,Surfaces!$B$2:$AL$62,28,0))/$BC128)))</f>
        <v/>
      </c>
      <c r="AP128" s="43" t="str">
        <f>IF((AP$182+$BN128)&gt;=52,IF(ISBLANK(INDEX($C129:$BB129,1,(AP$182+$BN128+1-52))),"",IF($BL128="P",VLOOKUP($A128,Surfaces!$B$2:$AL$62,15,0),(VLOOKUP($A128,Surfaces!$B$2:$AL$62,28,0))/$BC128)),IF(ISBLANK(INDEX(AP129:$BB129,1,$BN128+1)),"",IF($BL128="P",VLOOKUP($A128,Surfaces!$B$2:$AL$62,15,0),(VLOOKUP($A128,Surfaces!$B$2:$AL$62,28,0))/$BC128)))</f>
        <v/>
      </c>
      <c r="AQ128" s="43" t="str">
        <f>IF((AQ$182+$BN128)&gt;=52,IF(ISBLANK(INDEX($C129:$BB129,1,(AQ$182+$BN128+1-52))),"",IF($BL128="P",VLOOKUP($A128,Surfaces!$B$2:$AL$62,15,0),(VLOOKUP($A128,Surfaces!$B$2:$AL$62,28,0))/$BC128)),IF(ISBLANK(INDEX(AQ129:$BB129,1,$BN128+1)),"",IF($BL128="P",VLOOKUP($A128,Surfaces!$B$2:$AL$62,15,0),(VLOOKUP($A128,Surfaces!$B$2:$AL$62,28,0))/$BC128)))</f>
        <v/>
      </c>
      <c r="AR128" s="43" t="str">
        <f>IF((AR$182+$BN128)&gt;=52,IF(ISBLANK(INDEX($C129:$BB129,1,(AR$182+$BN128+1-52))),"",IF($BL128="P",VLOOKUP($A128,Surfaces!$B$2:$AL$62,15,0),(VLOOKUP($A128,Surfaces!$B$2:$AL$62,28,0))/$BC128)),IF(ISBLANK(INDEX(AR129:$BB129,1,$BN128+1)),"",IF($BL128="P",VLOOKUP($A128,Surfaces!$B$2:$AL$62,15,0),(VLOOKUP($A128,Surfaces!$B$2:$AL$62,28,0))/$BC128)))</f>
        <v/>
      </c>
      <c r="AS128" s="43" t="str">
        <f>IF((AS$182+$BN128)&gt;=52,IF(ISBLANK(INDEX($C129:$BB129,1,(AS$182+$BN128+1-52))),"",IF($BL128="P",VLOOKUP($A128,Surfaces!$B$2:$AL$62,15,0),(VLOOKUP($A128,Surfaces!$B$2:$AL$62,28,0))/$BC128)),IF(ISBLANK(INDEX(AS129:$BB129,1,$BN128+1)),"",IF($BL128="P",VLOOKUP($A128,Surfaces!$B$2:$AL$62,15,0),(VLOOKUP($A128,Surfaces!$B$2:$AL$62,28,0))/$BC128)))</f>
        <v/>
      </c>
      <c r="AT128" s="43" t="str">
        <f>IF((AT$182+$BN128)&gt;=52,IF(ISBLANK(INDEX($C129:$BB129,1,(AT$182+$BN128+1-52))),"",IF($BL128="P",VLOOKUP($A128,Surfaces!$B$2:$AL$62,15,0),(VLOOKUP($A128,Surfaces!$B$2:$AL$62,28,0))/$BC128)),IF(ISBLANK(INDEX(AT129:$BB129,1,$BN128+1)),"",IF($BL128="P",VLOOKUP($A128,Surfaces!$B$2:$AL$62,15,0),(VLOOKUP($A128,Surfaces!$B$2:$AL$62,28,0))/$BC128)))</f>
        <v/>
      </c>
      <c r="AU128" s="43" t="str">
        <f>IF((AU$182+$BN128)&gt;=52,IF(ISBLANK(INDEX($C129:$BB129,1,(AU$182+$BN128+1-52))),"",IF($BL128="P",VLOOKUP($A128,Surfaces!$B$2:$AL$62,15,0),(VLOOKUP($A128,Surfaces!$B$2:$AL$62,28,0))/$BC128)),IF(ISBLANK(INDEX(AU129:$BB129,1,$BN128+1)),"",IF($BL128="P",VLOOKUP($A128,Surfaces!$B$2:$AL$62,15,0),(VLOOKUP($A128,Surfaces!$B$2:$AL$62,28,0))/$BC128)))</f>
        <v/>
      </c>
      <c r="AV128" s="43" t="str">
        <f>IF((AV$182+$BN128)&gt;=52,IF(ISBLANK(INDEX($C129:$BB129,1,(AV$182+$BN128+1-52))),"",IF($BL128="P",VLOOKUP($A128,Surfaces!$B$2:$AL$62,15,0),(VLOOKUP($A128,Surfaces!$B$2:$AL$62,28,0))/$BC128)),IF(ISBLANK(INDEX(AV129:$BB129,1,$BN128+1)),"",IF($BL128="P",VLOOKUP($A128,Surfaces!$B$2:$AL$62,15,0),(VLOOKUP($A128,Surfaces!$B$2:$AL$62,28,0))/$BC128)))</f>
        <v/>
      </c>
      <c r="AW128" s="43" t="str">
        <f>IF((AW$182+$BN128)&gt;=52,IF(ISBLANK(INDEX($C129:$BB129,1,(AW$182+$BN128+1-52))),"",IF($BL128="P",VLOOKUP($A128,Surfaces!$B$2:$AL$62,15,0),(VLOOKUP($A128,Surfaces!$B$2:$AL$62,28,0))/$BC128)),IF(ISBLANK(INDEX(AW129:$BB129,1,$BN128+1)),"",IF($BL128="P",VLOOKUP($A128,Surfaces!$B$2:$AL$62,15,0),(VLOOKUP($A128,Surfaces!$B$2:$AL$62,28,0))/$BC128)))</f>
        <v/>
      </c>
      <c r="AX128" s="43" t="str">
        <f>IF((AX$182+$BN128)&gt;=52,IF(ISBLANK(INDEX($C129:$BB129,1,(AX$182+$BN128+1-52))),"",IF($BL128="P",VLOOKUP($A128,Surfaces!$B$2:$AL$62,15,0),(VLOOKUP($A128,Surfaces!$B$2:$AL$62,28,0))/$BC128)),IF(ISBLANK(INDEX(AX129:$BB129,1,$BN128+1)),"",IF($BL128="P",VLOOKUP($A128,Surfaces!$B$2:$AL$62,15,0),(VLOOKUP($A128,Surfaces!$B$2:$AL$62,28,0))/$BC128)))</f>
        <v/>
      </c>
      <c r="AY128" s="43" t="str">
        <f>IF((AY$182+$BN128)&gt;=52,IF(ISBLANK(INDEX($C129:$BB129,1,(AY$182+$BN128+1-52))),"",IF($BL128="P",VLOOKUP($A128,Surfaces!$B$2:$AL$62,15,0),(VLOOKUP($A128,Surfaces!$B$2:$AL$62,28,0))/$BC128)),IF(ISBLANK(INDEX(AY129:$BB129,1,$BN128+1)),"",IF($BL128="P",VLOOKUP($A128,Surfaces!$B$2:$AL$62,15,0),(VLOOKUP($A128,Surfaces!$B$2:$AL$62,28,0))/$BC128)))</f>
        <v/>
      </c>
      <c r="AZ128" s="43" t="str">
        <f>IF((AZ$182+$BN128)&gt;=52,IF(ISBLANK(INDEX($C129:$BB129,1,(AZ$182+$BN128+1-52))),"",IF($BL128="P",VLOOKUP($A128,Surfaces!$B$2:$AL$62,15,0),(VLOOKUP($A128,Surfaces!$B$2:$AL$62,28,0))/$BC128)),IF(ISBLANK(INDEX(AZ129:$BB129,1,$BN128+1)),"",IF($BL128="P",VLOOKUP($A128,Surfaces!$B$2:$AL$62,15,0),(VLOOKUP($A128,Surfaces!$B$2:$AL$62,28,0))/$BC128)))</f>
        <v/>
      </c>
      <c r="BA128" s="43" t="str">
        <f>IF((BA$182+$BN128)&gt;=52,IF(ISBLANK(INDEX($C129:$BB129,1,(BA$182+$BN128+1-52))),"",IF($BL128="P",VLOOKUP($A128,Surfaces!$B$2:$AL$62,15,0),(VLOOKUP($A128,Surfaces!$B$2:$AL$62,28,0))/$BC128)),IF(ISBLANK(INDEX(BA129:$BB129,1,$BN128+1)),"",IF($BL128="P",VLOOKUP($A128,Surfaces!$B$2:$AL$62,15,0),(VLOOKUP($A128,Surfaces!$B$2:$AL$62,28,0))/$BC128)))</f>
        <v/>
      </c>
      <c r="BB128" s="43" t="str">
        <f>IF((BB$182+$BN128)&gt;=52,IF(ISBLANK(INDEX($C129:$BB129,1,(BB$182+$BN128+1-52))),"",IF($BL128="P",VLOOKUP($A128,Surfaces!$B$2:$AL$62,15,0),(VLOOKUP($A128,Surfaces!$B$2:$AL$62,28,0))/$BC128)),IF(ISBLANK(INDEX(BB129:$BB129,1,$BN128+1)),"",IF($BL128="P",VLOOKUP($A128,Surfaces!$B$2:$AL$62,15,0),(VLOOKUP($A128,Surfaces!$B$2:$AL$62,28,0))/$BC128)))</f>
        <v/>
      </c>
      <c r="BC128" s="44" t="str">
        <f>IF(COUNTA(C129:BB129)=0,"",COUNTA(C129:BB129))</f>
        <v/>
      </c>
      <c r="BD128" s="45"/>
      <c r="BE128" s="45"/>
      <c r="BF128" s="46"/>
      <c r="BG128" s="46"/>
      <c r="BH128" s="46"/>
      <c r="BI128" s="46"/>
      <c r="BJ128" s="46"/>
      <c r="BK128" s="47"/>
      <c r="BL128" s="46"/>
      <c r="BM128" s="46"/>
      <c r="BN128" s="46"/>
      <c r="BO128" s="48"/>
      <c r="BP128" s="49"/>
      <c r="BQ128" s="48"/>
      <c r="BR128" s="50" t="str">
        <f>IF(ISBLANK(BP128),"",BP128)</f>
        <v/>
      </c>
    </row>
    <row r="129" spans="1:70" x14ac:dyDescent="0.2">
      <c r="A129" s="52">
        <f>A128</f>
        <v>0</v>
      </c>
      <c r="B129" s="53" t="s">
        <v>121</v>
      </c>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7"/>
      <c r="BD129" s="58"/>
      <c r="BE129" s="58"/>
      <c r="BF129" s="59"/>
      <c r="BG129" s="59"/>
      <c r="BH129" s="59"/>
      <c r="BI129" s="59"/>
      <c r="BJ129" s="59"/>
      <c r="BK129" s="60"/>
      <c r="BL129" s="59"/>
      <c r="BM129" s="59"/>
      <c r="BN129" s="59"/>
      <c r="BO129" s="61"/>
      <c r="BP129" s="62"/>
      <c r="BQ129" s="61"/>
      <c r="BR129" s="63"/>
    </row>
    <row r="130" spans="1:70" x14ac:dyDescent="0.2">
      <c r="A130" s="64">
        <f>A129</f>
        <v>0</v>
      </c>
      <c r="B130" s="65" t="s">
        <v>123</v>
      </c>
      <c r="C130" s="66" t="str">
        <f>IF(C129="","",IF(VLOOKUP($A130,Surfaces!$B$1:$AK$61,16,0)="",VLOOKUP($A130,Surfaces!$B$1:$AK$61,29,0),VLOOKUP($A130,Surfaces!$B$1:$AK$61,16,0)))</f>
        <v/>
      </c>
      <c r="D130" s="66" t="str">
        <f>IF(D129="","",IF(VLOOKUP($A130,Surfaces!$B$1:$AK$61,16,0)="",VLOOKUP($A130,Surfaces!$B$1:$AK$61,29,0),VLOOKUP($A130,Surfaces!$B$1:$AK$61,16,0)))</f>
        <v/>
      </c>
      <c r="E130" s="66" t="str">
        <f>IF(E129="","",IF(VLOOKUP($A130,Surfaces!$B$1:$AK$61,16,0)="",VLOOKUP($A130,Surfaces!$B$1:$AK$61,29,0),VLOOKUP($A130,Surfaces!$B$1:$AK$61,16,0)))</f>
        <v/>
      </c>
      <c r="F130" s="66" t="str">
        <f>IF(F129="","",IF(VLOOKUP($A130,Surfaces!$B$1:$AK$61,16,0)="",VLOOKUP($A130,Surfaces!$B$1:$AK$61,29,0),VLOOKUP($A130,Surfaces!$B$1:$AK$61,16,0)))</f>
        <v/>
      </c>
      <c r="G130" s="66" t="str">
        <f>IF(G129="","",IF(VLOOKUP($A130,Surfaces!$B$1:$AK$61,16,0)="",VLOOKUP($A130,Surfaces!$B$1:$AK$61,29,0),VLOOKUP($A130,Surfaces!$B$1:$AK$61,16,0)))</f>
        <v/>
      </c>
      <c r="H130" s="66" t="str">
        <f>IF(H129="","",IF(VLOOKUP($A130,Surfaces!$B$1:$AK$61,16,0)="",VLOOKUP($A130,Surfaces!$B$1:$AK$61,29,0),VLOOKUP($A130,Surfaces!$B$1:$AK$61,16,0)))</f>
        <v/>
      </c>
      <c r="I130" s="66" t="str">
        <f>IF(I129="","",IF(VLOOKUP($A130,Surfaces!$B$1:$AK$61,16,0)="",VLOOKUP($A130,Surfaces!$B$1:$AK$61,29,0),VLOOKUP($A130,Surfaces!$B$1:$AK$61,16,0)))</f>
        <v/>
      </c>
      <c r="J130" s="66" t="str">
        <f>IF(J129="","",IF(VLOOKUP($A130,Surfaces!$B$1:$AK$61,16,0)="",VLOOKUP($A130,Surfaces!$B$1:$AK$61,29,0),VLOOKUP($A130,Surfaces!$B$1:$AK$61,16,0)))</f>
        <v/>
      </c>
      <c r="K130" s="66" t="str">
        <f>IF(K129="","",IF(VLOOKUP($A130,Surfaces!$B$1:$AK$61,16,0)="",VLOOKUP($A130,Surfaces!$B$1:$AK$61,29,0),VLOOKUP($A130,Surfaces!$B$1:$AK$61,16,0)))</f>
        <v/>
      </c>
      <c r="L130" s="66" t="str">
        <f>IF(L129="","",IF(VLOOKUP($A130,Surfaces!$B$1:$AK$61,16,0)="",VLOOKUP($A130,Surfaces!$B$1:$AK$61,29,0),VLOOKUP($A130,Surfaces!$B$1:$AK$61,16,0)))</f>
        <v/>
      </c>
      <c r="M130" s="66" t="str">
        <f>IF(M129="","",IF(VLOOKUP($A130,Surfaces!$B$1:$AK$61,16,0)="",VLOOKUP($A130,Surfaces!$B$1:$AK$61,29,0),VLOOKUP($A130,Surfaces!$B$1:$AK$61,16,0)))</f>
        <v/>
      </c>
      <c r="N130" s="66" t="str">
        <f>IF(N129="","",IF(VLOOKUP($A130,Surfaces!$B$1:$AK$61,16,0)="",VLOOKUP($A130,Surfaces!$B$1:$AK$61,29,0),VLOOKUP($A130,Surfaces!$B$1:$AK$61,16,0)))</f>
        <v/>
      </c>
      <c r="O130" s="66" t="str">
        <f>IF(O129="","",IF(VLOOKUP($A130,Surfaces!$B$1:$AK$61,16,0)="",VLOOKUP($A130,Surfaces!$B$1:$AK$61,29,0),VLOOKUP($A130,Surfaces!$B$1:$AK$61,16,0)))</f>
        <v/>
      </c>
      <c r="P130" s="66" t="str">
        <f>IF(P129="","",IF(VLOOKUP($A130,Surfaces!$B$1:$AK$61,16,0)="",VLOOKUP($A130,Surfaces!$B$1:$AK$61,29,0),VLOOKUP($A130,Surfaces!$B$1:$AK$61,16,0)))</f>
        <v/>
      </c>
      <c r="Q130" s="66" t="str">
        <f>IF(Q129="","",IF(VLOOKUP($A130,Surfaces!$B$1:$AK$61,16,0)="",VLOOKUP($A130,Surfaces!$B$1:$AK$61,29,0),VLOOKUP($A130,Surfaces!$B$1:$AK$61,16,0)))</f>
        <v/>
      </c>
      <c r="R130" s="66" t="str">
        <f>IF(R129="","",IF(VLOOKUP($A130,Surfaces!$B$1:$AK$61,16,0)="",VLOOKUP($A130,Surfaces!$B$1:$AK$61,29,0),VLOOKUP($A130,Surfaces!$B$1:$AK$61,16,0)))</f>
        <v/>
      </c>
      <c r="S130" s="66" t="str">
        <f>IF(S129="","",IF(VLOOKUP($A130,Surfaces!$B$1:$AK$61,16,0)="",VLOOKUP($A130,Surfaces!$B$1:$AK$61,29,0),VLOOKUP($A130,Surfaces!$B$1:$AK$61,16,0)))</f>
        <v/>
      </c>
      <c r="T130" s="66" t="str">
        <f>IF(T129="","",IF(VLOOKUP($A130,Surfaces!$B$1:$AK$61,16,0)="",VLOOKUP($A130,Surfaces!$B$1:$AK$61,29,0),VLOOKUP($A130,Surfaces!$B$1:$AK$61,16,0)))</f>
        <v/>
      </c>
      <c r="U130" s="66" t="str">
        <f>IF(U129="","",IF(VLOOKUP($A130,Surfaces!$B$1:$AK$61,16,0)="",VLOOKUP($A130,Surfaces!$B$1:$AK$61,29,0),VLOOKUP($A130,Surfaces!$B$1:$AK$61,16,0)))</f>
        <v/>
      </c>
      <c r="V130" s="66" t="str">
        <f>IF(V129="","",IF(VLOOKUP($A130,Surfaces!$B$1:$AK$61,16,0)="",VLOOKUP($A130,Surfaces!$B$1:$AK$61,29,0),VLOOKUP($A130,Surfaces!$B$1:$AK$61,16,0)))</f>
        <v/>
      </c>
      <c r="W130" s="66" t="str">
        <f>IF(W129="","",IF(VLOOKUP($A130,Surfaces!$B$1:$AK$61,16,0)="",VLOOKUP($A130,Surfaces!$B$1:$AK$61,29,0),VLOOKUP($A130,Surfaces!$B$1:$AK$61,16,0)))</f>
        <v/>
      </c>
      <c r="X130" s="66" t="str">
        <f>IF(X129="","",IF(VLOOKUP($A130,Surfaces!$B$1:$AK$61,16,0)="",VLOOKUP($A130,Surfaces!$B$1:$AK$61,29,0),VLOOKUP($A130,Surfaces!$B$1:$AK$61,16,0)))</f>
        <v/>
      </c>
      <c r="Y130" s="66" t="str">
        <f>IF(Y129="","",IF(VLOOKUP($A130,Surfaces!$B$1:$AK$61,16,0)="",VLOOKUP($A130,Surfaces!$B$1:$AK$61,29,0),VLOOKUP($A130,Surfaces!$B$1:$AK$61,16,0)))</f>
        <v/>
      </c>
      <c r="Z130" s="66" t="str">
        <f>IF(Z129="","",IF(VLOOKUP($A130,Surfaces!$B$1:$AK$61,16,0)="",VLOOKUP($A130,Surfaces!$B$1:$AK$61,29,0),VLOOKUP($A130,Surfaces!$B$1:$AK$61,16,0)))</f>
        <v/>
      </c>
      <c r="AA130" s="66" t="str">
        <f>IF(AA129="","",IF(VLOOKUP($A130,Surfaces!$B$1:$AK$61,16,0)="",VLOOKUP($A130,Surfaces!$B$1:$AK$61,29,0),VLOOKUP($A130,Surfaces!$B$1:$AK$61,16,0)))</f>
        <v/>
      </c>
      <c r="AB130" s="66" t="str">
        <f>IF(AB129="","",IF(VLOOKUP($A130,Surfaces!$B$1:$AK$61,16,0)="",VLOOKUP($A130,Surfaces!$B$1:$AK$61,29,0),VLOOKUP($A130,Surfaces!$B$1:$AK$61,16,0)))</f>
        <v/>
      </c>
      <c r="AC130" s="66" t="str">
        <f>IF(AC129="","",IF(VLOOKUP($A130,Surfaces!$B$1:$AK$61,16,0)="",VLOOKUP($A130,Surfaces!$B$1:$AK$61,29,0),VLOOKUP($A130,Surfaces!$B$1:$AK$61,16,0)))</f>
        <v/>
      </c>
      <c r="AD130" s="66" t="str">
        <f>IF(AD129="","",IF(VLOOKUP($A130,Surfaces!$B$1:$AK$61,16,0)="",VLOOKUP($A130,Surfaces!$B$1:$AK$61,29,0),VLOOKUP($A130,Surfaces!$B$1:$AK$61,16,0)))</f>
        <v/>
      </c>
      <c r="AE130" s="66" t="str">
        <f>IF(AE129="","",IF(VLOOKUP($A130,Surfaces!$B$1:$AK$61,16,0)="",VLOOKUP($A130,Surfaces!$B$1:$AK$61,29,0),VLOOKUP($A130,Surfaces!$B$1:$AK$61,16,0)))</f>
        <v/>
      </c>
      <c r="AF130" s="66" t="str">
        <f>IF(AF129="","",IF(VLOOKUP($A130,Surfaces!$B$1:$AK$61,16,0)="",VLOOKUP($A130,Surfaces!$B$1:$AK$61,29,0),VLOOKUP($A130,Surfaces!$B$1:$AK$61,16,0)))</f>
        <v/>
      </c>
      <c r="AG130" s="66" t="str">
        <f>IF(AG129="","",IF(VLOOKUP($A130,Surfaces!$B$1:$AK$61,16,0)="",VLOOKUP($A130,Surfaces!$B$1:$AK$61,29,0),VLOOKUP($A130,Surfaces!$B$1:$AK$61,16,0)))</f>
        <v/>
      </c>
      <c r="AH130" s="66" t="str">
        <f>IF(AH129="","",IF(VLOOKUP($A130,Surfaces!$B$1:$AK$61,16,0)="",VLOOKUP($A130,Surfaces!$B$1:$AK$61,29,0),VLOOKUP($A130,Surfaces!$B$1:$AK$61,16,0)))</f>
        <v/>
      </c>
      <c r="AI130" s="66" t="str">
        <f>IF(AI129="","",IF(VLOOKUP($A130,Surfaces!$B$1:$AK$61,16,0)="",VLOOKUP($A130,Surfaces!$B$1:$AK$61,29,0),VLOOKUP($A130,Surfaces!$B$1:$AK$61,16,0)))</f>
        <v/>
      </c>
      <c r="AJ130" s="66" t="str">
        <f>IF(AJ129="","",IF(VLOOKUP($A130,Surfaces!$B$1:$AK$61,16,0)="",VLOOKUP($A130,Surfaces!$B$1:$AK$61,29,0),VLOOKUP($A130,Surfaces!$B$1:$AK$61,16,0)))</f>
        <v/>
      </c>
      <c r="AK130" s="66" t="str">
        <f>IF(AK129="","",IF(VLOOKUP($A130,Surfaces!$B$1:$AK$61,16,0)="",VLOOKUP($A130,Surfaces!$B$1:$AK$61,29,0),VLOOKUP($A130,Surfaces!$B$1:$AK$61,16,0)))</f>
        <v/>
      </c>
      <c r="AL130" s="66" t="str">
        <f>IF(AL129="","",IF(VLOOKUP($A130,Surfaces!$B$1:$AK$61,16,0)="",VLOOKUP($A130,Surfaces!$B$1:$AK$61,29,0),VLOOKUP($A130,Surfaces!$B$1:$AK$61,16,0)))</f>
        <v/>
      </c>
      <c r="AM130" s="66" t="str">
        <f>IF(AM129="","",IF(VLOOKUP($A130,Surfaces!$B$1:$AK$61,16,0)="",VLOOKUP($A130,Surfaces!$B$1:$AK$61,29,0),VLOOKUP($A130,Surfaces!$B$1:$AK$61,16,0)))</f>
        <v/>
      </c>
      <c r="AN130" s="66" t="str">
        <f>IF(AN129="","",IF(VLOOKUP($A130,Surfaces!$B$1:$AK$61,16,0)="",VLOOKUP($A130,Surfaces!$B$1:$AK$61,29,0),VLOOKUP($A130,Surfaces!$B$1:$AK$61,16,0)))</f>
        <v/>
      </c>
      <c r="AO130" s="66" t="str">
        <f>IF(AO129="","",IF(VLOOKUP($A130,Surfaces!$B$1:$AK$61,16,0)="",VLOOKUP($A130,Surfaces!$B$1:$AK$61,29,0),VLOOKUP($A130,Surfaces!$B$1:$AK$61,16,0)))</f>
        <v/>
      </c>
      <c r="AP130" s="66" t="str">
        <f>IF(AP129="","",IF(VLOOKUP($A130,Surfaces!$B$1:$AK$61,16,0)="",VLOOKUP($A130,Surfaces!$B$1:$AK$61,29,0),VLOOKUP($A130,Surfaces!$B$1:$AK$61,16,0)))</f>
        <v/>
      </c>
      <c r="AQ130" s="66" t="str">
        <f>IF(AQ129="","",IF(VLOOKUP($A130,Surfaces!$B$1:$AK$61,16,0)="",VLOOKUP($A130,Surfaces!$B$1:$AK$61,29,0),VLOOKUP($A130,Surfaces!$B$1:$AK$61,16,0)))</f>
        <v/>
      </c>
      <c r="AR130" s="66" t="str">
        <f>IF(AR129="","",IF(VLOOKUP($A130,Surfaces!$B$1:$AK$61,16,0)="",VLOOKUP($A130,Surfaces!$B$1:$AK$61,29,0),VLOOKUP($A130,Surfaces!$B$1:$AK$61,16,0)))</f>
        <v/>
      </c>
      <c r="AS130" s="66" t="str">
        <f>IF(AS129="","",IF(VLOOKUP($A130,Surfaces!$B$1:$AK$61,16,0)="",VLOOKUP($A130,Surfaces!$B$1:$AK$61,29,0),VLOOKUP($A130,Surfaces!$B$1:$AK$61,16,0)))</f>
        <v/>
      </c>
      <c r="AT130" s="66" t="str">
        <f>IF(AT129="","",IF(VLOOKUP($A130,Surfaces!$B$1:$AK$61,16,0)="",VLOOKUP($A130,Surfaces!$B$1:$AK$61,29,0),VLOOKUP($A130,Surfaces!$B$1:$AK$61,16,0)))</f>
        <v/>
      </c>
      <c r="AU130" s="66" t="str">
        <f>IF(AU129="","",IF(VLOOKUP($A130,Surfaces!$B$1:$AK$61,16,0)="",VLOOKUP($A130,Surfaces!$B$1:$AK$61,29,0),VLOOKUP($A130,Surfaces!$B$1:$AK$61,16,0)))</f>
        <v/>
      </c>
      <c r="AV130" s="66" t="str">
        <f>IF(AV129="","",IF(VLOOKUP($A130,Surfaces!$B$1:$AK$61,16,0)="",VLOOKUP($A130,Surfaces!$B$1:$AK$61,29,0),VLOOKUP($A130,Surfaces!$B$1:$AK$61,16,0)))</f>
        <v/>
      </c>
      <c r="AW130" s="66" t="str">
        <f>IF(AW129="","",IF(VLOOKUP($A130,Surfaces!$B$1:$AK$61,16,0)="",VLOOKUP($A130,Surfaces!$B$1:$AK$61,29,0),VLOOKUP($A130,Surfaces!$B$1:$AK$61,16,0)))</f>
        <v/>
      </c>
      <c r="AX130" s="66" t="str">
        <f>IF(AX129="","",IF(VLOOKUP($A130,Surfaces!$B$1:$AK$61,16,0)="",VLOOKUP($A130,Surfaces!$B$1:$AK$61,29,0),VLOOKUP($A130,Surfaces!$B$1:$AK$61,16,0)))</f>
        <v/>
      </c>
      <c r="AY130" s="66" t="str">
        <f>IF(AY129="","",IF(VLOOKUP($A130,Surfaces!$B$1:$AK$61,16,0)="",VLOOKUP($A130,Surfaces!$B$1:$AK$61,29,0),VLOOKUP($A130,Surfaces!$B$1:$AK$61,16,0)))</f>
        <v/>
      </c>
      <c r="AZ130" s="66" t="str">
        <f>IF(AZ129="","",IF(VLOOKUP($A130,Surfaces!$B$1:$AK$61,16,0)="",VLOOKUP($A130,Surfaces!$B$1:$AK$61,29,0),VLOOKUP($A130,Surfaces!$B$1:$AK$61,16,0)))</f>
        <v/>
      </c>
      <c r="BA130" s="66" t="str">
        <f>IF(BA129="","",IF(VLOOKUP($A130,Surfaces!$B$1:$AK$61,16,0)="",VLOOKUP($A130,Surfaces!$B$1:$AK$61,29,0),VLOOKUP($A130,Surfaces!$B$1:$AK$61,16,0)))</f>
        <v/>
      </c>
      <c r="BB130" s="66" t="str">
        <f>IF(BB129="","",IF(VLOOKUP($A130,Surfaces!$B$1:$AK$61,16,0)="",VLOOKUP($A130,Surfaces!$B$1:$AK$61,29,0),VLOOKUP($A130,Surfaces!$B$1:$AK$61,16,0)))</f>
        <v/>
      </c>
      <c r="BC130" s="67"/>
      <c r="BD130" s="68"/>
      <c r="BE130" s="68"/>
      <c r="BF130" s="69"/>
      <c r="BG130" s="69"/>
      <c r="BH130" s="69"/>
      <c r="BI130" s="69"/>
      <c r="BJ130" s="69"/>
      <c r="BK130" s="70"/>
      <c r="BL130" s="69"/>
      <c r="BM130" s="69"/>
      <c r="BN130" s="69"/>
      <c r="BO130" s="71"/>
      <c r="BP130" s="72"/>
      <c r="BQ130" s="71"/>
      <c r="BR130" s="73"/>
    </row>
    <row r="131" spans="1:70" s="51" customFormat="1" x14ac:dyDescent="0.2">
      <c r="A131" s="41"/>
      <c r="B131" s="42" t="s">
        <v>115</v>
      </c>
      <c r="C131" s="43" t="str">
        <f>IF((C$182+$BN131)&gt;=52,IF(ISBLANK(INDEX($C132:$BB132,1,(C$182+$BN131+1-52))),"",IF($BL131="P",VLOOKUP($A131,Surfaces!$B$2:$AL$62,15,0),(VLOOKUP($A131,Surfaces!$B$2:$AL$62,28,0))/$BC131)),IF(ISBLANK(INDEX(C132:$BB132,1,$BN131+1)),"",IF($BL131="P",VLOOKUP($A131,Surfaces!$B$2:$AL$62,15,0),(VLOOKUP($A131,Surfaces!$B$2:$AL$62,28,0))/$BC131)))</f>
        <v/>
      </c>
      <c r="D131" s="43" t="str">
        <f>IF((D$182+$BN131)&gt;=52,IF(ISBLANK(INDEX($C132:$BB132,1,(D$182+$BN131+1-52))),"",IF($BL131="P",VLOOKUP($A131,Surfaces!$B$2:$AL$62,15,0),(VLOOKUP($A131,Surfaces!$B$2:$AL$62,28,0))/$BC131)),IF(ISBLANK(INDEX(D132:$BB132,1,$BN131+1)),"",IF($BL131="P",VLOOKUP($A131,Surfaces!$B$2:$AL$62,15,0),(VLOOKUP($A131,Surfaces!$B$2:$AL$62,28,0))/$BC131)))</f>
        <v/>
      </c>
      <c r="E131" s="43" t="str">
        <f>IF((E$182+$BN131)&gt;=52,IF(ISBLANK(INDEX($C132:$BB132,1,(E$182+$BN131+1-52))),"",IF($BL131="P",VLOOKUP($A131,Surfaces!$B$2:$AL$62,15,0),(VLOOKUP($A131,Surfaces!$B$2:$AL$62,28,0))/$BC131)),IF(ISBLANK(INDEX(E132:$BB132,1,$BN131+1)),"",IF($BL131="P",VLOOKUP($A131,Surfaces!$B$2:$AL$62,15,0),(VLOOKUP($A131,Surfaces!$B$2:$AL$62,28,0))/$BC131)))</f>
        <v/>
      </c>
      <c r="F131" s="43" t="str">
        <f>IF((F$182+$BN131)&gt;=52,IF(ISBLANK(INDEX($C132:$BB132,1,(F$182+$BN131+1-52))),"",IF($BL131="P",VLOOKUP($A131,Surfaces!$B$2:$AL$62,15,0),(VLOOKUP($A131,Surfaces!$B$2:$AL$62,28,0))/$BC131)),IF(ISBLANK(INDEX(F132:$BB132,1,$BN131+1)),"",IF($BL131="P",VLOOKUP($A131,Surfaces!$B$2:$AL$62,15,0),(VLOOKUP($A131,Surfaces!$B$2:$AL$62,28,0))/$BC131)))</f>
        <v/>
      </c>
      <c r="G131" s="43" t="str">
        <f>IF((G$182+$BN131)&gt;=52,IF(ISBLANK(INDEX($C132:$BB132,1,(G$182+$BN131+1-52))),"",IF($BL131="P",VLOOKUP($A131,Surfaces!$B$2:$AL$62,15,0),(VLOOKUP($A131,Surfaces!$B$2:$AL$62,28,0))/$BC131)),IF(ISBLANK(INDEX(G132:$BB132,1,$BN131+1)),"",IF($BL131="P",VLOOKUP($A131,Surfaces!$B$2:$AL$62,15,0),(VLOOKUP($A131,Surfaces!$B$2:$AL$62,28,0))/$BC131)))</f>
        <v/>
      </c>
      <c r="H131" s="43" t="str">
        <f>IF((H$182+$BN131)&gt;=52,IF(ISBLANK(INDEX($C132:$BB132,1,(H$182+$BN131+1-52))),"",IF($BL131="P",VLOOKUP($A131,Surfaces!$B$2:$AL$62,15,0),(VLOOKUP($A131,Surfaces!$B$2:$AL$62,28,0))/$BC131)),IF(ISBLANK(INDEX(H132:$BB132,1,$BN131+1)),"",IF($BL131="P",VLOOKUP($A131,Surfaces!$B$2:$AL$62,15,0),(VLOOKUP($A131,Surfaces!$B$2:$AL$62,28,0))/$BC131)))</f>
        <v/>
      </c>
      <c r="I131" s="43" t="str">
        <f>IF((I$182+$BN131)&gt;=52,IF(ISBLANK(INDEX($C132:$BB132,1,(I$182+$BN131+1-52))),"",IF($BL131="P",VLOOKUP($A131,Surfaces!$B$2:$AL$62,15,0),(VLOOKUP($A131,Surfaces!$B$2:$AL$62,28,0))/$BC131)),IF(ISBLANK(INDEX(I132:$BB132,1,$BN131+1)),"",IF($BL131="P",VLOOKUP($A131,Surfaces!$B$2:$AL$62,15,0),(VLOOKUP($A131,Surfaces!$B$2:$AL$62,28,0))/$BC131)))</f>
        <v/>
      </c>
      <c r="J131" s="43" t="str">
        <f>IF((J$182+$BN131)&gt;=52,IF(ISBLANK(INDEX($C132:$BB132,1,(J$182+$BN131+1-52))),"",IF($BL131="P",VLOOKUP($A131,Surfaces!$B$2:$AL$62,15,0),(VLOOKUP($A131,Surfaces!$B$2:$AL$62,28,0))/$BC131)),IF(ISBLANK(INDEX(J132:$BB132,1,$BN131+1)),"",IF($BL131="P",VLOOKUP($A131,Surfaces!$B$2:$AL$62,15,0),(VLOOKUP($A131,Surfaces!$B$2:$AL$62,28,0))/$BC131)))</f>
        <v/>
      </c>
      <c r="K131" s="43" t="str">
        <f>IF((K$182+$BN131)&gt;=52,IF(ISBLANK(INDEX($C132:$BB132,1,(K$182+$BN131+1-52))),"",IF($BL131="P",VLOOKUP($A131,Surfaces!$B$2:$AL$62,15,0),(VLOOKUP($A131,Surfaces!$B$2:$AL$62,28,0))/$BC131)),IF(ISBLANK(INDEX(K132:$BB132,1,$BN131+1)),"",IF($BL131="P",VLOOKUP($A131,Surfaces!$B$2:$AL$62,15,0),(VLOOKUP($A131,Surfaces!$B$2:$AL$62,28,0))/$BC131)))</f>
        <v/>
      </c>
      <c r="L131" s="43" t="str">
        <f>IF((L$182+$BN131)&gt;=52,IF(ISBLANK(INDEX($C132:$BB132,1,(L$182+$BN131+1-52))),"",IF($BL131="P",VLOOKUP($A131,Surfaces!$B$2:$AL$62,15,0),(VLOOKUP($A131,Surfaces!$B$2:$AL$62,28,0))/$BC131)),IF(ISBLANK(INDEX(L132:$BB132,1,$BN131+1)),"",IF($BL131="P",VLOOKUP($A131,Surfaces!$B$2:$AL$62,15,0),(VLOOKUP($A131,Surfaces!$B$2:$AL$62,28,0))/$BC131)))</f>
        <v/>
      </c>
      <c r="M131" s="43" t="str">
        <f>IF((M$182+$BN131)&gt;=52,IF(ISBLANK(INDEX($C132:$BB132,1,(M$182+$BN131+1-52))),"",IF($BL131="P",VLOOKUP($A131,Surfaces!$B$2:$AL$62,15,0),(VLOOKUP($A131,Surfaces!$B$2:$AL$62,28,0))/$BC131)),IF(ISBLANK(INDEX(M132:$BB132,1,$BN131+1)),"",IF($BL131="P",VLOOKUP($A131,Surfaces!$B$2:$AL$62,15,0),(VLOOKUP($A131,Surfaces!$B$2:$AL$62,28,0))/$BC131)))</f>
        <v/>
      </c>
      <c r="N131" s="43" t="str">
        <f>IF((N$182+$BN131)&gt;=52,IF(ISBLANK(INDEX($C132:$BB132,1,(N$182+$BN131+1-52))),"",IF($BL131="P",VLOOKUP($A131,Surfaces!$B$2:$AL$62,15,0),(VLOOKUP($A131,Surfaces!$B$2:$AL$62,28,0))/$BC131)),IF(ISBLANK(INDEX(N132:$BB132,1,$BN131+1)),"",IF($BL131="P",VLOOKUP($A131,Surfaces!$B$2:$AL$62,15,0),(VLOOKUP($A131,Surfaces!$B$2:$AL$62,28,0))/$BC131)))</f>
        <v/>
      </c>
      <c r="O131" s="43" t="str">
        <f>IF((O$182+$BN131)&gt;=52,IF(ISBLANK(INDEX($C132:$BB132,1,(O$182+$BN131+1-52))),"",IF($BL131="P",VLOOKUP($A131,Surfaces!$B$2:$AL$62,15,0),(VLOOKUP($A131,Surfaces!$B$2:$AL$62,28,0))/$BC131)),IF(ISBLANK(INDEX(O132:$BB132,1,$BN131+1)),"",IF($BL131="P",VLOOKUP($A131,Surfaces!$B$2:$AL$62,15,0),(VLOOKUP($A131,Surfaces!$B$2:$AL$62,28,0))/$BC131)))</f>
        <v/>
      </c>
      <c r="P131" s="43" t="str">
        <f>IF((P$182+$BN131)&gt;=52,IF(ISBLANK(INDEX($C132:$BB132,1,(P$182+$BN131+1-52))),"",IF($BL131="P",VLOOKUP($A131,Surfaces!$B$2:$AL$62,15,0),(VLOOKUP($A131,Surfaces!$B$2:$AL$62,28,0))/$BC131)),IF(ISBLANK(INDEX(P132:$BB132,1,$BN131+1)),"",IF($BL131="P",VLOOKUP($A131,Surfaces!$B$2:$AL$62,15,0),(VLOOKUP($A131,Surfaces!$B$2:$AL$62,28,0))/$BC131)))</f>
        <v/>
      </c>
      <c r="Q131" s="43" t="str">
        <f>IF((Q$182+$BN131)&gt;=52,IF(ISBLANK(INDEX($C132:$BB132,1,(Q$182+$BN131+1-52))),"",IF($BL131="P",VLOOKUP($A131,Surfaces!$B$2:$AL$62,15,0),(VLOOKUP($A131,Surfaces!$B$2:$AL$62,28,0))/$BC131)),IF(ISBLANK(INDEX(Q132:$BB132,1,$BN131+1)),"",IF($BL131="P",VLOOKUP($A131,Surfaces!$B$2:$AL$62,15,0),(VLOOKUP($A131,Surfaces!$B$2:$AL$62,28,0))/$BC131)))</f>
        <v/>
      </c>
      <c r="R131" s="43" t="str">
        <f>IF((R$182+$BN131)&gt;=52,IF(ISBLANK(INDEX($C132:$BB132,1,(R$182+$BN131+1-52))),"",IF($BL131="P",VLOOKUP($A131,Surfaces!$B$2:$AL$62,15,0),(VLOOKUP($A131,Surfaces!$B$2:$AL$62,28,0))/$BC131)),IF(ISBLANK(INDEX(R132:$BB132,1,$BN131+1)),"",IF($BL131="P",VLOOKUP($A131,Surfaces!$B$2:$AL$62,15,0),(VLOOKUP($A131,Surfaces!$B$2:$AL$62,28,0))/$BC131)))</f>
        <v/>
      </c>
      <c r="S131" s="43" t="str">
        <f>IF((S$182+$BN131)&gt;=52,IF(ISBLANK(INDEX($C132:$BB132,1,(S$182+$BN131+1-52))),"",IF($BL131="P",VLOOKUP($A131,Surfaces!$B$2:$AL$62,15,0),(VLOOKUP($A131,Surfaces!$B$2:$AL$62,28,0))/$BC131)),IF(ISBLANK(INDEX(S132:$BB132,1,$BN131+1)),"",IF($BL131="P",VLOOKUP($A131,Surfaces!$B$2:$AL$62,15,0),(VLOOKUP($A131,Surfaces!$B$2:$AL$62,28,0))/$BC131)))</f>
        <v/>
      </c>
      <c r="T131" s="43" t="str">
        <f>IF((T$182+$BN131)&gt;=52,IF(ISBLANK(INDEX($C132:$BB132,1,(T$182+$BN131+1-52))),"",IF($BL131="P",VLOOKUP($A131,Surfaces!$B$2:$AL$62,15,0),(VLOOKUP($A131,Surfaces!$B$2:$AL$62,28,0))/$BC131)),IF(ISBLANK(INDEX(T132:$BB132,1,$BN131+1)),"",IF($BL131="P",VLOOKUP($A131,Surfaces!$B$2:$AL$62,15,0),(VLOOKUP($A131,Surfaces!$B$2:$AL$62,28,0))/$BC131)))</f>
        <v/>
      </c>
      <c r="U131" s="43" t="str">
        <f>IF((U$182+$BN131)&gt;=52,IF(ISBLANK(INDEX($C132:$BB132,1,(U$182+$BN131+1-52))),"",IF($BL131="P",VLOOKUP($A131,Surfaces!$B$2:$AL$62,15,0),(VLOOKUP($A131,Surfaces!$B$2:$AL$62,28,0))/$BC131)),IF(ISBLANK(INDEX(U132:$BB132,1,$BN131+1)),"",IF($BL131="P",VLOOKUP($A131,Surfaces!$B$2:$AL$62,15,0),(VLOOKUP($A131,Surfaces!$B$2:$AL$62,28,0))/$BC131)))</f>
        <v/>
      </c>
      <c r="V131" s="43" t="str">
        <f>IF((V$182+$BN131)&gt;=52,IF(ISBLANK(INDEX($C132:$BB132,1,(V$182+$BN131+1-52))),"",IF($BL131="P",VLOOKUP($A131,Surfaces!$B$2:$AL$62,15,0),(VLOOKUP($A131,Surfaces!$B$2:$AL$62,28,0))/$BC131)),IF(ISBLANK(INDEX(V132:$BB132,1,$BN131+1)),"",IF($BL131="P",VLOOKUP($A131,Surfaces!$B$2:$AL$62,15,0),(VLOOKUP($A131,Surfaces!$B$2:$AL$62,28,0))/$BC131)))</f>
        <v/>
      </c>
      <c r="W131" s="43" t="str">
        <f>IF((W$182+$BN131)&gt;=52,IF(ISBLANK(INDEX($C132:$BB132,1,(W$182+$BN131+1-52))),"",IF($BL131="P",VLOOKUP($A131,Surfaces!$B$2:$AL$62,15,0),(VLOOKUP($A131,Surfaces!$B$2:$AL$62,28,0))/$BC131)),IF(ISBLANK(INDEX(W132:$BB132,1,$BN131+1)),"",IF($BL131="P",VLOOKUP($A131,Surfaces!$B$2:$AL$62,15,0),(VLOOKUP($A131,Surfaces!$B$2:$AL$62,28,0))/$BC131)))</f>
        <v/>
      </c>
      <c r="X131" s="43" t="str">
        <f>IF((X$182+$BN131)&gt;=52,IF(ISBLANK(INDEX($C132:$BB132,1,(X$182+$BN131+1-52))),"",IF($BL131="P",VLOOKUP($A131,Surfaces!$B$2:$AL$62,15,0),(VLOOKUP($A131,Surfaces!$B$2:$AL$62,28,0))/$BC131)),IF(ISBLANK(INDEX(X132:$BB132,1,$BN131+1)),"",IF($BL131="P",VLOOKUP($A131,Surfaces!$B$2:$AL$62,15,0),(VLOOKUP($A131,Surfaces!$B$2:$AL$62,28,0))/$BC131)))</f>
        <v/>
      </c>
      <c r="Y131" s="43" t="str">
        <f>IF((Y$182+$BN131)&gt;=52,IF(ISBLANK(INDEX($C132:$BB132,1,(Y$182+$BN131+1-52))),"",IF($BL131="P",VLOOKUP($A131,Surfaces!$B$2:$AL$62,15,0),(VLOOKUP($A131,Surfaces!$B$2:$AL$62,28,0))/$BC131)),IF(ISBLANK(INDEX(Y132:$BB132,1,$BN131+1)),"",IF($BL131="P",VLOOKUP($A131,Surfaces!$B$2:$AL$62,15,0),(VLOOKUP($A131,Surfaces!$B$2:$AL$62,28,0))/$BC131)))</f>
        <v/>
      </c>
      <c r="Z131" s="43" t="str">
        <f>IF((Z$182+$BN131)&gt;=52,IF(ISBLANK(INDEX($C132:$BB132,1,(Z$182+$BN131+1-52))),"",IF($BL131="P",VLOOKUP($A131,Surfaces!$B$2:$AL$62,15,0),(VLOOKUP($A131,Surfaces!$B$2:$AL$62,28,0))/$BC131)),IF(ISBLANK(INDEX(Z132:$BB132,1,$BN131+1)),"",IF($BL131="P",VLOOKUP($A131,Surfaces!$B$2:$AL$62,15,0),(VLOOKUP($A131,Surfaces!$B$2:$AL$62,28,0))/$BC131)))</f>
        <v/>
      </c>
      <c r="AA131" s="43" t="str">
        <f>IF((AA$182+$BN131)&gt;=52,IF(ISBLANK(INDEX($C132:$BB132,1,(AA$182+$BN131+1-52))),"",IF($BL131="P",VLOOKUP($A131,Surfaces!$B$2:$AL$62,15,0),(VLOOKUP($A131,Surfaces!$B$2:$AL$62,28,0))/$BC131)),IF(ISBLANK(INDEX(AA132:$BB132,1,$BN131+1)),"",IF($BL131="P",VLOOKUP($A131,Surfaces!$B$2:$AL$62,15,0),(VLOOKUP($A131,Surfaces!$B$2:$AL$62,28,0))/$BC131)))</f>
        <v/>
      </c>
      <c r="AB131" s="43" t="str">
        <f>IF((AB$182+$BN131)&gt;=52,IF(ISBLANK(INDEX($C132:$BB132,1,(AB$182+$BN131+1-52))),"",IF($BL131="P",VLOOKUP($A131,Surfaces!$B$2:$AL$62,15,0),(VLOOKUP($A131,Surfaces!$B$2:$AL$62,28,0))/$BC131)),IF(ISBLANK(INDEX(AB132:$BB132,1,$BN131+1)),"",IF($BL131="P",VLOOKUP($A131,Surfaces!$B$2:$AL$62,15,0),(VLOOKUP($A131,Surfaces!$B$2:$AL$62,28,0))/$BC131)))</f>
        <v/>
      </c>
      <c r="AC131" s="43" t="str">
        <f>IF((AC$182+$BN131)&gt;=52,IF(ISBLANK(INDEX($C132:$BB132,1,(AC$182+$BN131+1-52))),"",IF($BL131="P",VLOOKUP($A131,Surfaces!$B$2:$AL$62,15,0),(VLOOKUP($A131,Surfaces!$B$2:$AL$62,28,0))/$BC131)),IF(ISBLANK(INDEX(AC132:$BB132,1,$BN131+1)),"",IF($BL131="P",VLOOKUP($A131,Surfaces!$B$2:$AL$62,15,0),(VLOOKUP($A131,Surfaces!$B$2:$AL$62,28,0))/$BC131)))</f>
        <v/>
      </c>
      <c r="AD131" s="43" t="str">
        <f>IF((AD$182+$BN131)&gt;=52,IF(ISBLANK(INDEX($C132:$BB132,1,(AD$182+$BN131+1-52))),"",IF($BL131="P",VLOOKUP($A131,Surfaces!$B$2:$AL$62,15,0),(VLOOKUP($A131,Surfaces!$B$2:$AL$62,28,0))/$BC131)),IF(ISBLANK(INDEX(AD132:$BB132,1,$BN131+1)),"",IF($BL131="P",VLOOKUP($A131,Surfaces!$B$2:$AL$62,15,0),(VLOOKUP($A131,Surfaces!$B$2:$AL$62,28,0))/$BC131)))</f>
        <v/>
      </c>
      <c r="AE131" s="43" t="str">
        <f>IF((AE$182+$BN131)&gt;=52,IF(ISBLANK(INDEX($C132:$BB132,1,(AE$182+$BN131+1-52))),"",IF($BL131="P",VLOOKUP($A131,Surfaces!$B$2:$AL$62,15,0),(VLOOKUP($A131,Surfaces!$B$2:$AL$62,28,0))/$BC131)),IF(ISBLANK(INDEX(AE132:$BB132,1,$BN131+1)),"",IF($BL131="P",VLOOKUP($A131,Surfaces!$B$2:$AL$62,15,0),(VLOOKUP($A131,Surfaces!$B$2:$AL$62,28,0))/$BC131)))</f>
        <v/>
      </c>
      <c r="AF131" s="43" t="str">
        <f>IF((AF$182+$BN131)&gt;=52,IF(ISBLANK(INDEX($C132:$BB132,1,(AF$182+$BN131+1-52))),"",IF($BL131="P",VLOOKUP($A131,Surfaces!$B$2:$AL$62,15,0),(VLOOKUP($A131,Surfaces!$B$2:$AL$62,28,0))/$BC131)),IF(ISBLANK(INDEX(AF132:$BB132,1,$BN131+1)),"",IF($BL131="P",VLOOKUP($A131,Surfaces!$B$2:$AL$62,15,0),(VLOOKUP($A131,Surfaces!$B$2:$AL$62,28,0))/$BC131)))</f>
        <v/>
      </c>
      <c r="AG131" s="43" t="str">
        <f>IF((AG$182+$BN131)&gt;=52,IF(ISBLANK(INDEX($C132:$BB132,1,(AG$182+$BN131+1-52))),"",IF($BL131="P",VLOOKUP($A131,Surfaces!$B$2:$AL$62,15,0),(VLOOKUP($A131,Surfaces!$B$2:$AL$62,28,0))/$BC131)),IF(ISBLANK(INDEX(AG132:$BB132,1,$BN131+1)),"",IF($BL131="P",VLOOKUP($A131,Surfaces!$B$2:$AL$62,15,0),(VLOOKUP($A131,Surfaces!$B$2:$AL$62,28,0))/$BC131)))</f>
        <v/>
      </c>
      <c r="AH131" s="43" t="str">
        <f>IF((AH$182+$BN131)&gt;=52,IF(ISBLANK(INDEX($C132:$BB132,1,(AH$182+$BN131+1-52))),"",IF($BL131="P",VLOOKUP($A131,Surfaces!$B$2:$AL$62,15,0),(VLOOKUP($A131,Surfaces!$B$2:$AL$62,28,0))/$BC131)),IF(ISBLANK(INDEX(AH132:$BB132,1,$BN131+1)),"",IF($BL131="P",VLOOKUP($A131,Surfaces!$B$2:$AL$62,15,0),(VLOOKUP($A131,Surfaces!$B$2:$AL$62,28,0))/$BC131)))</f>
        <v/>
      </c>
      <c r="AI131" s="43" t="str">
        <f>IF((AI$182+$BN131)&gt;=52,IF(ISBLANK(INDEX($C132:$BB132,1,(AI$182+$BN131+1-52))),"",IF($BL131="P",VLOOKUP($A131,Surfaces!$B$2:$AL$62,15,0),(VLOOKUP($A131,Surfaces!$B$2:$AL$62,28,0))/$BC131)),IF(ISBLANK(INDEX(AI132:$BB132,1,$BN131+1)),"",IF($BL131="P",VLOOKUP($A131,Surfaces!$B$2:$AL$62,15,0),(VLOOKUP($A131,Surfaces!$B$2:$AL$62,28,0))/$BC131)))</f>
        <v/>
      </c>
      <c r="AJ131" s="43" t="str">
        <f>IF((AJ$182+$BN131)&gt;=52,IF(ISBLANK(INDEX($C132:$BB132,1,(AJ$182+$BN131+1-52))),"",IF($BL131="P",VLOOKUP($A131,Surfaces!$B$2:$AL$62,15,0),(VLOOKUP($A131,Surfaces!$B$2:$AL$62,28,0))/$BC131)),IF(ISBLANK(INDEX(AJ132:$BB132,1,$BN131+1)),"",IF($BL131="P",VLOOKUP($A131,Surfaces!$B$2:$AL$62,15,0),(VLOOKUP($A131,Surfaces!$B$2:$AL$62,28,0))/$BC131)))</f>
        <v/>
      </c>
      <c r="AK131" s="43" t="str">
        <f>IF((AK$182+$BN131)&gt;=52,IF(ISBLANK(INDEX($C132:$BB132,1,(AK$182+$BN131+1-52))),"",IF($BL131="P",VLOOKUP($A131,Surfaces!$B$2:$AL$62,15,0),(VLOOKUP($A131,Surfaces!$B$2:$AL$62,28,0))/$BC131)),IF(ISBLANK(INDEX(AK132:$BB132,1,$BN131+1)),"",IF($BL131="P",VLOOKUP($A131,Surfaces!$B$2:$AL$62,15,0),(VLOOKUP($A131,Surfaces!$B$2:$AL$62,28,0))/$BC131)))</f>
        <v/>
      </c>
      <c r="AL131" s="43" t="str">
        <f>IF((AL$182+$BN131)&gt;=52,IF(ISBLANK(INDEX($C132:$BB132,1,(AL$182+$BN131+1-52))),"",IF($BL131="P",VLOOKUP($A131,Surfaces!$B$2:$AL$62,15,0),(VLOOKUP($A131,Surfaces!$B$2:$AL$62,28,0))/$BC131)),IF(ISBLANK(INDEX(AL132:$BB132,1,$BN131+1)),"",IF($BL131="P",VLOOKUP($A131,Surfaces!$B$2:$AL$62,15,0),(VLOOKUP($A131,Surfaces!$B$2:$AL$62,28,0))/$BC131)))</f>
        <v/>
      </c>
      <c r="AM131" s="43" t="str">
        <f>IF((AM$182+$BN131)&gt;=52,IF(ISBLANK(INDEX($C132:$BB132,1,(AM$182+$BN131+1-52))),"",IF($BL131="P",VLOOKUP($A131,Surfaces!$B$2:$AL$62,15,0),(VLOOKUP($A131,Surfaces!$B$2:$AL$62,28,0))/$BC131)),IF(ISBLANK(INDEX(AM132:$BB132,1,$BN131+1)),"",IF($BL131="P",VLOOKUP($A131,Surfaces!$B$2:$AL$62,15,0),(VLOOKUP($A131,Surfaces!$B$2:$AL$62,28,0))/$BC131)))</f>
        <v/>
      </c>
      <c r="AN131" s="43" t="str">
        <f>IF((AN$182+$BN131)&gt;=52,IF(ISBLANK(INDEX($C132:$BB132,1,(AN$182+$BN131+1-52))),"",IF($BL131="P",VLOOKUP($A131,Surfaces!$B$2:$AL$62,15,0),(VLOOKUP($A131,Surfaces!$B$2:$AL$62,28,0))/$BC131)),IF(ISBLANK(INDEX(AN132:$BB132,1,$BN131+1)),"",IF($BL131="P",VLOOKUP($A131,Surfaces!$B$2:$AL$62,15,0),(VLOOKUP($A131,Surfaces!$B$2:$AL$62,28,0))/$BC131)))</f>
        <v/>
      </c>
      <c r="AO131" s="43" t="str">
        <f>IF((AO$182+$BN131)&gt;=52,IF(ISBLANK(INDEX($C132:$BB132,1,(AO$182+$BN131+1-52))),"",IF($BL131="P",VLOOKUP($A131,Surfaces!$B$2:$AL$62,15,0),(VLOOKUP($A131,Surfaces!$B$2:$AL$62,28,0))/$BC131)),IF(ISBLANK(INDEX(AO132:$BB132,1,$BN131+1)),"",IF($BL131="P",VLOOKUP($A131,Surfaces!$B$2:$AL$62,15,0),(VLOOKUP($A131,Surfaces!$B$2:$AL$62,28,0))/$BC131)))</f>
        <v/>
      </c>
      <c r="AP131" s="43" t="str">
        <f>IF((AP$182+$BN131)&gt;=52,IF(ISBLANK(INDEX($C132:$BB132,1,(AP$182+$BN131+1-52))),"",IF($BL131="P",VLOOKUP($A131,Surfaces!$B$2:$AL$62,15,0),(VLOOKUP($A131,Surfaces!$B$2:$AL$62,28,0))/$BC131)),IF(ISBLANK(INDEX(AP132:$BB132,1,$BN131+1)),"",IF($BL131="P",VLOOKUP($A131,Surfaces!$B$2:$AL$62,15,0),(VLOOKUP($A131,Surfaces!$B$2:$AL$62,28,0))/$BC131)))</f>
        <v/>
      </c>
      <c r="AQ131" s="43" t="str">
        <f>IF((AQ$182+$BN131)&gt;=52,IF(ISBLANK(INDEX($C132:$BB132,1,(AQ$182+$BN131+1-52))),"",IF($BL131="P",VLOOKUP($A131,Surfaces!$B$2:$AL$62,15,0),(VLOOKUP($A131,Surfaces!$B$2:$AL$62,28,0))/$BC131)),IF(ISBLANK(INDEX(AQ132:$BB132,1,$BN131+1)),"",IF($BL131="P",VLOOKUP($A131,Surfaces!$B$2:$AL$62,15,0),(VLOOKUP($A131,Surfaces!$B$2:$AL$62,28,0))/$BC131)))</f>
        <v/>
      </c>
      <c r="AR131" s="43" t="str">
        <f>IF((AR$182+$BN131)&gt;=52,IF(ISBLANK(INDEX($C132:$BB132,1,(AR$182+$BN131+1-52))),"",IF($BL131="P",VLOOKUP($A131,Surfaces!$B$2:$AL$62,15,0),(VLOOKUP($A131,Surfaces!$B$2:$AL$62,28,0))/$BC131)),IF(ISBLANK(INDEX(AR132:$BB132,1,$BN131+1)),"",IF($BL131="P",VLOOKUP($A131,Surfaces!$B$2:$AL$62,15,0),(VLOOKUP($A131,Surfaces!$B$2:$AL$62,28,0))/$BC131)))</f>
        <v/>
      </c>
      <c r="AS131" s="43" t="str">
        <f>IF((AS$182+$BN131)&gt;=52,IF(ISBLANK(INDEX($C132:$BB132,1,(AS$182+$BN131+1-52))),"",IF($BL131="P",VLOOKUP($A131,Surfaces!$B$2:$AL$62,15,0),(VLOOKUP($A131,Surfaces!$B$2:$AL$62,28,0))/$BC131)),IF(ISBLANK(INDEX(AS132:$BB132,1,$BN131+1)),"",IF($BL131="P",VLOOKUP($A131,Surfaces!$B$2:$AL$62,15,0),(VLOOKUP($A131,Surfaces!$B$2:$AL$62,28,0))/$BC131)))</f>
        <v/>
      </c>
      <c r="AT131" s="43" t="str">
        <f>IF((AT$182+$BN131)&gt;=52,IF(ISBLANK(INDEX($C132:$BB132,1,(AT$182+$BN131+1-52))),"",IF($BL131="P",VLOOKUP($A131,Surfaces!$B$2:$AL$62,15,0),(VLOOKUP($A131,Surfaces!$B$2:$AL$62,28,0))/$BC131)),IF(ISBLANK(INDEX(AT132:$BB132,1,$BN131+1)),"",IF($BL131="P",VLOOKUP($A131,Surfaces!$B$2:$AL$62,15,0),(VLOOKUP($A131,Surfaces!$B$2:$AL$62,28,0))/$BC131)))</f>
        <v/>
      </c>
      <c r="AU131" s="43" t="str">
        <f>IF((AU$182+$BN131)&gt;=52,IF(ISBLANK(INDEX($C132:$BB132,1,(AU$182+$BN131+1-52))),"",IF($BL131="P",VLOOKUP($A131,Surfaces!$B$2:$AL$62,15,0),(VLOOKUP($A131,Surfaces!$B$2:$AL$62,28,0))/$BC131)),IF(ISBLANK(INDEX(AU132:$BB132,1,$BN131+1)),"",IF($BL131="P",VLOOKUP($A131,Surfaces!$B$2:$AL$62,15,0),(VLOOKUP($A131,Surfaces!$B$2:$AL$62,28,0))/$BC131)))</f>
        <v/>
      </c>
      <c r="AV131" s="43" t="str">
        <f>IF((AV$182+$BN131)&gt;=52,IF(ISBLANK(INDEX($C132:$BB132,1,(AV$182+$BN131+1-52))),"",IF($BL131="P",VLOOKUP($A131,Surfaces!$B$2:$AL$62,15,0),(VLOOKUP($A131,Surfaces!$B$2:$AL$62,28,0))/$BC131)),IF(ISBLANK(INDEX(AV132:$BB132,1,$BN131+1)),"",IF($BL131="P",VLOOKUP($A131,Surfaces!$B$2:$AL$62,15,0),(VLOOKUP($A131,Surfaces!$B$2:$AL$62,28,0))/$BC131)))</f>
        <v/>
      </c>
      <c r="AW131" s="43" t="str">
        <f>IF((AW$182+$BN131)&gt;=52,IF(ISBLANK(INDEX($C132:$BB132,1,(AW$182+$BN131+1-52))),"",IF($BL131="P",VLOOKUP($A131,Surfaces!$B$2:$AL$62,15,0),(VLOOKUP($A131,Surfaces!$B$2:$AL$62,28,0))/$BC131)),IF(ISBLANK(INDEX(AW132:$BB132,1,$BN131+1)),"",IF($BL131="P",VLOOKUP($A131,Surfaces!$B$2:$AL$62,15,0),(VLOOKUP($A131,Surfaces!$B$2:$AL$62,28,0))/$BC131)))</f>
        <v/>
      </c>
      <c r="AX131" s="43" t="str">
        <f>IF((AX$182+$BN131)&gt;=52,IF(ISBLANK(INDEX($C132:$BB132,1,(AX$182+$BN131+1-52))),"",IF($BL131="P",VLOOKUP($A131,Surfaces!$B$2:$AL$62,15,0),(VLOOKUP($A131,Surfaces!$B$2:$AL$62,28,0))/$BC131)),IF(ISBLANK(INDEX(AX132:$BB132,1,$BN131+1)),"",IF($BL131="P",VLOOKUP($A131,Surfaces!$B$2:$AL$62,15,0),(VLOOKUP($A131,Surfaces!$B$2:$AL$62,28,0))/$BC131)))</f>
        <v/>
      </c>
      <c r="AY131" s="43" t="str">
        <f>IF((AY$182+$BN131)&gt;=52,IF(ISBLANK(INDEX($C132:$BB132,1,(AY$182+$BN131+1-52))),"",IF($BL131="P",VLOOKUP($A131,Surfaces!$B$2:$AL$62,15,0),(VLOOKUP($A131,Surfaces!$B$2:$AL$62,28,0))/$BC131)),IF(ISBLANK(INDEX(AY132:$BB132,1,$BN131+1)),"",IF($BL131="P",VLOOKUP($A131,Surfaces!$B$2:$AL$62,15,0),(VLOOKUP($A131,Surfaces!$B$2:$AL$62,28,0))/$BC131)))</f>
        <v/>
      </c>
      <c r="AZ131" s="43" t="str">
        <f>IF((AZ$182+$BN131)&gt;=52,IF(ISBLANK(INDEX($C132:$BB132,1,(AZ$182+$BN131+1-52))),"",IF($BL131="P",VLOOKUP($A131,Surfaces!$B$2:$AL$62,15,0),(VLOOKUP($A131,Surfaces!$B$2:$AL$62,28,0))/$BC131)),IF(ISBLANK(INDEX(AZ132:$BB132,1,$BN131+1)),"",IF($BL131="P",VLOOKUP($A131,Surfaces!$B$2:$AL$62,15,0),(VLOOKUP($A131,Surfaces!$B$2:$AL$62,28,0))/$BC131)))</f>
        <v/>
      </c>
      <c r="BA131" s="43" t="str">
        <f>IF((BA$182+$BN131)&gt;=52,IF(ISBLANK(INDEX($C132:$BB132,1,(BA$182+$BN131+1-52))),"",IF($BL131="P",VLOOKUP($A131,Surfaces!$B$2:$AL$62,15,0),(VLOOKUP($A131,Surfaces!$B$2:$AL$62,28,0))/$BC131)),IF(ISBLANK(INDEX(BA132:$BB132,1,$BN131+1)),"",IF($BL131="P",VLOOKUP($A131,Surfaces!$B$2:$AL$62,15,0),(VLOOKUP($A131,Surfaces!$B$2:$AL$62,28,0))/$BC131)))</f>
        <v/>
      </c>
      <c r="BB131" s="43" t="str">
        <f>IF((BB$182+$BN131)&gt;=52,IF(ISBLANK(INDEX($C132:$BB132,1,(BB$182+$BN131+1-52))),"",IF($BL131="P",VLOOKUP($A131,Surfaces!$B$2:$AL$62,15,0),(VLOOKUP($A131,Surfaces!$B$2:$AL$62,28,0))/$BC131)),IF(ISBLANK(INDEX(BB132:$BB132,1,$BN131+1)),"",IF($BL131="P",VLOOKUP($A131,Surfaces!$B$2:$AL$62,15,0),(VLOOKUP($A131,Surfaces!$B$2:$AL$62,28,0))/$BC131)))</f>
        <v/>
      </c>
      <c r="BC131" s="44" t="str">
        <f>IF(COUNTA(C132:BB132)=0,"",COUNTA(C132:BB132))</f>
        <v/>
      </c>
      <c r="BD131" s="45"/>
      <c r="BE131" s="45"/>
      <c r="BF131" s="46"/>
      <c r="BG131" s="46"/>
      <c r="BH131" s="46"/>
      <c r="BI131" s="46"/>
      <c r="BJ131" s="46"/>
      <c r="BK131" s="47"/>
      <c r="BL131" s="46"/>
      <c r="BM131" s="46"/>
      <c r="BN131" s="46"/>
      <c r="BO131" s="48"/>
      <c r="BP131" s="49"/>
      <c r="BQ131" s="48"/>
      <c r="BR131" s="50" t="str">
        <f>IF(ISBLANK(BP131),"",BP131)</f>
        <v/>
      </c>
    </row>
    <row r="132" spans="1:70" x14ac:dyDescent="0.2">
      <c r="A132" s="52">
        <f>A131</f>
        <v>0</v>
      </c>
      <c r="B132" s="53" t="s">
        <v>121</v>
      </c>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7"/>
      <c r="BD132" s="58"/>
      <c r="BE132" s="58"/>
      <c r="BF132" s="59"/>
      <c r="BG132" s="59"/>
      <c r="BH132" s="59"/>
      <c r="BI132" s="59"/>
      <c r="BJ132" s="59"/>
      <c r="BK132" s="60"/>
      <c r="BL132" s="59"/>
      <c r="BM132" s="59"/>
      <c r="BN132" s="59"/>
      <c r="BO132" s="61"/>
      <c r="BP132" s="62"/>
      <c r="BQ132" s="61"/>
      <c r="BR132" s="63"/>
    </row>
    <row r="133" spans="1:70" x14ac:dyDescent="0.2">
      <c r="A133" s="64">
        <f>A132</f>
        <v>0</v>
      </c>
      <c r="B133" s="65" t="s">
        <v>123</v>
      </c>
      <c r="C133" s="66" t="str">
        <f>IF(C132="","",IF(VLOOKUP($A133,Surfaces!$B$1:$AK$61,16,0)="",VLOOKUP($A133,Surfaces!$B$1:$AK$61,29,0),VLOOKUP($A133,Surfaces!$B$1:$AK$61,16,0)))</f>
        <v/>
      </c>
      <c r="D133" s="66" t="str">
        <f>IF(D132="","",IF(VLOOKUP($A133,Surfaces!$B$1:$AK$61,16,0)="",VLOOKUP($A133,Surfaces!$B$1:$AK$61,29,0),VLOOKUP($A133,Surfaces!$B$1:$AK$61,16,0)))</f>
        <v/>
      </c>
      <c r="E133" s="66" t="str">
        <f>IF(E132="","",IF(VLOOKUP($A133,Surfaces!$B$1:$AK$61,16,0)="",VLOOKUP($A133,Surfaces!$B$1:$AK$61,29,0),VLOOKUP($A133,Surfaces!$B$1:$AK$61,16,0)))</f>
        <v/>
      </c>
      <c r="F133" s="66" t="str">
        <f>IF(F132="","",IF(VLOOKUP($A133,Surfaces!$B$1:$AK$61,16,0)="",VLOOKUP($A133,Surfaces!$B$1:$AK$61,29,0),VLOOKUP($A133,Surfaces!$B$1:$AK$61,16,0)))</f>
        <v/>
      </c>
      <c r="G133" s="66" t="str">
        <f>IF(G132="","",IF(VLOOKUP($A133,Surfaces!$B$1:$AK$61,16,0)="",VLOOKUP($A133,Surfaces!$B$1:$AK$61,29,0),VLOOKUP($A133,Surfaces!$B$1:$AK$61,16,0)))</f>
        <v/>
      </c>
      <c r="H133" s="66" t="str">
        <f>IF(H132="","",IF(VLOOKUP($A133,Surfaces!$B$1:$AK$61,16,0)="",VLOOKUP($A133,Surfaces!$B$1:$AK$61,29,0),VLOOKUP($A133,Surfaces!$B$1:$AK$61,16,0)))</f>
        <v/>
      </c>
      <c r="I133" s="66" t="str">
        <f>IF(I132="","",IF(VLOOKUP($A133,Surfaces!$B$1:$AK$61,16,0)="",VLOOKUP($A133,Surfaces!$B$1:$AK$61,29,0),VLOOKUP($A133,Surfaces!$B$1:$AK$61,16,0)))</f>
        <v/>
      </c>
      <c r="J133" s="66" t="str">
        <f>IF(J132="","",IF(VLOOKUP($A133,Surfaces!$B$1:$AK$61,16,0)="",VLOOKUP($A133,Surfaces!$B$1:$AK$61,29,0),VLOOKUP($A133,Surfaces!$B$1:$AK$61,16,0)))</f>
        <v/>
      </c>
      <c r="K133" s="66" t="str">
        <f>IF(K132="","",IF(VLOOKUP($A133,Surfaces!$B$1:$AK$61,16,0)="",VLOOKUP($A133,Surfaces!$B$1:$AK$61,29,0),VLOOKUP($A133,Surfaces!$B$1:$AK$61,16,0)))</f>
        <v/>
      </c>
      <c r="L133" s="66" t="str">
        <f>IF(L132="","",IF(VLOOKUP($A133,Surfaces!$B$1:$AK$61,16,0)="",VLOOKUP($A133,Surfaces!$B$1:$AK$61,29,0),VLOOKUP($A133,Surfaces!$B$1:$AK$61,16,0)))</f>
        <v/>
      </c>
      <c r="M133" s="66" t="str">
        <f>IF(M132="","",IF(VLOOKUP($A133,Surfaces!$B$1:$AK$61,16,0)="",VLOOKUP($A133,Surfaces!$B$1:$AK$61,29,0),VLOOKUP($A133,Surfaces!$B$1:$AK$61,16,0)))</f>
        <v/>
      </c>
      <c r="N133" s="66" t="str">
        <f>IF(N132="","",IF(VLOOKUP($A133,Surfaces!$B$1:$AK$61,16,0)="",VLOOKUP($A133,Surfaces!$B$1:$AK$61,29,0),VLOOKUP($A133,Surfaces!$B$1:$AK$61,16,0)))</f>
        <v/>
      </c>
      <c r="O133" s="66" t="str">
        <f>IF(O132="","",IF(VLOOKUP($A133,Surfaces!$B$1:$AK$61,16,0)="",VLOOKUP($A133,Surfaces!$B$1:$AK$61,29,0),VLOOKUP($A133,Surfaces!$B$1:$AK$61,16,0)))</f>
        <v/>
      </c>
      <c r="P133" s="66" t="str">
        <f>IF(P132="","",IF(VLOOKUP($A133,Surfaces!$B$1:$AK$61,16,0)="",VLOOKUP($A133,Surfaces!$B$1:$AK$61,29,0),VLOOKUP($A133,Surfaces!$B$1:$AK$61,16,0)))</f>
        <v/>
      </c>
      <c r="Q133" s="66" t="str">
        <f>IF(Q132="","",IF(VLOOKUP($A133,Surfaces!$B$1:$AK$61,16,0)="",VLOOKUP($A133,Surfaces!$B$1:$AK$61,29,0),VLOOKUP($A133,Surfaces!$B$1:$AK$61,16,0)))</f>
        <v/>
      </c>
      <c r="R133" s="66" t="str">
        <f>IF(R132="","",IF(VLOOKUP($A133,Surfaces!$B$1:$AK$61,16,0)="",VLOOKUP($A133,Surfaces!$B$1:$AK$61,29,0),VLOOKUP($A133,Surfaces!$B$1:$AK$61,16,0)))</f>
        <v/>
      </c>
      <c r="S133" s="66" t="str">
        <f>IF(S132="","",IF(VLOOKUP($A133,Surfaces!$B$1:$AK$61,16,0)="",VLOOKUP($A133,Surfaces!$B$1:$AK$61,29,0),VLOOKUP($A133,Surfaces!$B$1:$AK$61,16,0)))</f>
        <v/>
      </c>
      <c r="T133" s="66" t="str">
        <f>IF(T132="","",IF(VLOOKUP($A133,Surfaces!$B$1:$AK$61,16,0)="",VLOOKUP($A133,Surfaces!$B$1:$AK$61,29,0),VLOOKUP($A133,Surfaces!$B$1:$AK$61,16,0)))</f>
        <v/>
      </c>
      <c r="U133" s="66" t="str">
        <f>IF(U132="","",IF(VLOOKUP($A133,Surfaces!$B$1:$AK$61,16,0)="",VLOOKUP($A133,Surfaces!$B$1:$AK$61,29,0),VLOOKUP($A133,Surfaces!$B$1:$AK$61,16,0)))</f>
        <v/>
      </c>
      <c r="V133" s="66" t="str">
        <f>IF(V132="","",IF(VLOOKUP($A133,Surfaces!$B$1:$AK$61,16,0)="",VLOOKUP($A133,Surfaces!$B$1:$AK$61,29,0),VLOOKUP($A133,Surfaces!$B$1:$AK$61,16,0)))</f>
        <v/>
      </c>
      <c r="W133" s="66" t="str">
        <f>IF(W132="","",IF(VLOOKUP($A133,Surfaces!$B$1:$AK$61,16,0)="",VLOOKUP($A133,Surfaces!$B$1:$AK$61,29,0),VLOOKUP($A133,Surfaces!$B$1:$AK$61,16,0)))</f>
        <v/>
      </c>
      <c r="X133" s="66" t="str">
        <f>IF(X132="","",IF(VLOOKUP($A133,Surfaces!$B$1:$AK$61,16,0)="",VLOOKUP($A133,Surfaces!$B$1:$AK$61,29,0),VLOOKUP($A133,Surfaces!$B$1:$AK$61,16,0)))</f>
        <v/>
      </c>
      <c r="Y133" s="66" t="str">
        <f>IF(Y132="","",IF(VLOOKUP($A133,Surfaces!$B$1:$AK$61,16,0)="",VLOOKUP($A133,Surfaces!$B$1:$AK$61,29,0),VLOOKUP($A133,Surfaces!$B$1:$AK$61,16,0)))</f>
        <v/>
      </c>
      <c r="Z133" s="66" t="str">
        <f>IF(Z132="","",IF(VLOOKUP($A133,Surfaces!$B$1:$AK$61,16,0)="",VLOOKUP($A133,Surfaces!$B$1:$AK$61,29,0),VLOOKUP($A133,Surfaces!$B$1:$AK$61,16,0)))</f>
        <v/>
      </c>
      <c r="AA133" s="66" t="str">
        <f>IF(AA132="","",IF(VLOOKUP($A133,Surfaces!$B$1:$AK$61,16,0)="",VLOOKUP($A133,Surfaces!$B$1:$AK$61,29,0),VLOOKUP($A133,Surfaces!$B$1:$AK$61,16,0)))</f>
        <v/>
      </c>
      <c r="AB133" s="66" t="str">
        <f>IF(AB132="","",IF(VLOOKUP($A133,Surfaces!$B$1:$AK$61,16,0)="",VLOOKUP($A133,Surfaces!$B$1:$AK$61,29,0),VLOOKUP($A133,Surfaces!$B$1:$AK$61,16,0)))</f>
        <v/>
      </c>
      <c r="AC133" s="66" t="str">
        <f>IF(AC132="","",IF(VLOOKUP($A133,Surfaces!$B$1:$AK$61,16,0)="",VLOOKUP($A133,Surfaces!$B$1:$AK$61,29,0),VLOOKUP($A133,Surfaces!$B$1:$AK$61,16,0)))</f>
        <v/>
      </c>
      <c r="AD133" s="66" t="str">
        <f>IF(AD132="","",IF(VLOOKUP($A133,Surfaces!$B$1:$AK$61,16,0)="",VLOOKUP($A133,Surfaces!$B$1:$AK$61,29,0),VLOOKUP($A133,Surfaces!$B$1:$AK$61,16,0)))</f>
        <v/>
      </c>
      <c r="AE133" s="66" t="str">
        <f>IF(AE132="","",IF(VLOOKUP($A133,Surfaces!$B$1:$AK$61,16,0)="",VLOOKUP($A133,Surfaces!$B$1:$AK$61,29,0),VLOOKUP($A133,Surfaces!$B$1:$AK$61,16,0)))</f>
        <v/>
      </c>
      <c r="AF133" s="66" t="str">
        <f>IF(AF132="","",IF(VLOOKUP($A133,Surfaces!$B$1:$AK$61,16,0)="",VLOOKUP($A133,Surfaces!$B$1:$AK$61,29,0),VLOOKUP($A133,Surfaces!$B$1:$AK$61,16,0)))</f>
        <v/>
      </c>
      <c r="AG133" s="66" t="str">
        <f>IF(AG132="","",IF(VLOOKUP($A133,Surfaces!$B$1:$AK$61,16,0)="",VLOOKUP($A133,Surfaces!$B$1:$AK$61,29,0),VLOOKUP($A133,Surfaces!$B$1:$AK$61,16,0)))</f>
        <v/>
      </c>
      <c r="AH133" s="66" t="str">
        <f>IF(AH132="","",IF(VLOOKUP($A133,Surfaces!$B$1:$AK$61,16,0)="",VLOOKUP($A133,Surfaces!$B$1:$AK$61,29,0),VLOOKUP($A133,Surfaces!$B$1:$AK$61,16,0)))</f>
        <v/>
      </c>
      <c r="AI133" s="66" t="str">
        <f>IF(AI132="","",IF(VLOOKUP($A133,Surfaces!$B$1:$AK$61,16,0)="",VLOOKUP($A133,Surfaces!$B$1:$AK$61,29,0),VLOOKUP($A133,Surfaces!$B$1:$AK$61,16,0)))</f>
        <v/>
      </c>
      <c r="AJ133" s="66" t="str">
        <f>IF(AJ132="","",IF(VLOOKUP($A133,Surfaces!$B$1:$AK$61,16,0)="",VLOOKUP($A133,Surfaces!$B$1:$AK$61,29,0),VLOOKUP($A133,Surfaces!$B$1:$AK$61,16,0)))</f>
        <v/>
      </c>
      <c r="AK133" s="66" t="str">
        <f>IF(AK132="","",IF(VLOOKUP($A133,Surfaces!$B$1:$AK$61,16,0)="",VLOOKUP($A133,Surfaces!$B$1:$AK$61,29,0),VLOOKUP($A133,Surfaces!$B$1:$AK$61,16,0)))</f>
        <v/>
      </c>
      <c r="AL133" s="66" t="str">
        <f>IF(AL132="","",IF(VLOOKUP($A133,Surfaces!$B$1:$AK$61,16,0)="",VLOOKUP($A133,Surfaces!$B$1:$AK$61,29,0),VLOOKUP($A133,Surfaces!$B$1:$AK$61,16,0)))</f>
        <v/>
      </c>
      <c r="AM133" s="66" t="str">
        <f>IF(AM132="","",IF(VLOOKUP($A133,Surfaces!$B$1:$AK$61,16,0)="",VLOOKUP($A133,Surfaces!$B$1:$AK$61,29,0),VLOOKUP($A133,Surfaces!$B$1:$AK$61,16,0)))</f>
        <v/>
      </c>
      <c r="AN133" s="66" t="str">
        <f>IF(AN132="","",IF(VLOOKUP($A133,Surfaces!$B$1:$AK$61,16,0)="",VLOOKUP($A133,Surfaces!$B$1:$AK$61,29,0),VLOOKUP($A133,Surfaces!$B$1:$AK$61,16,0)))</f>
        <v/>
      </c>
      <c r="AO133" s="66" t="str">
        <f>IF(AO132="","",IF(VLOOKUP($A133,Surfaces!$B$1:$AK$61,16,0)="",VLOOKUP($A133,Surfaces!$B$1:$AK$61,29,0),VLOOKUP($A133,Surfaces!$B$1:$AK$61,16,0)))</f>
        <v/>
      </c>
      <c r="AP133" s="66" t="str">
        <f>IF(AP132="","",IF(VLOOKUP($A133,Surfaces!$B$1:$AK$61,16,0)="",VLOOKUP($A133,Surfaces!$B$1:$AK$61,29,0),VLOOKUP($A133,Surfaces!$B$1:$AK$61,16,0)))</f>
        <v/>
      </c>
      <c r="AQ133" s="66" t="str">
        <f>IF(AQ132="","",IF(VLOOKUP($A133,Surfaces!$B$1:$AK$61,16,0)="",VLOOKUP($A133,Surfaces!$B$1:$AK$61,29,0),VLOOKUP($A133,Surfaces!$B$1:$AK$61,16,0)))</f>
        <v/>
      </c>
      <c r="AR133" s="66" t="str">
        <f>IF(AR132="","",IF(VLOOKUP($A133,Surfaces!$B$1:$AK$61,16,0)="",VLOOKUP($A133,Surfaces!$B$1:$AK$61,29,0),VLOOKUP($A133,Surfaces!$B$1:$AK$61,16,0)))</f>
        <v/>
      </c>
      <c r="AS133" s="66" t="str">
        <f>IF(AS132="","",IF(VLOOKUP($A133,Surfaces!$B$1:$AK$61,16,0)="",VLOOKUP($A133,Surfaces!$B$1:$AK$61,29,0),VLOOKUP($A133,Surfaces!$B$1:$AK$61,16,0)))</f>
        <v/>
      </c>
      <c r="AT133" s="66" t="str">
        <f>IF(AT132="","",IF(VLOOKUP($A133,Surfaces!$B$1:$AK$61,16,0)="",VLOOKUP($A133,Surfaces!$B$1:$AK$61,29,0),VLOOKUP($A133,Surfaces!$B$1:$AK$61,16,0)))</f>
        <v/>
      </c>
      <c r="AU133" s="66" t="str">
        <f>IF(AU132="","",IF(VLOOKUP($A133,Surfaces!$B$1:$AK$61,16,0)="",VLOOKUP($A133,Surfaces!$B$1:$AK$61,29,0),VLOOKUP($A133,Surfaces!$B$1:$AK$61,16,0)))</f>
        <v/>
      </c>
      <c r="AV133" s="66" t="str">
        <f>IF(AV132="","",IF(VLOOKUP($A133,Surfaces!$B$1:$AK$61,16,0)="",VLOOKUP($A133,Surfaces!$B$1:$AK$61,29,0),VLOOKUP($A133,Surfaces!$B$1:$AK$61,16,0)))</f>
        <v/>
      </c>
      <c r="AW133" s="66" t="str">
        <f>IF(AW132="","",IF(VLOOKUP($A133,Surfaces!$B$1:$AK$61,16,0)="",VLOOKUP($A133,Surfaces!$B$1:$AK$61,29,0),VLOOKUP($A133,Surfaces!$B$1:$AK$61,16,0)))</f>
        <v/>
      </c>
      <c r="AX133" s="66" t="str">
        <f>IF(AX132="","",IF(VLOOKUP($A133,Surfaces!$B$1:$AK$61,16,0)="",VLOOKUP($A133,Surfaces!$B$1:$AK$61,29,0),VLOOKUP($A133,Surfaces!$B$1:$AK$61,16,0)))</f>
        <v/>
      </c>
      <c r="AY133" s="66" t="str">
        <f>IF(AY132="","",IF(VLOOKUP($A133,Surfaces!$B$1:$AK$61,16,0)="",VLOOKUP($A133,Surfaces!$B$1:$AK$61,29,0),VLOOKUP($A133,Surfaces!$B$1:$AK$61,16,0)))</f>
        <v/>
      </c>
      <c r="AZ133" s="66" t="str">
        <f>IF(AZ132="","",IF(VLOOKUP($A133,Surfaces!$B$1:$AK$61,16,0)="",VLOOKUP($A133,Surfaces!$B$1:$AK$61,29,0),VLOOKUP($A133,Surfaces!$B$1:$AK$61,16,0)))</f>
        <v/>
      </c>
      <c r="BA133" s="66" t="str">
        <f>IF(BA132="","",IF(VLOOKUP($A133,Surfaces!$B$1:$AK$61,16,0)="",VLOOKUP($A133,Surfaces!$B$1:$AK$61,29,0),VLOOKUP($A133,Surfaces!$B$1:$AK$61,16,0)))</f>
        <v/>
      </c>
      <c r="BB133" s="66" t="str">
        <f>IF(BB132="","",IF(VLOOKUP($A133,Surfaces!$B$1:$AK$61,16,0)="",VLOOKUP($A133,Surfaces!$B$1:$AK$61,29,0),VLOOKUP($A133,Surfaces!$B$1:$AK$61,16,0)))</f>
        <v/>
      </c>
      <c r="BC133" s="67"/>
      <c r="BD133" s="68"/>
      <c r="BE133" s="68"/>
      <c r="BF133" s="69"/>
      <c r="BG133" s="69"/>
      <c r="BH133" s="69"/>
      <c r="BI133" s="69"/>
      <c r="BJ133" s="69"/>
      <c r="BK133" s="70"/>
      <c r="BL133" s="69"/>
      <c r="BM133" s="69"/>
      <c r="BN133" s="69"/>
      <c r="BO133" s="71"/>
      <c r="BP133" s="72"/>
      <c r="BQ133" s="71"/>
      <c r="BR133" s="73"/>
    </row>
    <row r="134" spans="1:70" s="51" customFormat="1" x14ac:dyDescent="0.2">
      <c r="A134" s="41"/>
      <c r="B134" s="42" t="s">
        <v>115</v>
      </c>
      <c r="C134" s="43" t="str">
        <f>IF((C$182+$BN134)&gt;=52,IF(ISBLANK(INDEX($C135:$BB135,1,(C$182+$BN134+1-52))),"",IF($BL134="P",VLOOKUP($A134,Surfaces!$B$2:$AL$62,15,0),(VLOOKUP($A134,Surfaces!$B$2:$AL$62,28,0))/$BC134)),IF(ISBLANK(INDEX(C135:$BB135,1,$BN134+1)),"",IF($BL134="P",VLOOKUP($A134,Surfaces!$B$2:$AL$62,15,0),(VLOOKUP($A134,Surfaces!$B$2:$AL$62,28,0))/$BC134)))</f>
        <v/>
      </c>
      <c r="D134" s="43" t="str">
        <f>IF((D$182+$BN134)&gt;=52,IF(ISBLANK(INDEX($C135:$BB135,1,(D$182+$BN134+1-52))),"",IF($BL134="P",VLOOKUP($A134,Surfaces!$B$2:$AL$62,15,0),(VLOOKUP($A134,Surfaces!$B$2:$AL$62,28,0))/$BC134)),IF(ISBLANK(INDEX(D135:$BB135,1,$BN134+1)),"",IF($BL134="P",VLOOKUP($A134,Surfaces!$B$2:$AL$62,15,0),(VLOOKUP($A134,Surfaces!$B$2:$AL$62,28,0))/$BC134)))</f>
        <v/>
      </c>
      <c r="E134" s="43" t="str">
        <f>IF((E$182+$BN134)&gt;=52,IF(ISBLANK(INDEX($C135:$BB135,1,(E$182+$BN134+1-52))),"",IF($BL134="P",VLOOKUP($A134,Surfaces!$B$2:$AL$62,15,0),(VLOOKUP($A134,Surfaces!$B$2:$AL$62,28,0))/$BC134)),IF(ISBLANK(INDEX(E135:$BB135,1,$BN134+1)),"",IF($BL134="P",VLOOKUP($A134,Surfaces!$B$2:$AL$62,15,0),(VLOOKUP($A134,Surfaces!$B$2:$AL$62,28,0))/$BC134)))</f>
        <v/>
      </c>
      <c r="F134" s="43" t="str">
        <f>IF((F$182+$BN134)&gt;=52,IF(ISBLANK(INDEX($C135:$BB135,1,(F$182+$BN134+1-52))),"",IF($BL134="P",VLOOKUP($A134,Surfaces!$B$2:$AL$62,15,0),(VLOOKUP($A134,Surfaces!$B$2:$AL$62,28,0))/$BC134)),IF(ISBLANK(INDEX(F135:$BB135,1,$BN134+1)),"",IF($BL134="P",VLOOKUP($A134,Surfaces!$B$2:$AL$62,15,0),(VLOOKUP($A134,Surfaces!$B$2:$AL$62,28,0))/$BC134)))</f>
        <v/>
      </c>
      <c r="G134" s="43" t="str">
        <f>IF((G$182+$BN134)&gt;=52,IF(ISBLANK(INDEX($C135:$BB135,1,(G$182+$BN134+1-52))),"",IF($BL134="P",VLOOKUP($A134,Surfaces!$B$2:$AL$62,15,0),(VLOOKUP($A134,Surfaces!$B$2:$AL$62,28,0))/$BC134)),IF(ISBLANK(INDEX(G135:$BB135,1,$BN134+1)),"",IF($BL134="P",VLOOKUP($A134,Surfaces!$B$2:$AL$62,15,0),(VLOOKUP($A134,Surfaces!$B$2:$AL$62,28,0))/$BC134)))</f>
        <v/>
      </c>
      <c r="H134" s="43" t="str">
        <f>IF((H$182+$BN134)&gt;=52,IF(ISBLANK(INDEX($C135:$BB135,1,(H$182+$BN134+1-52))),"",IF($BL134="P",VLOOKUP($A134,Surfaces!$B$2:$AL$62,15,0),(VLOOKUP($A134,Surfaces!$B$2:$AL$62,28,0))/$BC134)),IF(ISBLANK(INDEX(H135:$BB135,1,$BN134+1)),"",IF($BL134="P",VLOOKUP($A134,Surfaces!$B$2:$AL$62,15,0),(VLOOKUP($A134,Surfaces!$B$2:$AL$62,28,0))/$BC134)))</f>
        <v/>
      </c>
      <c r="I134" s="43" t="str">
        <f>IF((I$182+$BN134)&gt;=52,IF(ISBLANK(INDEX($C135:$BB135,1,(I$182+$BN134+1-52))),"",IF($BL134="P",VLOOKUP($A134,Surfaces!$B$2:$AL$62,15,0),(VLOOKUP($A134,Surfaces!$B$2:$AL$62,28,0))/$BC134)),IF(ISBLANK(INDEX(I135:$BB135,1,$BN134+1)),"",IF($BL134="P",VLOOKUP($A134,Surfaces!$B$2:$AL$62,15,0),(VLOOKUP($A134,Surfaces!$B$2:$AL$62,28,0))/$BC134)))</f>
        <v/>
      </c>
      <c r="J134" s="43" t="str">
        <f>IF((J$182+$BN134)&gt;=52,IF(ISBLANK(INDEX($C135:$BB135,1,(J$182+$BN134+1-52))),"",IF($BL134="P",VLOOKUP($A134,Surfaces!$B$2:$AL$62,15,0),(VLOOKUP($A134,Surfaces!$B$2:$AL$62,28,0))/$BC134)),IF(ISBLANK(INDEX(J135:$BB135,1,$BN134+1)),"",IF($BL134="P",VLOOKUP($A134,Surfaces!$B$2:$AL$62,15,0),(VLOOKUP($A134,Surfaces!$B$2:$AL$62,28,0))/$BC134)))</f>
        <v/>
      </c>
      <c r="K134" s="43" t="str">
        <f>IF((K$182+$BN134)&gt;=52,IF(ISBLANK(INDEX($C135:$BB135,1,(K$182+$BN134+1-52))),"",IF($BL134="P",VLOOKUP($A134,Surfaces!$B$2:$AL$62,15,0),(VLOOKUP($A134,Surfaces!$B$2:$AL$62,28,0))/$BC134)),IF(ISBLANK(INDEX(K135:$BB135,1,$BN134+1)),"",IF($BL134="P",VLOOKUP($A134,Surfaces!$B$2:$AL$62,15,0),(VLOOKUP($A134,Surfaces!$B$2:$AL$62,28,0))/$BC134)))</f>
        <v/>
      </c>
      <c r="L134" s="43" t="str">
        <f>IF((L$182+$BN134)&gt;=52,IF(ISBLANK(INDEX($C135:$BB135,1,(L$182+$BN134+1-52))),"",IF($BL134="P",VLOOKUP($A134,Surfaces!$B$2:$AL$62,15,0),(VLOOKUP($A134,Surfaces!$B$2:$AL$62,28,0))/$BC134)),IF(ISBLANK(INDEX(L135:$BB135,1,$BN134+1)),"",IF($BL134="P",VLOOKUP($A134,Surfaces!$B$2:$AL$62,15,0),(VLOOKUP($A134,Surfaces!$B$2:$AL$62,28,0))/$BC134)))</f>
        <v/>
      </c>
      <c r="M134" s="43" t="str">
        <f>IF((M$182+$BN134)&gt;=52,IF(ISBLANK(INDEX($C135:$BB135,1,(M$182+$BN134+1-52))),"",IF($BL134="P",VLOOKUP($A134,Surfaces!$B$2:$AL$62,15,0),(VLOOKUP($A134,Surfaces!$B$2:$AL$62,28,0))/$BC134)),IF(ISBLANK(INDEX(M135:$BB135,1,$BN134+1)),"",IF($BL134="P",VLOOKUP($A134,Surfaces!$B$2:$AL$62,15,0),(VLOOKUP($A134,Surfaces!$B$2:$AL$62,28,0))/$BC134)))</f>
        <v/>
      </c>
      <c r="N134" s="43" t="str">
        <f>IF((N$182+$BN134)&gt;=52,IF(ISBLANK(INDEX($C135:$BB135,1,(N$182+$BN134+1-52))),"",IF($BL134="P",VLOOKUP($A134,Surfaces!$B$2:$AL$62,15,0),(VLOOKUP($A134,Surfaces!$B$2:$AL$62,28,0))/$BC134)),IF(ISBLANK(INDEX(N135:$BB135,1,$BN134+1)),"",IF($BL134="P",VLOOKUP($A134,Surfaces!$B$2:$AL$62,15,0),(VLOOKUP($A134,Surfaces!$B$2:$AL$62,28,0))/$BC134)))</f>
        <v/>
      </c>
      <c r="O134" s="43" t="str">
        <f>IF((O$182+$BN134)&gt;=52,IF(ISBLANK(INDEX($C135:$BB135,1,(O$182+$BN134+1-52))),"",IF($BL134="P",VLOOKUP($A134,Surfaces!$B$2:$AL$62,15,0),(VLOOKUP($A134,Surfaces!$B$2:$AL$62,28,0))/$BC134)),IF(ISBLANK(INDEX(O135:$BB135,1,$BN134+1)),"",IF($BL134="P",VLOOKUP($A134,Surfaces!$B$2:$AL$62,15,0),(VLOOKUP($A134,Surfaces!$B$2:$AL$62,28,0))/$BC134)))</f>
        <v/>
      </c>
      <c r="P134" s="43" t="str">
        <f>IF((P$182+$BN134)&gt;=52,IF(ISBLANK(INDEX($C135:$BB135,1,(P$182+$BN134+1-52))),"",IF($BL134="P",VLOOKUP($A134,Surfaces!$B$2:$AL$62,15,0),(VLOOKUP($A134,Surfaces!$B$2:$AL$62,28,0))/$BC134)),IF(ISBLANK(INDEX(P135:$BB135,1,$BN134+1)),"",IF($BL134="P",VLOOKUP($A134,Surfaces!$B$2:$AL$62,15,0),(VLOOKUP($A134,Surfaces!$B$2:$AL$62,28,0))/$BC134)))</f>
        <v/>
      </c>
      <c r="Q134" s="43" t="str">
        <f>IF((Q$182+$BN134)&gt;=52,IF(ISBLANK(INDEX($C135:$BB135,1,(Q$182+$BN134+1-52))),"",IF($BL134="P",VLOOKUP($A134,Surfaces!$B$2:$AL$62,15,0),(VLOOKUP($A134,Surfaces!$B$2:$AL$62,28,0))/$BC134)),IF(ISBLANK(INDEX(Q135:$BB135,1,$BN134+1)),"",IF($BL134="P",VLOOKUP($A134,Surfaces!$B$2:$AL$62,15,0),(VLOOKUP($A134,Surfaces!$B$2:$AL$62,28,0))/$BC134)))</f>
        <v/>
      </c>
      <c r="R134" s="43" t="str">
        <f>IF((R$182+$BN134)&gt;=52,IF(ISBLANK(INDEX($C135:$BB135,1,(R$182+$BN134+1-52))),"",IF($BL134="P",VLOOKUP($A134,Surfaces!$B$2:$AL$62,15,0),(VLOOKUP($A134,Surfaces!$B$2:$AL$62,28,0))/$BC134)),IF(ISBLANK(INDEX(R135:$BB135,1,$BN134+1)),"",IF($BL134="P",VLOOKUP($A134,Surfaces!$B$2:$AL$62,15,0),(VLOOKUP($A134,Surfaces!$B$2:$AL$62,28,0))/$BC134)))</f>
        <v/>
      </c>
      <c r="S134" s="43" t="str">
        <f>IF((S$182+$BN134)&gt;=52,IF(ISBLANK(INDEX($C135:$BB135,1,(S$182+$BN134+1-52))),"",IF($BL134="P",VLOOKUP($A134,Surfaces!$B$2:$AL$62,15,0),(VLOOKUP($A134,Surfaces!$B$2:$AL$62,28,0))/$BC134)),IF(ISBLANK(INDEX(S135:$BB135,1,$BN134+1)),"",IF($BL134="P",VLOOKUP($A134,Surfaces!$B$2:$AL$62,15,0),(VLOOKUP($A134,Surfaces!$B$2:$AL$62,28,0))/$BC134)))</f>
        <v/>
      </c>
      <c r="T134" s="43" t="str">
        <f>IF((T$182+$BN134)&gt;=52,IF(ISBLANK(INDEX($C135:$BB135,1,(T$182+$BN134+1-52))),"",IF($BL134="P",VLOOKUP($A134,Surfaces!$B$2:$AL$62,15,0),(VLOOKUP($A134,Surfaces!$B$2:$AL$62,28,0))/$BC134)),IF(ISBLANK(INDEX(T135:$BB135,1,$BN134+1)),"",IF($BL134="P",VLOOKUP($A134,Surfaces!$B$2:$AL$62,15,0),(VLOOKUP($A134,Surfaces!$B$2:$AL$62,28,0))/$BC134)))</f>
        <v/>
      </c>
      <c r="U134" s="43" t="str">
        <f>IF((U$182+$BN134)&gt;=52,IF(ISBLANK(INDEX($C135:$BB135,1,(U$182+$BN134+1-52))),"",IF($BL134="P",VLOOKUP($A134,Surfaces!$B$2:$AL$62,15,0),(VLOOKUP($A134,Surfaces!$B$2:$AL$62,28,0))/$BC134)),IF(ISBLANK(INDEX(U135:$BB135,1,$BN134+1)),"",IF($BL134="P",VLOOKUP($A134,Surfaces!$B$2:$AL$62,15,0),(VLOOKUP($A134,Surfaces!$B$2:$AL$62,28,0))/$BC134)))</f>
        <v/>
      </c>
      <c r="V134" s="43" t="str">
        <f>IF((V$182+$BN134)&gt;=52,IF(ISBLANK(INDEX($C135:$BB135,1,(V$182+$BN134+1-52))),"",IF($BL134="P",VLOOKUP($A134,Surfaces!$B$2:$AL$62,15,0),(VLOOKUP($A134,Surfaces!$B$2:$AL$62,28,0))/$BC134)),IF(ISBLANK(INDEX(V135:$BB135,1,$BN134+1)),"",IF($BL134="P",VLOOKUP($A134,Surfaces!$B$2:$AL$62,15,0),(VLOOKUP($A134,Surfaces!$B$2:$AL$62,28,0))/$BC134)))</f>
        <v/>
      </c>
      <c r="W134" s="43" t="str">
        <f>IF((W$182+$BN134)&gt;=52,IF(ISBLANK(INDEX($C135:$BB135,1,(W$182+$BN134+1-52))),"",IF($BL134="P",VLOOKUP($A134,Surfaces!$B$2:$AL$62,15,0),(VLOOKUP($A134,Surfaces!$B$2:$AL$62,28,0))/$BC134)),IF(ISBLANK(INDEX(W135:$BB135,1,$BN134+1)),"",IF($BL134="P",VLOOKUP($A134,Surfaces!$B$2:$AL$62,15,0),(VLOOKUP($A134,Surfaces!$B$2:$AL$62,28,0))/$BC134)))</f>
        <v/>
      </c>
      <c r="X134" s="43" t="str">
        <f>IF((X$182+$BN134)&gt;=52,IF(ISBLANK(INDEX($C135:$BB135,1,(X$182+$BN134+1-52))),"",IF($BL134="P",VLOOKUP($A134,Surfaces!$B$2:$AL$62,15,0),(VLOOKUP($A134,Surfaces!$B$2:$AL$62,28,0))/$BC134)),IF(ISBLANK(INDEX(X135:$BB135,1,$BN134+1)),"",IF($BL134="P",VLOOKUP($A134,Surfaces!$B$2:$AL$62,15,0),(VLOOKUP($A134,Surfaces!$B$2:$AL$62,28,0))/$BC134)))</f>
        <v/>
      </c>
      <c r="Y134" s="43" t="str">
        <f>IF((Y$182+$BN134)&gt;=52,IF(ISBLANK(INDEX($C135:$BB135,1,(Y$182+$BN134+1-52))),"",IF($BL134="P",VLOOKUP($A134,Surfaces!$B$2:$AL$62,15,0),(VLOOKUP($A134,Surfaces!$B$2:$AL$62,28,0))/$BC134)),IF(ISBLANK(INDEX(Y135:$BB135,1,$BN134+1)),"",IF($BL134="P",VLOOKUP($A134,Surfaces!$B$2:$AL$62,15,0),(VLOOKUP($A134,Surfaces!$B$2:$AL$62,28,0))/$BC134)))</f>
        <v/>
      </c>
      <c r="Z134" s="43" t="str">
        <f>IF((Z$182+$BN134)&gt;=52,IF(ISBLANK(INDEX($C135:$BB135,1,(Z$182+$BN134+1-52))),"",IF($BL134="P",VLOOKUP($A134,Surfaces!$B$2:$AL$62,15,0),(VLOOKUP($A134,Surfaces!$B$2:$AL$62,28,0))/$BC134)),IF(ISBLANK(INDEX(Z135:$BB135,1,$BN134+1)),"",IF($BL134="P",VLOOKUP($A134,Surfaces!$B$2:$AL$62,15,0),(VLOOKUP($A134,Surfaces!$B$2:$AL$62,28,0))/$BC134)))</f>
        <v/>
      </c>
      <c r="AA134" s="43" t="str">
        <f>IF((AA$182+$BN134)&gt;=52,IF(ISBLANK(INDEX($C135:$BB135,1,(AA$182+$BN134+1-52))),"",IF($BL134="P",VLOOKUP($A134,Surfaces!$B$2:$AL$62,15,0),(VLOOKUP($A134,Surfaces!$B$2:$AL$62,28,0))/$BC134)),IF(ISBLANK(INDEX(AA135:$BB135,1,$BN134+1)),"",IF($BL134="P",VLOOKUP($A134,Surfaces!$B$2:$AL$62,15,0),(VLOOKUP($A134,Surfaces!$B$2:$AL$62,28,0))/$BC134)))</f>
        <v/>
      </c>
      <c r="AB134" s="43" t="str">
        <f>IF((AB$182+$BN134)&gt;=52,IF(ISBLANK(INDEX($C135:$BB135,1,(AB$182+$BN134+1-52))),"",IF($BL134="P",VLOOKUP($A134,Surfaces!$B$2:$AL$62,15,0),(VLOOKUP($A134,Surfaces!$B$2:$AL$62,28,0))/$BC134)),IF(ISBLANK(INDEX(AB135:$BB135,1,$BN134+1)),"",IF($BL134="P",VLOOKUP($A134,Surfaces!$B$2:$AL$62,15,0),(VLOOKUP($A134,Surfaces!$B$2:$AL$62,28,0))/$BC134)))</f>
        <v/>
      </c>
      <c r="AC134" s="43" t="str">
        <f>IF((AC$182+$BN134)&gt;=52,IF(ISBLANK(INDEX($C135:$BB135,1,(AC$182+$BN134+1-52))),"",IF($BL134="P",VLOOKUP($A134,Surfaces!$B$2:$AL$62,15,0),(VLOOKUP($A134,Surfaces!$B$2:$AL$62,28,0))/$BC134)),IF(ISBLANK(INDEX(AC135:$BB135,1,$BN134+1)),"",IF($BL134="P",VLOOKUP($A134,Surfaces!$B$2:$AL$62,15,0),(VLOOKUP($A134,Surfaces!$B$2:$AL$62,28,0))/$BC134)))</f>
        <v/>
      </c>
      <c r="AD134" s="43" t="str">
        <f>IF((AD$182+$BN134)&gt;=52,IF(ISBLANK(INDEX($C135:$BB135,1,(AD$182+$BN134+1-52))),"",IF($BL134="P",VLOOKUP($A134,Surfaces!$B$2:$AL$62,15,0),(VLOOKUP($A134,Surfaces!$B$2:$AL$62,28,0))/$BC134)),IF(ISBLANK(INDEX(AD135:$BB135,1,$BN134+1)),"",IF($BL134="P",VLOOKUP($A134,Surfaces!$B$2:$AL$62,15,0),(VLOOKUP($A134,Surfaces!$B$2:$AL$62,28,0))/$BC134)))</f>
        <v/>
      </c>
      <c r="AE134" s="43" t="str">
        <f>IF((AE$182+$BN134)&gt;=52,IF(ISBLANK(INDEX($C135:$BB135,1,(AE$182+$BN134+1-52))),"",IF($BL134="P",VLOOKUP($A134,Surfaces!$B$2:$AL$62,15,0),(VLOOKUP($A134,Surfaces!$B$2:$AL$62,28,0))/$BC134)),IF(ISBLANK(INDEX(AE135:$BB135,1,$BN134+1)),"",IF($BL134="P",VLOOKUP($A134,Surfaces!$B$2:$AL$62,15,0),(VLOOKUP($A134,Surfaces!$B$2:$AL$62,28,0))/$BC134)))</f>
        <v/>
      </c>
      <c r="AF134" s="43" t="str">
        <f>IF((AF$182+$BN134)&gt;=52,IF(ISBLANK(INDEX($C135:$BB135,1,(AF$182+$BN134+1-52))),"",IF($BL134="P",VLOOKUP($A134,Surfaces!$B$2:$AL$62,15,0),(VLOOKUP($A134,Surfaces!$B$2:$AL$62,28,0))/$BC134)),IF(ISBLANK(INDEX(AF135:$BB135,1,$BN134+1)),"",IF($BL134="P",VLOOKUP($A134,Surfaces!$B$2:$AL$62,15,0),(VLOOKUP($A134,Surfaces!$B$2:$AL$62,28,0))/$BC134)))</f>
        <v/>
      </c>
      <c r="AG134" s="43" t="str">
        <f>IF((AG$182+$BN134)&gt;=52,IF(ISBLANK(INDEX($C135:$BB135,1,(AG$182+$BN134+1-52))),"",IF($BL134="P",VLOOKUP($A134,Surfaces!$B$2:$AL$62,15,0),(VLOOKUP($A134,Surfaces!$B$2:$AL$62,28,0))/$BC134)),IF(ISBLANK(INDEX(AG135:$BB135,1,$BN134+1)),"",IF($BL134="P",VLOOKUP($A134,Surfaces!$B$2:$AL$62,15,0),(VLOOKUP($A134,Surfaces!$B$2:$AL$62,28,0))/$BC134)))</f>
        <v/>
      </c>
      <c r="AH134" s="43" t="str">
        <f>IF((AH$182+$BN134)&gt;=52,IF(ISBLANK(INDEX($C135:$BB135,1,(AH$182+$BN134+1-52))),"",IF($BL134="P",VLOOKUP($A134,Surfaces!$B$2:$AL$62,15,0),(VLOOKUP($A134,Surfaces!$B$2:$AL$62,28,0))/$BC134)),IF(ISBLANK(INDEX(AH135:$BB135,1,$BN134+1)),"",IF($BL134="P",VLOOKUP($A134,Surfaces!$B$2:$AL$62,15,0),(VLOOKUP($A134,Surfaces!$B$2:$AL$62,28,0))/$BC134)))</f>
        <v/>
      </c>
      <c r="AI134" s="43" t="str">
        <f>IF((AI$182+$BN134)&gt;=52,IF(ISBLANK(INDEX($C135:$BB135,1,(AI$182+$BN134+1-52))),"",IF($BL134="P",VLOOKUP($A134,Surfaces!$B$2:$AL$62,15,0),(VLOOKUP($A134,Surfaces!$B$2:$AL$62,28,0))/$BC134)),IF(ISBLANK(INDEX(AI135:$BB135,1,$BN134+1)),"",IF($BL134="P",VLOOKUP($A134,Surfaces!$B$2:$AL$62,15,0),(VLOOKUP($A134,Surfaces!$B$2:$AL$62,28,0))/$BC134)))</f>
        <v/>
      </c>
      <c r="AJ134" s="43" t="str">
        <f>IF((AJ$182+$BN134)&gt;=52,IF(ISBLANK(INDEX($C135:$BB135,1,(AJ$182+$BN134+1-52))),"",IF($BL134="P",VLOOKUP($A134,Surfaces!$B$2:$AL$62,15,0),(VLOOKUP($A134,Surfaces!$B$2:$AL$62,28,0))/$BC134)),IF(ISBLANK(INDEX(AJ135:$BB135,1,$BN134+1)),"",IF($BL134="P",VLOOKUP($A134,Surfaces!$B$2:$AL$62,15,0),(VLOOKUP($A134,Surfaces!$B$2:$AL$62,28,0))/$BC134)))</f>
        <v/>
      </c>
      <c r="AK134" s="43" t="str">
        <f>IF((AK$182+$BN134)&gt;=52,IF(ISBLANK(INDEX($C135:$BB135,1,(AK$182+$BN134+1-52))),"",IF($BL134="P",VLOOKUP($A134,Surfaces!$B$2:$AL$62,15,0),(VLOOKUP($A134,Surfaces!$B$2:$AL$62,28,0))/$BC134)),IF(ISBLANK(INDEX(AK135:$BB135,1,$BN134+1)),"",IF($BL134="P",VLOOKUP($A134,Surfaces!$B$2:$AL$62,15,0),(VLOOKUP($A134,Surfaces!$B$2:$AL$62,28,0))/$BC134)))</f>
        <v/>
      </c>
      <c r="AL134" s="43" t="str">
        <f>IF((AL$182+$BN134)&gt;=52,IF(ISBLANK(INDEX($C135:$BB135,1,(AL$182+$BN134+1-52))),"",IF($BL134="P",VLOOKUP($A134,Surfaces!$B$2:$AL$62,15,0),(VLOOKUP($A134,Surfaces!$B$2:$AL$62,28,0))/$BC134)),IF(ISBLANK(INDEX(AL135:$BB135,1,$BN134+1)),"",IF($BL134="P",VLOOKUP($A134,Surfaces!$B$2:$AL$62,15,0),(VLOOKUP($A134,Surfaces!$B$2:$AL$62,28,0))/$BC134)))</f>
        <v/>
      </c>
      <c r="AM134" s="43" t="str">
        <f>IF((AM$182+$BN134)&gt;=52,IF(ISBLANK(INDEX($C135:$BB135,1,(AM$182+$BN134+1-52))),"",IF($BL134="P",VLOOKUP($A134,Surfaces!$B$2:$AL$62,15,0),(VLOOKUP($A134,Surfaces!$B$2:$AL$62,28,0))/$BC134)),IF(ISBLANK(INDEX(AM135:$BB135,1,$BN134+1)),"",IF($BL134="P",VLOOKUP($A134,Surfaces!$B$2:$AL$62,15,0),(VLOOKUP($A134,Surfaces!$B$2:$AL$62,28,0))/$BC134)))</f>
        <v/>
      </c>
      <c r="AN134" s="43" t="str">
        <f>IF((AN$182+$BN134)&gt;=52,IF(ISBLANK(INDEX($C135:$BB135,1,(AN$182+$BN134+1-52))),"",IF($BL134="P",VLOOKUP($A134,Surfaces!$B$2:$AL$62,15,0),(VLOOKUP($A134,Surfaces!$B$2:$AL$62,28,0))/$BC134)),IF(ISBLANK(INDEX(AN135:$BB135,1,$BN134+1)),"",IF($BL134="P",VLOOKUP($A134,Surfaces!$B$2:$AL$62,15,0),(VLOOKUP($A134,Surfaces!$B$2:$AL$62,28,0))/$BC134)))</f>
        <v/>
      </c>
      <c r="AO134" s="43" t="str">
        <f>IF((AO$182+$BN134)&gt;=52,IF(ISBLANK(INDEX($C135:$BB135,1,(AO$182+$BN134+1-52))),"",IF($BL134="P",VLOOKUP($A134,Surfaces!$B$2:$AL$62,15,0),(VLOOKUP($A134,Surfaces!$B$2:$AL$62,28,0))/$BC134)),IF(ISBLANK(INDEX(AO135:$BB135,1,$BN134+1)),"",IF($BL134="P",VLOOKUP($A134,Surfaces!$B$2:$AL$62,15,0),(VLOOKUP($A134,Surfaces!$B$2:$AL$62,28,0))/$BC134)))</f>
        <v/>
      </c>
      <c r="AP134" s="43" t="str">
        <f>IF((AP$182+$BN134)&gt;=52,IF(ISBLANK(INDEX($C135:$BB135,1,(AP$182+$BN134+1-52))),"",IF($BL134="P",VLOOKUP($A134,Surfaces!$B$2:$AL$62,15,0),(VLOOKUP($A134,Surfaces!$B$2:$AL$62,28,0))/$BC134)),IF(ISBLANK(INDEX(AP135:$BB135,1,$BN134+1)),"",IF($BL134="P",VLOOKUP($A134,Surfaces!$B$2:$AL$62,15,0),(VLOOKUP($A134,Surfaces!$B$2:$AL$62,28,0))/$BC134)))</f>
        <v/>
      </c>
      <c r="AQ134" s="43" t="str">
        <f>IF((AQ$182+$BN134)&gt;=52,IF(ISBLANK(INDEX($C135:$BB135,1,(AQ$182+$BN134+1-52))),"",IF($BL134="P",VLOOKUP($A134,Surfaces!$B$2:$AL$62,15,0),(VLOOKUP($A134,Surfaces!$B$2:$AL$62,28,0))/$BC134)),IF(ISBLANK(INDEX(AQ135:$BB135,1,$BN134+1)),"",IF($BL134="P",VLOOKUP($A134,Surfaces!$B$2:$AL$62,15,0),(VLOOKUP($A134,Surfaces!$B$2:$AL$62,28,0))/$BC134)))</f>
        <v/>
      </c>
      <c r="AR134" s="43" t="str">
        <f>IF((AR$182+$BN134)&gt;=52,IF(ISBLANK(INDEX($C135:$BB135,1,(AR$182+$BN134+1-52))),"",IF($BL134="P",VLOOKUP($A134,Surfaces!$B$2:$AL$62,15,0),(VLOOKUP($A134,Surfaces!$B$2:$AL$62,28,0))/$BC134)),IF(ISBLANK(INDEX(AR135:$BB135,1,$BN134+1)),"",IF($BL134="P",VLOOKUP($A134,Surfaces!$B$2:$AL$62,15,0),(VLOOKUP($A134,Surfaces!$B$2:$AL$62,28,0))/$BC134)))</f>
        <v/>
      </c>
      <c r="AS134" s="43" t="str">
        <f>IF((AS$182+$BN134)&gt;=52,IF(ISBLANK(INDEX($C135:$BB135,1,(AS$182+$BN134+1-52))),"",IF($BL134="P",VLOOKUP($A134,Surfaces!$B$2:$AL$62,15,0),(VLOOKUP($A134,Surfaces!$B$2:$AL$62,28,0))/$BC134)),IF(ISBLANK(INDEX(AS135:$BB135,1,$BN134+1)),"",IF($BL134="P",VLOOKUP($A134,Surfaces!$B$2:$AL$62,15,0),(VLOOKUP($A134,Surfaces!$B$2:$AL$62,28,0))/$BC134)))</f>
        <v/>
      </c>
      <c r="AT134" s="43" t="str">
        <f>IF((AT$182+$BN134)&gt;=52,IF(ISBLANK(INDEX($C135:$BB135,1,(AT$182+$BN134+1-52))),"",IF($BL134="P",VLOOKUP($A134,Surfaces!$B$2:$AL$62,15,0),(VLOOKUP($A134,Surfaces!$B$2:$AL$62,28,0))/$BC134)),IF(ISBLANK(INDEX(AT135:$BB135,1,$BN134+1)),"",IF($BL134="P",VLOOKUP($A134,Surfaces!$B$2:$AL$62,15,0),(VLOOKUP($A134,Surfaces!$B$2:$AL$62,28,0))/$BC134)))</f>
        <v/>
      </c>
      <c r="AU134" s="43" t="str">
        <f>IF((AU$182+$BN134)&gt;=52,IF(ISBLANK(INDEX($C135:$BB135,1,(AU$182+$BN134+1-52))),"",IF($BL134="P",VLOOKUP($A134,Surfaces!$B$2:$AL$62,15,0),(VLOOKUP($A134,Surfaces!$B$2:$AL$62,28,0))/$BC134)),IF(ISBLANK(INDEX(AU135:$BB135,1,$BN134+1)),"",IF($BL134="P",VLOOKUP($A134,Surfaces!$B$2:$AL$62,15,0),(VLOOKUP($A134,Surfaces!$B$2:$AL$62,28,0))/$BC134)))</f>
        <v/>
      </c>
      <c r="AV134" s="43" t="str">
        <f>IF((AV$182+$BN134)&gt;=52,IF(ISBLANK(INDEX($C135:$BB135,1,(AV$182+$BN134+1-52))),"",IF($BL134="P",VLOOKUP($A134,Surfaces!$B$2:$AL$62,15,0),(VLOOKUP($A134,Surfaces!$B$2:$AL$62,28,0))/$BC134)),IF(ISBLANK(INDEX(AV135:$BB135,1,$BN134+1)),"",IF($BL134="P",VLOOKUP($A134,Surfaces!$B$2:$AL$62,15,0),(VLOOKUP($A134,Surfaces!$B$2:$AL$62,28,0))/$BC134)))</f>
        <v/>
      </c>
      <c r="AW134" s="43" t="str">
        <f>IF((AW$182+$BN134)&gt;=52,IF(ISBLANK(INDEX($C135:$BB135,1,(AW$182+$BN134+1-52))),"",IF($BL134="P",VLOOKUP($A134,Surfaces!$B$2:$AL$62,15,0),(VLOOKUP($A134,Surfaces!$B$2:$AL$62,28,0))/$BC134)),IF(ISBLANK(INDEX(AW135:$BB135,1,$BN134+1)),"",IF($BL134="P",VLOOKUP($A134,Surfaces!$B$2:$AL$62,15,0),(VLOOKUP($A134,Surfaces!$B$2:$AL$62,28,0))/$BC134)))</f>
        <v/>
      </c>
      <c r="AX134" s="43" t="str">
        <f>IF((AX$182+$BN134)&gt;=52,IF(ISBLANK(INDEX($C135:$BB135,1,(AX$182+$BN134+1-52))),"",IF($BL134="P",VLOOKUP($A134,Surfaces!$B$2:$AL$62,15,0),(VLOOKUP($A134,Surfaces!$B$2:$AL$62,28,0))/$BC134)),IF(ISBLANK(INDEX(AX135:$BB135,1,$BN134+1)),"",IF($BL134="P",VLOOKUP($A134,Surfaces!$B$2:$AL$62,15,0),(VLOOKUP($A134,Surfaces!$B$2:$AL$62,28,0))/$BC134)))</f>
        <v/>
      </c>
      <c r="AY134" s="43" t="str">
        <f>IF((AY$182+$BN134)&gt;=52,IF(ISBLANK(INDEX($C135:$BB135,1,(AY$182+$BN134+1-52))),"",IF($BL134="P",VLOOKUP($A134,Surfaces!$B$2:$AL$62,15,0),(VLOOKUP($A134,Surfaces!$B$2:$AL$62,28,0))/$BC134)),IF(ISBLANK(INDEX(AY135:$BB135,1,$BN134+1)),"",IF($BL134="P",VLOOKUP($A134,Surfaces!$B$2:$AL$62,15,0),(VLOOKUP($A134,Surfaces!$B$2:$AL$62,28,0))/$BC134)))</f>
        <v/>
      </c>
      <c r="AZ134" s="43" t="str">
        <f>IF((AZ$182+$BN134)&gt;=52,IF(ISBLANK(INDEX($C135:$BB135,1,(AZ$182+$BN134+1-52))),"",IF($BL134="P",VLOOKUP($A134,Surfaces!$B$2:$AL$62,15,0),(VLOOKUP($A134,Surfaces!$B$2:$AL$62,28,0))/$BC134)),IF(ISBLANK(INDEX(AZ135:$BB135,1,$BN134+1)),"",IF($BL134="P",VLOOKUP($A134,Surfaces!$B$2:$AL$62,15,0),(VLOOKUP($A134,Surfaces!$B$2:$AL$62,28,0))/$BC134)))</f>
        <v/>
      </c>
      <c r="BA134" s="43" t="str">
        <f>IF((BA$182+$BN134)&gt;=52,IF(ISBLANK(INDEX($C135:$BB135,1,(BA$182+$BN134+1-52))),"",IF($BL134="P",VLOOKUP($A134,Surfaces!$B$2:$AL$62,15,0),(VLOOKUP($A134,Surfaces!$B$2:$AL$62,28,0))/$BC134)),IF(ISBLANK(INDEX(BA135:$BB135,1,$BN134+1)),"",IF($BL134="P",VLOOKUP($A134,Surfaces!$B$2:$AL$62,15,0),(VLOOKUP($A134,Surfaces!$B$2:$AL$62,28,0))/$BC134)))</f>
        <v/>
      </c>
      <c r="BB134" s="43" t="str">
        <f>IF((BB$182+$BN134)&gt;=52,IF(ISBLANK(INDEX($C135:$BB135,1,(BB$182+$BN134+1-52))),"",IF($BL134="P",VLOOKUP($A134,Surfaces!$B$2:$AL$62,15,0),(VLOOKUP($A134,Surfaces!$B$2:$AL$62,28,0))/$BC134)),IF(ISBLANK(INDEX(BB135:$BB135,1,$BN134+1)),"",IF($BL134="P",VLOOKUP($A134,Surfaces!$B$2:$AL$62,15,0),(VLOOKUP($A134,Surfaces!$B$2:$AL$62,28,0))/$BC134)))</f>
        <v/>
      </c>
      <c r="BC134" s="44" t="str">
        <f>IF(COUNTA(C135:BB135)=0,"",COUNTA(C135:BB135))</f>
        <v/>
      </c>
      <c r="BD134" s="45"/>
      <c r="BE134" s="45"/>
      <c r="BF134" s="46"/>
      <c r="BG134" s="46"/>
      <c r="BH134" s="46"/>
      <c r="BI134" s="46"/>
      <c r="BJ134" s="46"/>
      <c r="BK134" s="47"/>
      <c r="BL134" s="46"/>
      <c r="BM134" s="46"/>
      <c r="BN134" s="46"/>
      <c r="BO134" s="48"/>
      <c r="BP134" s="49"/>
      <c r="BQ134" s="48"/>
      <c r="BR134" s="50" t="str">
        <f>IF(ISBLANK(BP134),"",BP134)</f>
        <v/>
      </c>
    </row>
    <row r="135" spans="1:70" x14ac:dyDescent="0.2">
      <c r="A135" s="52">
        <f>A134</f>
        <v>0</v>
      </c>
      <c r="B135" s="53" t="s">
        <v>121</v>
      </c>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7"/>
      <c r="BD135" s="58"/>
      <c r="BE135" s="58"/>
      <c r="BF135" s="59"/>
      <c r="BG135" s="59"/>
      <c r="BH135" s="59"/>
      <c r="BI135" s="59"/>
      <c r="BJ135" s="59"/>
      <c r="BK135" s="60"/>
      <c r="BL135" s="59"/>
      <c r="BM135" s="59"/>
      <c r="BN135" s="59"/>
      <c r="BO135" s="61"/>
      <c r="BP135" s="62"/>
      <c r="BQ135" s="61"/>
      <c r="BR135" s="63"/>
    </row>
    <row r="136" spans="1:70" x14ac:dyDescent="0.2">
      <c r="A136" s="64">
        <f>A135</f>
        <v>0</v>
      </c>
      <c r="B136" s="65" t="s">
        <v>123</v>
      </c>
      <c r="C136" s="66" t="str">
        <f>IF(C135="","",IF(VLOOKUP($A136,Surfaces!$B$1:$AK$61,16,0)="",VLOOKUP($A136,Surfaces!$B$1:$AK$61,29,0),VLOOKUP($A136,Surfaces!$B$1:$AK$61,16,0)))</f>
        <v/>
      </c>
      <c r="D136" s="66" t="str">
        <f>IF(D135="","",IF(VLOOKUP($A136,Surfaces!$B$1:$AK$61,16,0)="",VLOOKUP($A136,Surfaces!$B$1:$AK$61,29,0),VLOOKUP($A136,Surfaces!$B$1:$AK$61,16,0)))</f>
        <v/>
      </c>
      <c r="E136" s="66" t="str">
        <f>IF(E135="","",IF(VLOOKUP($A136,Surfaces!$B$1:$AK$61,16,0)="",VLOOKUP($A136,Surfaces!$B$1:$AK$61,29,0),VLOOKUP($A136,Surfaces!$B$1:$AK$61,16,0)))</f>
        <v/>
      </c>
      <c r="F136" s="66" t="str">
        <f>IF(F135="","",IF(VLOOKUP($A136,Surfaces!$B$1:$AK$61,16,0)="",VLOOKUP($A136,Surfaces!$B$1:$AK$61,29,0),VLOOKUP($A136,Surfaces!$B$1:$AK$61,16,0)))</f>
        <v/>
      </c>
      <c r="G136" s="66" t="str">
        <f>IF(G135="","",IF(VLOOKUP($A136,Surfaces!$B$1:$AK$61,16,0)="",VLOOKUP($A136,Surfaces!$B$1:$AK$61,29,0),VLOOKUP($A136,Surfaces!$B$1:$AK$61,16,0)))</f>
        <v/>
      </c>
      <c r="H136" s="66" t="str">
        <f>IF(H135="","",IF(VLOOKUP($A136,Surfaces!$B$1:$AK$61,16,0)="",VLOOKUP($A136,Surfaces!$B$1:$AK$61,29,0),VLOOKUP($A136,Surfaces!$B$1:$AK$61,16,0)))</f>
        <v/>
      </c>
      <c r="I136" s="66" t="str">
        <f>IF(I135="","",IF(VLOOKUP($A136,Surfaces!$B$1:$AK$61,16,0)="",VLOOKUP($A136,Surfaces!$B$1:$AK$61,29,0),VLOOKUP($A136,Surfaces!$B$1:$AK$61,16,0)))</f>
        <v/>
      </c>
      <c r="J136" s="66" t="str">
        <f>IF(J135="","",IF(VLOOKUP($A136,Surfaces!$B$1:$AK$61,16,0)="",VLOOKUP($A136,Surfaces!$B$1:$AK$61,29,0),VLOOKUP($A136,Surfaces!$B$1:$AK$61,16,0)))</f>
        <v/>
      </c>
      <c r="K136" s="66" t="str">
        <f>IF(K135="","",IF(VLOOKUP($A136,Surfaces!$B$1:$AK$61,16,0)="",VLOOKUP($A136,Surfaces!$B$1:$AK$61,29,0),VLOOKUP($A136,Surfaces!$B$1:$AK$61,16,0)))</f>
        <v/>
      </c>
      <c r="L136" s="66" t="str">
        <f>IF(L135="","",IF(VLOOKUP($A136,Surfaces!$B$1:$AK$61,16,0)="",VLOOKUP($A136,Surfaces!$B$1:$AK$61,29,0),VLOOKUP($A136,Surfaces!$B$1:$AK$61,16,0)))</f>
        <v/>
      </c>
      <c r="M136" s="66" t="str">
        <f>IF(M135="","",IF(VLOOKUP($A136,Surfaces!$B$1:$AK$61,16,0)="",VLOOKUP($A136,Surfaces!$B$1:$AK$61,29,0),VLOOKUP($A136,Surfaces!$B$1:$AK$61,16,0)))</f>
        <v/>
      </c>
      <c r="N136" s="66" t="str">
        <f>IF(N135="","",IF(VLOOKUP($A136,Surfaces!$B$1:$AK$61,16,0)="",VLOOKUP($A136,Surfaces!$B$1:$AK$61,29,0),VLOOKUP($A136,Surfaces!$B$1:$AK$61,16,0)))</f>
        <v/>
      </c>
      <c r="O136" s="66" t="str">
        <f>IF(O135="","",IF(VLOOKUP($A136,Surfaces!$B$1:$AK$61,16,0)="",VLOOKUP($A136,Surfaces!$B$1:$AK$61,29,0),VLOOKUP($A136,Surfaces!$B$1:$AK$61,16,0)))</f>
        <v/>
      </c>
      <c r="P136" s="66" t="str">
        <f>IF(P135="","",IF(VLOOKUP($A136,Surfaces!$B$1:$AK$61,16,0)="",VLOOKUP($A136,Surfaces!$B$1:$AK$61,29,0),VLOOKUP($A136,Surfaces!$B$1:$AK$61,16,0)))</f>
        <v/>
      </c>
      <c r="Q136" s="66" t="str">
        <f>IF(Q135="","",IF(VLOOKUP($A136,Surfaces!$B$1:$AK$61,16,0)="",VLOOKUP($A136,Surfaces!$B$1:$AK$61,29,0),VLOOKUP($A136,Surfaces!$B$1:$AK$61,16,0)))</f>
        <v/>
      </c>
      <c r="R136" s="66" t="str">
        <f>IF(R135="","",IF(VLOOKUP($A136,Surfaces!$B$1:$AK$61,16,0)="",VLOOKUP($A136,Surfaces!$B$1:$AK$61,29,0),VLOOKUP($A136,Surfaces!$B$1:$AK$61,16,0)))</f>
        <v/>
      </c>
      <c r="S136" s="66" t="str">
        <f>IF(S135="","",IF(VLOOKUP($A136,Surfaces!$B$1:$AK$61,16,0)="",VLOOKUP($A136,Surfaces!$B$1:$AK$61,29,0),VLOOKUP($A136,Surfaces!$B$1:$AK$61,16,0)))</f>
        <v/>
      </c>
      <c r="T136" s="66" t="str">
        <f>IF(T135="","",IF(VLOOKUP($A136,Surfaces!$B$1:$AK$61,16,0)="",VLOOKUP($A136,Surfaces!$B$1:$AK$61,29,0),VLOOKUP($A136,Surfaces!$B$1:$AK$61,16,0)))</f>
        <v/>
      </c>
      <c r="U136" s="66" t="str">
        <f>IF(U135="","",IF(VLOOKUP($A136,Surfaces!$B$1:$AK$61,16,0)="",VLOOKUP($A136,Surfaces!$B$1:$AK$61,29,0),VLOOKUP($A136,Surfaces!$B$1:$AK$61,16,0)))</f>
        <v/>
      </c>
      <c r="V136" s="66" t="str">
        <f>IF(V135="","",IF(VLOOKUP($A136,Surfaces!$B$1:$AK$61,16,0)="",VLOOKUP($A136,Surfaces!$B$1:$AK$61,29,0),VLOOKUP($A136,Surfaces!$B$1:$AK$61,16,0)))</f>
        <v/>
      </c>
      <c r="W136" s="66" t="str">
        <f>IF(W135="","",IF(VLOOKUP($A136,Surfaces!$B$1:$AK$61,16,0)="",VLOOKUP($A136,Surfaces!$B$1:$AK$61,29,0),VLOOKUP($A136,Surfaces!$B$1:$AK$61,16,0)))</f>
        <v/>
      </c>
      <c r="X136" s="66" t="str">
        <f>IF(X135="","",IF(VLOOKUP($A136,Surfaces!$B$1:$AK$61,16,0)="",VLOOKUP($A136,Surfaces!$B$1:$AK$61,29,0),VLOOKUP($A136,Surfaces!$B$1:$AK$61,16,0)))</f>
        <v/>
      </c>
      <c r="Y136" s="66" t="str">
        <f>IF(Y135="","",IF(VLOOKUP($A136,Surfaces!$B$1:$AK$61,16,0)="",VLOOKUP($A136,Surfaces!$B$1:$AK$61,29,0),VLOOKUP($A136,Surfaces!$B$1:$AK$61,16,0)))</f>
        <v/>
      </c>
      <c r="Z136" s="66" t="str">
        <f>IF(Z135="","",IF(VLOOKUP($A136,Surfaces!$B$1:$AK$61,16,0)="",VLOOKUP($A136,Surfaces!$B$1:$AK$61,29,0),VLOOKUP($A136,Surfaces!$B$1:$AK$61,16,0)))</f>
        <v/>
      </c>
      <c r="AA136" s="66" t="str">
        <f>IF(AA135="","",IF(VLOOKUP($A136,Surfaces!$B$1:$AK$61,16,0)="",VLOOKUP($A136,Surfaces!$B$1:$AK$61,29,0),VLOOKUP($A136,Surfaces!$B$1:$AK$61,16,0)))</f>
        <v/>
      </c>
      <c r="AB136" s="66" t="str">
        <f>IF(AB135="","",IF(VLOOKUP($A136,Surfaces!$B$1:$AK$61,16,0)="",VLOOKUP($A136,Surfaces!$B$1:$AK$61,29,0),VLOOKUP($A136,Surfaces!$B$1:$AK$61,16,0)))</f>
        <v/>
      </c>
      <c r="AC136" s="66" t="str">
        <f>IF(AC135="","",IF(VLOOKUP($A136,Surfaces!$B$1:$AK$61,16,0)="",VLOOKUP($A136,Surfaces!$B$1:$AK$61,29,0),VLOOKUP($A136,Surfaces!$B$1:$AK$61,16,0)))</f>
        <v/>
      </c>
      <c r="AD136" s="66" t="str">
        <f>IF(AD135="","",IF(VLOOKUP($A136,Surfaces!$B$1:$AK$61,16,0)="",VLOOKUP($A136,Surfaces!$B$1:$AK$61,29,0),VLOOKUP($A136,Surfaces!$B$1:$AK$61,16,0)))</f>
        <v/>
      </c>
      <c r="AE136" s="66" t="str">
        <f>IF(AE135="","",IF(VLOOKUP($A136,Surfaces!$B$1:$AK$61,16,0)="",VLOOKUP($A136,Surfaces!$B$1:$AK$61,29,0),VLOOKUP($A136,Surfaces!$B$1:$AK$61,16,0)))</f>
        <v/>
      </c>
      <c r="AF136" s="66" t="str">
        <f>IF(AF135="","",IF(VLOOKUP($A136,Surfaces!$B$1:$AK$61,16,0)="",VLOOKUP($A136,Surfaces!$B$1:$AK$61,29,0),VLOOKUP($A136,Surfaces!$B$1:$AK$61,16,0)))</f>
        <v/>
      </c>
      <c r="AG136" s="66" t="str">
        <f>IF(AG135="","",IF(VLOOKUP($A136,Surfaces!$B$1:$AK$61,16,0)="",VLOOKUP($A136,Surfaces!$B$1:$AK$61,29,0),VLOOKUP($A136,Surfaces!$B$1:$AK$61,16,0)))</f>
        <v/>
      </c>
      <c r="AH136" s="66" t="str">
        <f>IF(AH135="","",IF(VLOOKUP($A136,Surfaces!$B$1:$AK$61,16,0)="",VLOOKUP($A136,Surfaces!$B$1:$AK$61,29,0),VLOOKUP($A136,Surfaces!$B$1:$AK$61,16,0)))</f>
        <v/>
      </c>
      <c r="AI136" s="66" t="str">
        <f>IF(AI135="","",IF(VLOOKUP($A136,Surfaces!$B$1:$AK$61,16,0)="",VLOOKUP($A136,Surfaces!$B$1:$AK$61,29,0),VLOOKUP($A136,Surfaces!$B$1:$AK$61,16,0)))</f>
        <v/>
      </c>
      <c r="AJ136" s="66" t="str">
        <f>IF(AJ135="","",IF(VLOOKUP($A136,Surfaces!$B$1:$AK$61,16,0)="",VLOOKUP($A136,Surfaces!$B$1:$AK$61,29,0),VLOOKUP($A136,Surfaces!$B$1:$AK$61,16,0)))</f>
        <v/>
      </c>
      <c r="AK136" s="66" t="str">
        <f>IF(AK135="","",IF(VLOOKUP($A136,Surfaces!$B$1:$AK$61,16,0)="",VLOOKUP($A136,Surfaces!$B$1:$AK$61,29,0),VLOOKUP($A136,Surfaces!$B$1:$AK$61,16,0)))</f>
        <v/>
      </c>
      <c r="AL136" s="66" t="str">
        <f>IF(AL135="","",IF(VLOOKUP($A136,Surfaces!$B$1:$AK$61,16,0)="",VLOOKUP($A136,Surfaces!$B$1:$AK$61,29,0),VLOOKUP($A136,Surfaces!$B$1:$AK$61,16,0)))</f>
        <v/>
      </c>
      <c r="AM136" s="66" t="str">
        <f>IF(AM135="","",IF(VLOOKUP($A136,Surfaces!$B$1:$AK$61,16,0)="",VLOOKUP($A136,Surfaces!$B$1:$AK$61,29,0),VLOOKUP($A136,Surfaces!$B$1:$AK$61,16,0)))</f>
        <v/>
      </c>
      <c r="AN136" s="66" t="str">
        <f>IF(AN135="","",IF(VLOOKUP($A136,Surfaces!$B$1:$AK$61,16,0)="",VLOOKUP($A136,Surfaces!$B$1:$AK$61,29,0),VLOOKUP($A136,Surfaces!$B$1:$AK$61,16,0)))</f>
        <v/>
      </c>
      <c r="AO136" s="66" t="str">
        <f>IF(AO135="","",IF(VLOOKUP($A136,Surfaces!$B$1:$AK$61,16,0)="",VLOOKUP($A136,Surfaces!$B$1:$AK$61,29,0),VLOOKUP($A136,Surfaces!$B$1:$AK$61,16,0)))</f>
        <v/>
      </c>
      <c r="AP136" s="66" t="str">
        <f>IF(AP135="","",IF(VLOOKUP($A136,Surfaces!$B$1:$AK$61,16,0)="",VLOOKUP($A136,Surfaces!$B$1:$AK$61,29,0),VLOOKUP($A136,Surfaces!$B$1:$AK$61,16,0)))</f>
        <v/>
      </c>
      <c r="AQ136" s="66" t="str">
        <f>IF(AQ135="","",IF(VLOOKUP($A136,Surfaces!$B$1:$AK$61,16,0)="",VLOOKUP($A136,Surfaces!$B$1:$AK$61,29,0),VLOOKUP($A136,Surfaces!$B$1:$AK$61,16,0)))</f>
        <v/>
      </c>
      <c r="AR136" s="66" t="str">
        <f>IF(AR135="","",IF(VLOOKUP($A136,Surfaces!$B$1:$AK$61,16,0)="",VLOOKUP($A136,Surfaces!$B$1:$AK$61,29,0),VLOOKUP($A136,Surfaces!$B$1:$AK$61,16,0)))</f>
        <v/>
      </c>
      <c r="AS136" s="66" t="str">
        <f>IF(AS135="","",IF(VLOOKUP($A136,Surfaces!$B$1:$AK$61,16,0)="",VLOOKUP($A136,Surfaces!$B$1:$AK$61,29,0),VLOOKUP($A136,Surfaces!$B$1:$AK$61,16,0)))</f>
        <v/>
      </c>
      <c r="AT136" s="66" t="str">
        <f>IF(AT135="","",IF(VLOOKUP($A136,Surfaces!$B$1:$AK$61,16,0)="",VLOOKUP($A136,Surfaces!$B$1:$AK$61,29,0),VLOOKUP($A136,Surfaces!$B$1:$AK$61,16,0)))</f>
        <v/>
      </c>
      <c r="AU136" s="66" t="str">
        <f>IF(AU135="","",IF(VLOOKUP($A136,Surfaces!$B$1:$AK$61,16,0)="",VLOOKUP($A136,Surfaces!$B$1:$AK$61,29,0),VLOOKUP($A136,Surfaces!$B$1:$AK$61,16,0)))</f>
        <v/>
      </c>
      <c r="AV136" s="66" t="str">
        <f>IF(AV135="","",IF(VLOOKUP($A136,Surfaces!$B$1:$AK$61,16,0)="",VLOOKUP($A136,Surfaces!$B$1:$AK$61,29,0),VLOOKUP($A136,Surfaces!$B$1:$AK$61,16,0)))</f>
        <v/>
      </c>
      <c r="AW136" s="66" t="str">
        <f>IF(AW135="","",IF(VLOOKUP($A136,Surfaces!$B$1:$AK$61,16,0)="",VLOOKUP($A136,Surfaces!$B$1:$AK$61,29,0),VLOOKUP($A136,Surfaces!$B$1:$AK$61,16,0)))</f>
        <v/>
      </c>
      <c r="AX136" s="66" t="str">
        <f>IF(AX135="","",IF(VLOOKUP($A136,Surfaces!$B$1:$AK$61,16,0)="",VLOOKUP($A136,Surfaces!$B$1:$AK$61,29,0),VLOOKUP($A136,Surfaces!$B$1:$AK$61,16,0)))</f>
        <v/>
      </c>
      <c r="AY136" s="66" t="str">
        <f>IF(AY135="","",IF(VLOOKUP($A136,Surfaces!$B$1:$AK$61,16,0)="",VLOOKUP($A136,Surfaces!$B$1:$AK$61,29,0),VLOOKUP($A136,Surfaces!$B$1:$AK$61,16,0)))</f>
        <v/>
      </c>
      <c r="AZ136" s="66" t="str">
        <f>IF(AZ135="","",IF(VLOOKUP($A136,Surfaces!$B$1:$AK$61,16,0)="",VLOOKUP($A136,Surfaces!$B$1:$AK$61,29,0),VLOOKUP($A136,Surfaces!$B$1:$AK$61,16,0)))</f>
        <v/>
      </c>
      <c r="BA136" s="66" t="str">
        <f>IF(BA135="","",IF(VLOOKUP($A136,Surfaces!$B$1:$AK$61,16,0)="",VLOOKUP($A136,Surfaces!$B$1:$AK$61,29,0),VLOOKUP($A136,Surfaces!$B$1:$AK$61,16,0)))</f>
        <v/>
      </c>
      <c r="BB136" s="66" t="str">
        <f>IF(BB135="","",IF(VLOOKUP($A136,Surfaces!$B$1:$AK$61,16,0)="",VLOOKUP($A136,Surfaces!$B$1:$AK$61,29,0),VLOOKUP($A136,Surfaces!$B$1:$AK$61,16,0)))</f>
        <v/>
      </c>
      <c r="BC136" s="67"/>
      <c r="BD136" s="68"/>
      <c r="BE136" s="68"/>
      <c r="BF136" s="69"/>
      <c r="BG136" s="69"/>
      <c r="BH136" s="69"/>
      <c r="BI136" s="69"/>
      <c r="BJ136" s="69"/>
      <c r="BK136" s="70"/>
      <c r="BL136" s="69"/>
      <c r="BM136" s="69"/>
      <c r="BN136" s="69"/>
      <c r="BO136" s="71"/>
      <c r="BP136" s="72"/>
      <c r="BQ136" s="71"/>
      <c r="BR136" s="73"/>
    </row>
    <row r="137" spans="1:70" s="51" customFormat="1" x14ac:dyDescent="0.2">
      <c r="A137" s="41"/>
      <c r="B137" s="42" t="s">
        <v>115</v>
      </c>
      <c r="C137" s="43" t="str">
        <f>IF((C$182+$BN137)&gt;=52,IF(ISBLANK(INDEX($C138:$BB138,1,(C$182+$BN137+1-52))),"",IF($BL137="P",VLOOKUP($A137,Surfaces!$B$2:$AL$62,15,0),(VLOOKUP($A137,Surfaces!$B$2:$AL$62,28,0))/$BC137)),IF(ISBLANK(INDEX(C138:$BB138,1,$BN137+1)),"",IF($BL137="P",VLOOKUP($A137,Surfaces!$B$2:$AL$62,15,0),(VLOOKUP($A137,Surfaces!$B$2:$AL$62,28,0))/$BC137)))</f>
        <v/>
      </c>
      <c r="D137" s="43" t="str">
        <f>IF((D$182+$BN137)&gt;=52,IF(ISBLANK(INDEX($C138:$BB138,1,(D$182+$BN137+1-52))),"",IF($BL137="P",VLOOKUP($A137,Surfaces!$B$2:$AL$62,15,0),(VLOOKUP($A137,Surfaces!$B$2:$AL$62,28,0))/$BC137)),IF(ISBLANK(INDEX(D138:$BB138,1,$BN137+1)),"",IF($BL137="P",VLOOKUP($A137,Surfaces!$B$2:$AL$62,15,0),(VLOOKUP($A137,Surfaces!$B$2:$AL$62,28,0))/$BC137)))</f>
        <v/>
      </c>
      <c r="E137" s="43" t="str">
        <f>IF((E$182+$BN137)&gt;=52,IF(ISBLANK(INDEX($C138:$BB138,1,(E$182+$BN137+1-52))),"",IF($BL137="P",VLOOKUP($A137,Surfaces!$B$2:$AL$62,15,0),(VLOOKUP($A137,Surfaces!$B$2:$AL$62,28,0))/$BC137)),IF(ISBLANK(INDEX(E138:$BB138,1,$BN137+1)),"",IF($BL137="P",VLOOKUP($A137,Surfaces!$B$2:$AL$62,15,0),(VLOOKUP($A137,Surfaces!$B$2:$AL$62,28,0))/$BC137)))</f>
        <v/>
      </c>
      <c r="F137" s="43" t="str">
        <f>IF((F$182+$BN137)&gt;=52,IF(ISBLANK(INDEX($C138:$BB138,1,(F$182+$BN137+1-52))),"",IF($BL137="P",VLOOKUP($A137,Surfaces!$B$2:$AL$62,15,0),(VLOOKUP($A137,Surfaces!$B$2:$AL$62,28,0))/$BC137)),IF(ISBLANK(INDEX(F138:$BB138,1,$BN137+1)),"",IF($BL137="P",VLOOKUP($A137,Surfaces!$B$2:$AL$62,15,0),(VLOOKUP($A137,Surfaces!$B$2:$AL$62,28,0))/$BC137)))</f>
        <v/>
      </c>
      <c r="G137" s="43" t="str">
        <f>IF((G$182+$BN137)&gt;=52,IF(ISBLANK(INDEX($C138:$BB138,1,(G$182+$BN137+1-52))),"",IF($BL137="P",VLOOKUP($A137,Surfaces!$B$2:$AL$62,15,0),(VLOOKUP($A137,Surfaces!$B$2:$AL$62,28,0))/$BC137)),IF(ISBLANK(INDEX(G138:$BB138,1,$BN137+1)),"",IF($BL137="P",VLOOKUP($A137,Surfaces!$B$2:$AL$62,15,0),(VLOOKUP($A137,Surfaces!$B$2:$AL$62,28,0))/$BC137)))</f>
        <v/>
      </c>
      <c r="H137" s="43" t="str">
        <f>IF((H$182+$BN137)&gt;=52,IF(ISBLANK(INDEX($C138:$BB138,1,(H$182+$BN137+1-52))),"",IF($BL137="P",VLOOKUP($A137,Surfaces!$B$2:$AL$62,15,0),(VLOOKUP($A137,Surfaces!$B$2:$AL$62,28,0))/$BC137)),IF(ISBLANK(INDEX(H138:$BB138,1,$BN137+1)),"",IF($BL137="P",VLOOKUP($A137,Surfaces!$B$2:$AL$62,15,0),(VLOOKUP($A137,Surfaces!$B$2:$AL$62,28,0))/$BC137)))</f>
        <v/>
      </c>
      <c r="I137" s="43" t="str">
        <f>IF((I$182+$BN137)&gt;=52,IF(ISBLANK(INDEX($C138:$BB138,1,(I$182+$BN137+1-52))),"",IF($BL137="P",VLOOKUP($A137,Surfaces!$B$2:$AL$62,15,0),(VLOOKUP($A137,Surfaces!$B$2:$AL$62,28,0))/$BC137)),IF(ISBLANK(INDEX(I138:$BB138,1,$BN137+1)),"",IF($BL137="P",VLOOKUP($A137,Surfaces!$B$2:$AL$62,15,0),(VLOOKUP($A137,Surfaces!$B$2:$AL$62,28,0))/$BC137)))</f>
        <v/>
      </c>
      <c r="J137" s="43" t="str">
        <f>IF((J$182+$BN137)&gt;=52,IF(ISBLANK(INDEX($C138:$BB138,1,(J$182+$BN137+1-52))),"",IF($BL137="P",VLOOKUP($A137,Surfaces!$B$2:$AL$62,15,0),(VLOOKUP($A137,Surfaces!$B$2:$AL$62,28,0))/$BC137)),IF(ISBLANK(INDEX(J138:$BB138,1,$BN137+1)),"",IF($BL137="P",VLOOKUP($A137,Surfaces!$B$2:$AL$62,15,0),(VLOOKUP($A137,Surfaces!$B$2:$AL$62,28,0))/$BC137)))</f>
        <v/>
      </c>
      <c r="K137" s="43" t="str">
        <f>IF((K$182+$BN137)&gt;=52,IF(ISBLANK(INDEX($C138:$BB138,1,(K$182+$BN137+1-52))),"",IF($BL137="P",VLOOKUP($A137,Surfaces!$B$2:$AL$62,15,0),(VLOOKUP($A137,Surfaces!$B$2:$AL$62,28,0))/$BC137)),IF(ISBLANK(INDEX(K138:$BB138,1,$BN137+1)),"",IF($BL137="P",VLOOKUP($A137,Surfaces!$B$2:$AL$62,15,0),(VLOOKUP($A137,Surfaces!$B$2:$AL$62,28,0))/$BC137)))</f>
        <v/>
      </c>
      <c r="L137" s="43" t="str">
        <f>IF((L$182+$BN137)&gt;=52,IF(ISBLANK(INDEX($C138:$BB138,1,(L$182+$BN137+1-52))),"",IF($BL137="P",VLOOKUP($A137,Surfaces!$B$2:$AL$62,15,0),(VLOOKUP($A137,Surfaces!$B$2:$AL$62,28,0))/$BC137)),IF(ISBLANK(INDEX(L138:$BB138,1,$BN137+1)),"",IF($BL137="P",VLOOKUP($A137,Surfaces!$B$2:$AL$62,15,0),(VLOOKUP($A137,Surfaces!$B$2:$AL$62,28,0))/$BC137)))</f>
        <v/>
      </c>
      <c r="M137" s="43" t="str">
        <f>IF((M$182+$BN137)&gt;=52,IF(ISBLANK(INDEX($C138:$BB138,1,(M$182+$BN137+1-52))),"",IF($BL137="P",VLOOKUP($A137,Surfaces!$B$2:$AL$62,15,0),(VLOOKUP($A137,Surfaces!$B$2:$AL$62,28,0))/$BC137)),IF(ISBLANK(INDEX(M138:$BB138,1,$BN137+1)),"",IF($BL137="P",VLOOKUP($A137,Surfaces!$B$2:$AL$62,15,0),(VLOOKUP($A137,Surfaces!$B$2:$AL$62,28,0))/$BC137)))</f>
        <v/>
      </c>
      <c r="N137" s="43" t="str">
        <f>IF((N$182+$BN137)&gt;=52,IF(ISBLANK(INDEX($C138:$BB138,1,(N$182+$BN137+1-52))),"",IF($BL137="P",VLOOKUP($A137,Surfaces!$B$2:$AL$62,15,0),(VLOOKUP($A137,Surfaces!$B$2:$AL$62,28,0))/$BC137)),IF(ISBLANK(INDEX(N138:$BB138,1,$BN137+1)),"",IF($BL137="P",VLOOKUP($A137,Surfaces!$B$2:$AL$62,15,0),(VLOOKUP($A137,Surfaces!$B$2:$AL$62,28,0))/$BC137)))</f>
        <v/>
      </c>
      <c r="O137" s="43" t="str">
        <f>IF((O$182+$BN137)&gt;=52,IF(ISBLANK(INDEX($C138:$BB138,1,(O$182+$BN137+1-52))),"",IF($BL137="P",VLOOKUP($A137,Surfaces!$B$2:$AL$62,15,0),(VLOOKUP($A137,Surfaces!$B$2:$AL$62,28,0))/$BC137)),IF(ISBLANK(INDEX(O138:$BB138,1,$BN137+1)),"",IF($BL137="P",VLOOKUP($A137,Surfaces!$B$2:$AL$62,15,0),(VLOOKUP($A137,Surfaces!$B$2:$AL$62,28,0))/$BC137)))</f>
        <v/>
      </c>
      <c r="P137" s="43" t="str">
        <f>IF((P$182+$BN137)&gt;=52,IF(ISBLANK(INDEX($C138:$BB138,1,(P$182+$BN137+1-52))),"",IF($BL137="P",VLOOKUP($A137,Surfaces!$B$2:$AL$62,15,0),(VLOOKUP($A137,Surfaces!$B$2:$AL$62,28,0))/$BC137)),IF(ISBLANK(INDEX(P138:$BB138,1,$BN137+1)),"",IF($BL137="P",VLOOKUP($A137,Surfaces!$B$2:$AL$62,15,0),(VLOOKUP($A137,Surfaces!$B$2:$AL$62,28,0))/$BC137)))</f>
        <v/>
      </c>
      <c r="Q137" s="43" t="str">
        <f>IF((Q$182+$BN137)&gt;=52,IF(ISBLANK(INDEX($C138:$BB138,1,(Q$182+$BN137+1-52))),"",IF($BL137="P",VLOOKUP($A137,Surfaces!$B$2:$AL$62,15,0),(VLOOKUP($A137,Surfaces!$B$2:$AL$62,28,0))/$BC137)),IF(ISBLANK(INDEX(Q138:$BB138,1,$BN137+1)),"",IF($BL137="P",VLOOKUP($A137,Surfaces!$B$2:$AL$62,15,0),(VLOOKUP($A137,Surfaces!$B$2:$AL$62,28,0))/$BC137)))</f>
        <v/>
      </c>
      <c r="R137" s="43" t="str">
        <f>IF((R$182+$BN137)&gt;=52,IF(ISBLANK(INDEX($C138:$BB138,1,(R$182+$BN137+1-52))),"",IF($BL137="P",VLOOKUP($A137,Surfaces!$B$2:$AL$62,15,0),(VLOOKUP($A137,Surfaces!$B$2:$AL$62,28,0))/$BC137)),IF(ISBLANK(INDEX(R138:$BB138,1,$BN137+1)),"",IF($BL137="P",VLOOKUP($A137,Surfaces!$B$2:$AL$62,15,0),(VLOOKUP($A137,Surfaces!$B$2:$AL$62,28,0))/$BC137)))</f>
        <v/>
      </c>
      <c r="S137" s="43" t="str">
        <f>IF((S$182+$BN137)&gt;=52,IF(ISBLANK(INDEX($C138:$BB138,1,(S$182+$BN137+1-52))),"",IF($BL137="P",VLOOKUP($A137,Surfaces!$B$2:$AL$62,15,0),(VLOOKUP($A137,Surfaces!$B$2:$AL$62,28,0))/$BC137)),IF(ISBLANK(INDEX(S138:$BB138,1,$BN137+1)),"",IF($BL137="P",VLOOKUP($A137,Surfaces!$B$2:$AL$62,15,0),(VLOOKUP($A137,Surfaces!$B$2:$AL$62,28,0))/$BC137)))</f>
        <v/>
      </c>
      <c r="T137" s="43" t="str">
        <f>IF((T$182+$BN137)&gt;=52,IF(ISBLANK(INDEX($C138:$BB138,1,(T$182+$BN137+1-52))),"",IF($BL137="P",VLOOKUP($A137,Surfaces!$B$2:$AL$62,15,0),(VLOOKUP($A137,Surfaces!$B$2:$AL$62,28,0))/$BC137)),IF(ISBLANK(INDEX(T138:$BB138,1,$BN137+1)),"",IF($BL137="P",VLOOKUP($A137,Surfaces!$B$2:$AL$62,15,0),(VLOOKUP($A137,Surfaces!$B$2:$AL$62,28,0))/$BC137)))</f>
        <v/>
      </c>
      <c r="U137" s="43" t="str">
        <f>IF((U$182+$BN137)&gt;=52,IF(ISBLANK(INDEX($C138:$BB138,1,(U$182+$BN137+1-52))),"",IF($BL137="P",VLOOKUP($A137,Surfaces!$B$2:$AL$62,15,0),(VLOOKUP($A137,Surfaces!$B$2:$AL$62,28,0))/$BC137)),IF(ISBLANK(INDEX(U138:$BB138,1,$BN137+1)),"",IF($BL137="P",VLOOKUP($A137,Surfaces!$B$2:$AL$62,15,0),(VLOOKUP($A137,Surfaces!$B$2:$AL$62,28,0))/$BC137)))</f>
        <v/>
      </c>
      <c r="V137" s="43" t="str">
        <f>IF((V$182+$BN137)&gt;=52,IF(ISBLANK(INDEX($C138:$BB138,1,(V$182+$BN137+1-52))),"",IF($BL137="P",VLOOKUP($A137,Surfaces!$B$2:$AL$62,15,0),(VLOOKUP($A137,Surfaces!$B$2:$AL$62,28,0))/$BC137)),IF(ISBLANK(INDEX(V138:$BB138,1,$BN137+1)),"",IF($BL137="P",VLOOKUP($A137,Surfaces!$B$2:$AL$62,15,0),(VLOOKUP($A137,Surfaces!$B$2:$AL$62,28,0))/$BC137)))</f>
        <v/>
      </c>
      <c r="W137" s="43" t="str">
        <f>IF((W$182+$BN137)&gt;=52,IF(ISBLANK(INDEX($C138:$BB138,1,(W$182+$BN137+1-52))),"",IF($BL137="P",VLOOKUP($A137,Surfaces!$B$2:$AL$62,15,0),(VLOOKUP($A137,Surfaces!$B$2:$AL$62,28,0))/$BC137)),IF(ISBLANK(INDEX(W138:$BB138,1,$BN137+1)),"",IF($BL137="P",VLOOKUP($A137,Surfaces!$B$2:$AL$62,15,0),(VLOOKUP($A137,Surfaces!$B$2:$AL$62,28,0))/$BC137)))</f>
        <v/>
      </c>
      <c r="X137" s="43" t="str">
        <f>IF((X$182+$BN137)&gt;=52,IF(ISBLANK(INDEX($C138:$BB138,1,(X$182+$BN137+1-52))),"",IF($BL137="P",VLOOKUP($A137,Surfaces!$B$2:$AL$62,15,0),(VLOOKUP($A137,Surfaces!$B$2:$AL$62,28,0))/$BC137)),IF(ISBLANK(INDEX(X138:$BB138,1,$BN137+1)),"",IF($BL137="P",VLOOKUP($A137,Surfaces!$B$2:$AL$62,15,0),(VLOOKUP($A137,Surfaces!$B$2:$AL$62,28,0))/$BC137)))</f>
        <v/>
      </c>
      <c r="Y137" s="43" t="str">
        <f>IF((Y$182+$BN137)&gt;=52,IF(ISBLANK(INDEX($C138:$BB138,1,(Y$182+$BN137+1-52))),"",IF($BL137="P",VLOOKUP($A137,Surfaces!$B$2:$AL$62,15,0),(VLOOKUP($A137,Surfaces!$B$2:$AL$62,28,0))/$BC137)),IF(ISBLANK(INDEX(Y138:$BB138,1,$BN137+1)),"",IF($BL137="P",VLOOKUP($A137,Surfaces!$B$2:$AL$62,15,0),(VLOOKUP($A137,Surfaces!$B$2:$AL$62,28,0))/$BC137)))</f>
        <v/>
      </c>
      <c r="Z137" s="43" t="str">
        <f>IF((Z$182+$BN137)&gt;=52,IF(ISBLANK(INDEX($C138:$BB138,1,(Z$182+$BN137+1-52))),"",IF($BL137="P",VLOOKUP($A137,Surfaces!$B$2:$AL$62,15,0),(VLOOKUP($A137,Surfaces!$B$2:$AL$62,28,0))/$BC137)),IF(ISBLANK(INDEX(Z138:$BB138,1,$BN137+1)),"",IF($BL137="P",VLOOKUP($A137,Surfaces!$B$2:$AL$62,15,0),(VLOOKUP($A137,Surfaces!$B$2:$AL$62,28,0))/$BC137)))</f>
        <v/>
      </c>
      <c r="AA137" s="43" t="str">
        <f>IF((AA$182+$BN137)&gt;=52,IF(ISBLANK(INDEX($C138:$BB138,1,(AA$182+$BN137+1-52))),"",IF($BL137="P",VLOOKUP($A137,Surfaces!$B$2:$AL$62,15,0),(VLOOKUP($A137,Surfaces!$B$2:$AL$62,28,0))/$BC137)),IF(ISBLANK(INDEX(AA138:$BB138,1,$BN137+1)),"",IF($BL137="P",VLOOKUP($A137,Surfaces!$B$2:$AL$62,15,0),(VLOOKUP($A137,Surfaces!$B$2:$AL$62,28,0))/$BC137)))</f>
        <v/>
      </c>
      <c r="AB137" s="43" t="str">
        <f>IF((AB$182+$BN137)&gt;=52,IF(ISBLANK(INDEX($C138:$BB138,1,(AB$182+$BN137+1-52))),"",IF($BL137="P",VLOOKUP($A137,Surfaces!$B$2:$AL$62,15,0),(VLOOKUP($A137,Surfaces!$B$2:$AL$62,28,0))/$BC137)),IF(ISBLANK(INDEX(AB138:$BB138,1,$BN137+1)),"",IF($BL137="P",VLOOKUP($A137,Surfaces!$B$2:$AL$62,15,0),(VLOOKUP($A137,Surfaces!$B$2:$AL$62,28,0))/$BC137)))</f>
        <v/>
      </c>
      <c r="AC137" s="43" t="str">
        <f>IF((AC$182+$BN137)&gt;=52,IF(ISBLANK(INDEX($C138:$BB138,1,(AC$182+$BN137+1-52))),"",IF($BL137="P",VLOOKUP($A137,Surfaces!$B$2:$AL$62,15,0),(VLOOKUP($A137,Surfaces!$B$2:$AL$62,28,0))/$BC137)),IF(ISBLANK(INDEX(AC138:$BB138,1,$BN137+1)),"",IF($BL137="P",VLOOKUP($A137,Surfaces!$B$2:$AL$62,15,0),(VLOOKUP($A137,Surfaces!$B$2:$AL$62,28,0))/$BC137)))</f>
        <v/>
      </c>
      <c r="AD137" s="43" t="str">
        <f>IF((AD$182+$BN137)&gt;=52,IF(ISBLANK(INDEX($C138:$BB138,1,(AD$182+$BN137+1-52))),"",IF($BL137="P",VLOOKUP($A137,Surfaces!$B$2:$AL$62,15,0),(VLOOKUP($A137,Surfaces!$B$2:$AL$62,28,0))/$BC137)),IF(ISBLANK(INDEX(AD138:$BB138,1,$BN137+1)),"",IF($BL137="P",VLOOKUP($A137,Surfaces!$B$2:$AL$62,15,0),(VLOOKUP($A137,Surfaces!$B$2:$AL$62,28,0))/$BC137)))</f>
        <v/>
      </c>
      <c r="AE137" s="43" t="str">
        <f>IF((AE$182+$BN137)&gt;=52,IF(ISBLANK(INDEX($C138:$BB138,1,(AE$182+$BN137+1-52))),"",IF($BL137="P",VLOOKUP($A137,Surfaces!$B$2:$AL$62,15,0),(VLOOKUP($A137,Surfaces!$B$2:$AL$62,28,0))/$BC137)),IF(ISBLANK(INDEX(AE138:$BB138,1,$BN137+1)),"",IF($BL137="P",VLOOKUP($A137,Surfaces!$B$2:$AL$62,15,0),(VLOOKUP($A137,Surfaces!$B$2:$AL$62,28,0))/$BC137)))</f>
        <v/>
      </c>
      <c r="AF137" s="43" t="str">
        <f>IF((AF$182+$BN137)&gt;=52,IF(ISBLANK(INDEX($C138:$BB138,1,(AF$182+$BN137+1-52))),"",IF($BL137="P",VLOOKUP($A137,Surfaces!$B$2:$AL$62,15,0),(VLOOKUP($A137,Surfaces!$B$2:$AL$62,28,0))/$BC137)),IF(ISBLANK(INDEX(AF138:$BB138,1,$BN137+1)),"",IF($BL137="P",VLOOKUP($A137,Surfaces!$B$2:$AL$62,15,0),(VLOOKUP($A137,Surfaces!$B$2:$AL$62,28,0))/$BC137)))</f>
        <v/>
      </c>
      <c r="AG137" s="43" t="str">
        <f>IF((AG$182+$BN137)&gt;=52,IF(ISBLANK(INDEX($C138:$BB138,1,(AG$182+$BN137+1-52))),"",IF($BL137="P",VLOOKUP($A137,Surfaces!$B$2:$AL$62,15,0),(VLOOKUP($A137,Surfaces!$B$2:$AL$62,28,0))/$BC137)),IF(ISBLANK(INDEX(AG138:$BB138,1,$BN137+1)),"",IF($BL137="P",VLOOKUP($A137,Surfaces!$B$2:$AL$62,15,0),(VLOOKUP($A137,Surfaces!$B$2:$AL$62,28,0))/$BC137)))</f>
        <v/>
      </c>
      <c r="AH137" s="43" t="str">
        <f>IF((AH$182+$BN137)&gt;=52,IF(ISBLANK(INDEX($C138:$BB138,1,(AH$182+$BN137+1-52))),"",IF($BL137="P",VLOOKUP($A137,Surfaces!$B$2:$AL$62,15,0),(VLOOKUP($A137,Surfaces!$B$2:$AL$62,28,0))/$BC137)),IF(ISBLANK(INDEX(AH138:$BB138,1,$BN137+1)),"",IF($BL137="P",VLOOKUP($A137,Surfaces!$B$2:$AL$62,15,0),(VLOOKUP($A137,Surfaces!$B$2:$AL$62,28,0))/$BC137)))</f>
        <v/>
      </c>
      <c r="AI137" s="43" t="str">
        <f>IF((AI$182+$BN137)&gt;=52,IF(ISBLANK(INDEX($C138:$BB138,1,(AI$182+$BN137+1-52))),"",IF($BL137="P",VLOOKUP($A137,Surfaces!$B$2:$AL$62,15,0),(VLOOKUP($A137,Surfaces!$B$2:$AL$62,28,0))/$BC137)),IF(ISBLANK(INDEX(AI138:$BB138,1,$BN137+1)),"",IF($BL137="P",VLOOKUP($A137,Surfaces!$B$2:$AL$62,15,0),(VLOOKUP($A137,Surfaces!$B$2:$AL$62,28,0))/$BC137)))</f>
        <v/>
      </c>
      <c r="AJ137" s="43" t="str">
        <f>IF((AJ$182+$BN137)&gt;=52,IF(ISBLANK(INDEX($C138:$BB138,1,(AJ$182+$BN137+1-52))),"",IF($BL137="P",VLOOKUP($A137,Surfaces!$B$2:$AL$62,15,0),(VLOOKUP($A137,Surfaces!$B$2:$AL$62,28,0))/$BC137)),IF(ISBLANK(INDEX(AJ138:$BB138,1,$BN137+1)),"",IF($BL137="P",VLOOKUP($A137,Surfaces!$B$2:$AL$62,15,0),(VLOOKUP($A137,Surfaces!$B$2:$AL$62,28,0))/$BC137)))</f>
        <v/>
      </c>
      <c r="AK137" s="43" t="str">
        <f>IF((AK$182+$BN137)&gt;=52,IF(ISBLANK(INDEX($C138:$BB138,1,(AK$182+$BN137+1-52))),"",IF($BL137="P",VLOOKUP($A137,Surfaces!$B$2:$AL$62,15,0),(VLOOKUP($A137,Surfaces!$B$2:$AL$62,28,0))/$BC137)),IF(ISBLANK(INDEX(AK138:$BB138,1,$BN137+1)),"",IF($BL137="P",VLOOKUP($A137,Surfaces!$B$2:$AL$62,15,0),(VLOOKUP($A137,Surfaces!$B$2:$AL$62,28,0))/$BC137)))</f>
        <v/>
      </c>
      <c r="AL137" s="43" t="str">
        <f>IF((AL$182+$BN137)&gt;=52,IF(ISBLANK(INDEX($C138:$BB138,1,(AL$182+$BN137+1-52))),"",IF($BL137="P",VLOOKUP($A137,Surfaces!$B$2:$AL$62,15,0),(VLOOKUP($A137,Surfaces!$B$2:$AL$62,28,0))/$BC137)),IF(ISBLANK(INDEX(AL138:$BB138,1,$BN137+1)),"",IF($BL137="P",VLOOKUP($A137,Surfaces!$B$2:$AL$62,15,0),(VLOOKUP($A137,Surfaces!$B$2:$AL$62,28,0))/$BC137)))</f>
        <v/>
      </c>
      <c r="AM137" s="43" t="str">
        <f>IF((AM$182+$BN137)&gt;=52,IF(ISBLANK(INDEX($C138:$BB138,1,(AM$182+$BN137+1-52))),"",IF($BL137="P",VLOOKUP($A137,Surfaces!$B$2:$AL$62,15,0),(VLOOKUP($A137,Surfaces!$B$2:$AL$62,28,0))/$BC137)),IF(ISBLANK(INDEX(AM138:$BB138,1,$BN137+1)),"",IF($BL137="P",VLOOKUP($A137,Surfaces!$B$2:$AL$62,15,0),(VLOOKUP($A137,Surfaces!$B$2:$AL$62,28,0))/$BC137)))</f>
        <v/>
      </c>
      <c r="AN137" s="43" t="str">
        <f>IF((AN$182+$BN137)&gt;=52,IF(ISBLANK(INDEX($C138:$BB138,1,(AN$182+$BN137+1-52))),"",IF($BL137="P",VLOOKUP($A137,Surfaces!$B$2:$AL$62,15,0),(VLOOKUP($A137,Surfaces!$B$2:$AL$62,28,0))/$BC137)),IF(ISBLANK(INDEX(AN138:$BB138,1,$BN137+1)),"",IF($BL137="P",VLOOKUP($A137,Surfaces!$B$2:$AL$62,15,0),(VLOOKUP($A137,Surfaces!$B$2:$AL$62,28,0))/$BC137)))</f>
        <v/>
      </c>
      <c r="AO137" s="43" t="str">
        <f>IF((AO$182+$BN137)&gt;=52,IF(ISBLANK(INDEX($C138:$BB138,1,(AO$182+$BN137+1-52))),"",IF($BL137="P",VLOOKUP($A137,Surfaces!$B$2:$AL$62,15,0),(VLOOKUP($A137,Surfaces!$B$2:$AL$62,28,0))/$BC137)),IF(ISBLANK(INDEX(AO138:$BB138,1,$BN137+1)),"",IF($BL137="P",VLOOKUP($A137,Surfaces!$B$2:$AL$62,15,0),(VLOOKUP($A137,Surfaces!$B$2:$AL$62,28,0))/$BC137)))</f>
        <v/>
      </c>
      <c r="AP137" s="43" t="str">
        <f>IF((AP$182+$BN137)&gt;=52,IF(ISBLANK(INDEX($C138:$BB138,1,(AP$182+$BN137+1-52))),"",IF($BL137="P",VLOOKUP($A137,Surfaces!$B$2:$AL$62,15,0),(VLOOKUP($A137,Surfaces!$B$2:$AL$62,28,0))/$BC137)),IF(ISBLANK(INDEX(AP138:$BB138,1,$BN137+1)),"",IF($BL137="P",VLOOKUP($A137,Surfaces!$B$2:$AL$62,15,0),(VLOOKUP($A137,Surfaces!$B$2:$AL$62,28,0))/$BC137)))</f>
        <v/>
      </c>
      <c r="AQ137" s="43" t="str">
        <f>IF((AQ$182+$BN137)&gt;=52,IF(ISBLANK(INDEX($C138:$BB138,1,(AQ$182+$BN137+1-52))),"",IF($BL137="P",VLOOKUP($A137,Surfaces!$B$2:$AL$62,15,0),(VLOOKUP($A137,Surfaces!$B$2:$AL$62,28,0))/$BC137)),IF(ISBLANK(INDEX(AQ138:$BB138,1,$BN137+1)),"",IF($BL137="P",VLOOKUP($A137,Surfaces!$B$2:$AL$62,15,0),(VLOOKUP($A137,Surfaces!$B$2:$AL$62,28,0))/$BC137)))</f>
        <v/>
      </c>
      <c r="AR137" s="43" t="str">
        <f>IF((AR$182+$BN137)&gt;=52,IF(ISBLANK(INDEX($C138:$BB138,1,(AR$182+$BN137+1-52))),"",IF($BL137="P",VLOOKUP($A137,Surfaces!$B$2:$AL$62,15,0),(VLOOKUP($A137,Surfaces!$B$2:$AL$62,28,0))/$BC137)),IF(ISBLANK(INDEX(AR138:$BB138,1,$BN137+1)),"",IF($BL137="P",VLOOKUP($A137,Surfaces!$B$2:$AL$62,15,0),(VLOOKUP($A137,Surfaces!$B$2:$AL$62,28,0))/$BC137)))</f>
        <v/>
      </c>
      <c r="AS137" s="43" t="str">
        <f>IF((AS$182+$BN137)&gt;=52,IF(ISBLANK(INDEX($C138:$BB138,1,(AS$182+$BN137+1-52))),"",IF($BL137="P",VLOOKUP($A137,Surfaces!$B$2:$AL$62,15,0),(VLOOKUP($A137,Surfaces!$B$2:$AL$62,28,0))/$BC137)),IF(ISBLANK(INDEX(AS138:$BB138,1,$BN137+1)),"",IF($BL137="P",VLOOKUP($A137,Surfaces!$B$2:$AL$62,15,0),(VLOOKUP($A137,Surfaces!$B$2:$AL$62,28,0))/$BC137)))</f>
        <v/>
      </c>
      <c r="AT137" s="43" t="str">
        <f>IF((AT$182+$BN137)&gt;=52,IF(ISBLANK(INDEX($C138:$BB138,1,(AT$182+$BN137+1-52))),"",IF($BL137="P",VLOOKUP($A137,Surfaces!$B$2:$AL$62,15,0),(VLOOKUP($A137,Surfaces!$B$2:$AL$62,28,0))/$BC137)),IF(ISBLANK(INDEX(AT138:$BB138,1,$BN137+1)),"",IF($BL137="P",VLOOKUP($A137,Surfaces!$B$2:$AL$62,15,0),(VLOOKUP($A137,Surfaces!$B$2:$AL$62,28,0))/$BC137)))</f>
        <v/>
      </c>
      <c r="AU137" s="43" t="str">
        <f>IF((AU$182+$BN137)&gt;=52,IF(ISBLANK(INDEX($C138:$BB138,1,(AU$182+$BN137+1-52))),"",IF($BL137="P",VLOOKUP($A137,Surfaces!$B$2:$AL$62,15,0),(VLOOKUP($A137,Surfaces!$B$2:$AL$62,28,0))/$BC137)),IF(ISBLANK(INDEX(AU138:$BB138,1,$BN137+1)),"",IF($BL137="P",VLOOKUP($A137,Surfaces!$B$2:$AL$62,15,0),(VLOOKUP($A137,Surfaces!$B$2:$AL$62,28,0))/$BC137)))</f>
        <v/>
      </c>
      <c r="AV137" s="43" t="str">
        <f>IF((AV$182+$BN137)&gt;=52,IF(ISBLANK(INDEX($C138:$BB138,1,(AV$182+$BN137+1-52))),"",IF($BL137="P",VLOOKUP($A137,Surfaces!$B$2:$AL$62,15,0),(VLOOKUP($A137,Surfaces!$B$2:$AL$62,28,0))/$BC137)),IF(ISBLANK(INDEX(AV138:$BB138,1,$BN137+1)),"",IF($BL137="P",VLOOKUP($A137,Surfaces!$B$2:$AL$62,15,0),(VLOOKUP($A137,Surfaces!$B$2:$AL$62,28,0))/$BC137)))</f>
        <v/>
      </c>
      <c r="AW137" s="43" t="str">
        <f>IF((AW$182+$BN137)&gt;=52,IF(ISBLANK(INDEX($C138:$BB138,1,(AW$182+$BN137+1-52))),"",IF($BL137="P",VLOOKUP($A137,Surfaces!$B$2:$AL$62,15,0),(VLOOKUP($A137,Surfaces!$B$2:$AL$62,28,0))/$BC137)),IF(ISBLANK(INDEX(AW138:$BB138,1,$BN137+1)),"",IF($BL137="P",VLOOKUP($A137,Surfaces!$B$2:$AL$62,15,0),(VLOOKUP($A137,Surfaces!$B$2:$AL$62,28,0))/$BC137)))</f>
        <v/>
      </c>
      <c r="AX137" s="43" t="str">
        <f>IF((AX$182+$BN137)&gt;=52,IF(ISBLANK(INDEX($C138:$BB138,1,(AX$182+$BN137+1-52))),"",IF($BL137="P",VLOOKUP($A137,Surfaces!$B$2:$AL$62,15,0),(VLOOKUP($A137,Surfaces!$B$2:$AL$62,28,0))/$BC137)),IF(ISBLANK(INDEX(AX138:$BB138,1,$BN137+1)),"",IF($BL137="P",VLOOKUP($A137,Surfaces!$B$2:$AL$62,15,0),(VLOOKUP($A137,Surfaces!$B$2:$AL$62,28,0))/$BC137)))</f>
        <v/>
      </c>
      <c r="AY137" s="43" t="str">
        <f>IF((AY$182+$BN137)&gt;=52,IF(ISBLANK(INDEX($C138:$BB138,1,(AY$182+$BN137+1-52))),"",IF($BL137="P",VLOOKUP($A137,Surfaces!$B$2:$AL$62,15,0),(VLOOKUP($A137,Surfaces!$B$2:$AL$62,28,0))/$BC137)),IF(ISBLANK(INDEX(AY138:$BB138,1,$BN137+1)),"",IF($BL137="P",VLOOKUP($A137,Surfaces!$B$2:$AL$62,15,0),(VLOOKUP($A137,Surfaces!$B$2:$AL$62,28,0))/$BC137)))</f>
        <v/>
      </c>
      <c r="AZ137" s="43" t="str">
        <f>IF((AZ$182+$BN137)&gt;=52,IF(ISBLANK(INDEX($C138:$BB138,1,(AZ$182+$BN137+1-52))),"",IF($BL137="P",VLOOKUP($A137,Surfaces!$B$2:$AL$62,15,0),(VLOOKUP($A137,Surfaces!$B$2:$AL$62,28,0))/$BC137)),IF(ISBLANK(INDEX(AZ138:$BB138,1,$BN137+1)),"",IF($BL137="P",VLOOKUP($A137,Surfaces!$B$2:$AL$62,15,0),(VLOOKUP($A137,Surfaces!$B$2:$AL$62,28,0))/$BC137)))</f>
        <v/>
      </c>
      <c r="BA137" s="43" t="str">
        <f>IF((BA$182+$BN137)&gt;=52,IF(ISBLANK(INDEX($C138:$BB138,1,(BA$182+$BN137+1-52))),"",IF($BL137="P",VLOOKUP($A137,Surfaces!$B$2:$AL$62,15,0),(VLOOKUP($A137,Surfaces!$B$2:$AL$62,28,0))/$BC137)),IF(ISBLANK(INDEX(BA138:$BB138,1,$BN137+1)),"",IF($BL137="P",VLOOKUP($A137,Surfaces!$B$2:$AL$62,15,0),(VLOOKUP($A137,Surfaces!$B$2:$AL$62,28,0))/$BC137)))</f>
        <v/>
      </c>
      <c r="BB137" s="43" t="str">
        <f>IF((BB$182+$BN137)&gt;=52,IF(ISBLANK(INDEX($C138:$BB138,1,(BB$182+$BN137+1-52))),"",IF($BL137="P",VLOOKUP($A137,Surfaces!$B$2:$AL$62,15,0),(VLOOKUP($A137,Surfaces!$B$2:$AL$62,28,0))/$BC137)),IF(ISBLANK(INDEX(BB138:$BB138,1,$BN137+1)),"",IF($BL137="P",VLOOKUP($A137,Surfaces!$B$2:$AL$62,15,0),(VLOOKUP($A137,Surfaces!$B$2:$AL$62,28,0))/$BC137)))</f>
        <v/>
      </c>
      <c r="BC137" s="44" t="str">
        <f>IF(COUNTA(C138:BB138)=0,"",COUNTA(C138:BB138))</f>
        <v/>
      </c>
      <c r="BD137" s="45"/>
      <c r="BE137" s="45"/>
      <c r="BF137" s="46"/>
      <c r="BG137" s="46"/>
      <c r="BH137" s="46"/>
      <c r="BI137" s="46"/>
      <c r="BJ137" s="46"/>
      <c r="BK137" s="47"/>
      <c r="BL137" s="46"/>
      <c r="BM137" s="46"/>
      <c r="BN137" s="46"/>
      <c r="BO137" s="48"/>
      <c r="BP137" s="49"/>
      <c r="BQ137" s="48"/>
      <c r="BR137" s="50" t="str">
        <f>IF(ISBLANK(BP137),"",BP137)</f>
        <v/>
      </c>
    </row>
    <row r="138" spans="1:70" x14ac:dyDescent="0.2">
      <c r="A138" s="52">
        <f>A137</f>
        <v>0</v>
      </c>
      <c r="B138" s="53" t="s">
        <v>121</v>
      </c>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54"/>
      <c r="AM138" s="54"/>
      <c r="AN138" s="54"/>
      <c r="AO138" s="54"/>
      <c r="AP138" s="54"/>
      <c r="AQ138" s="54"/>
      <c r="AR138" s="54"/>
      <c r="AS138" s="54"/>
      <c r="AT138" s="54"/>
      <c r="AU138" s="54"/>
      <c r="AV138" s="54"/>
      <c r="AW138" s="54"/>
      <c r="AX138" s="54"/>
      <c r="AY138" s="54"/>
      <c r="AZ138" s="54"/>
      <c r="BA138" s="54"/>
      <c r="BB138" s="54"/>
      <c r="BC138" s="57"/>
      <c r="BD138" s="58"/>
      <c r="BE138" s="58"/>
      <c r="BF138" s="59"/>
      <c r="BG138" s="59"/>
      <c r="BH138" s="59"/>
      <c r="BI138" s="59"/>
      <c r="BJ138" s="59"/>
      <c r="BK138" s="60"/>
      <c r="BL138" s="59"/>
      <c r="BM138" s="59"/>
      <c r="BN138" s="59"/>
      <c r="BO138" s="61"/>
      <c r="BP138" s="62"/>
      <c r="BQ138" s="61"/>
      <c r="BR138" s="63"/>
    </row>
    <row r="139" spans="1:70" x14ac:dyDescent="0.2">
      <c r="A139" s="64">
        <f>A138</f>
        <v>0</v>
      </c>
      <c r="B139" s="65" t="s">
        <v>123</v>
      </c>
      <c r="C139" s="66" t="str">
        <f>IF(C138="","",IF(VLOOKUP($A139,Surfaces!$B$1:$AK$61,16,0)="",VLOOKUP($A139,Surfaces!$B$1:$AK$61,29,0),VLOOKUP($A139,Surfaces!$B$1:$AK$61,16,0)))</f>
        <v/>
      </c>
      <c r="D139" s="66" t="str">
        <f>IF(D138="","",IF(VLOOKUP($A139,Surfaces!$B$1:$AK$61,16,0)="",VLOOKUP($A139,Surfaces!$B$1:$AK$61,29,0),VLOOKUP($A139,Surfaces!$B$1:$AK$61,16,0)))</f>
        <v/>
      </c>
      <c r="E139" s="66" t="str">
        <f>IF(E138="","",IF(VLOOKUP($A139,Surfaces!$B$1:$AK$61,16,0)="",VLOOKUP($A139,Surfaces!$B$1:$AK$61,29,0),VLOOKUP($A139,Surfaces!$B$1:$AK$61,16,0)))</f>
        <v/>
      </c>
      <c r="F139" s="66" t="str">
        <f>IF(F138="","",IF(VLOOKUP($A139,Surfaces!$B$1:$AK$61,16,0)="",VLOOKUP($A139,Surfaces!$B$1:$AK$61,29,0),VLOOKUP($A139,Surfaces!$B$1:$AK$61,16,0)))</f>
        <v/>
      </c>
      <c r="G139" s="66" t="str">
        <f>IF(G138="","",IF(VLOOKUP($A139,Surfaces!$B$1:$AK$61,16,0)="",VLOOKUP($A139,Surfaces!$B$1:$AK$61,29,0),VLOOKUP($A139,Surfaces!$B$1:$AK$61,16,0)))</f>
        <v/>
      </c>
      <c r="H139" s="66" t="str">
        <f>IF(H138="","",IF(VLOOKUP($A139,Surfaces!$B$1:$AK$61,16,0)="",VLOOKUP($A139,Surfaces!$B$1:$AK$61,29,0),VLOOKUP($A139,Surfaces!$B$1:$AK$61,16,0)))</f>
        <v/>
      </c>
      <c r="I139" s="66" t="str">
        <f>IF(I138="","",IF(VLOOKUP($A139,Surfaces!$B$1:$AK$61,16,0)="",VLOOKUP($A139,Surfaces!$B$1:$AK$61,29,0),VLOOKUP($A139,Surfaces!$B$1:$AK$61,16,0)))</f>
        <v/>
      </c>
      <c r="J139" s="66" t="str">
        <f>IF(J138="","",IF(VLOOKUP($A139,Surfaces!$B$1:$AK$61,16,0)="",VLOOKUP($A139,Surfaces!$B$1:$AK$61,29,0),VLOOKUP($A139,Surfaces!$B$1:$AK$61,16,0)))</f>
        <v/>
      </c>
      <c r="K139" s="66" t="str">
        <f>IF(K138="","",IF(VLOOKUP($A139,Surfaces!$B$1:$AK$61,16,0)="",VLOOKUP($A139,Surfaces!$B$1:$AK$61,29,0),VLOOKUP($A139,Surfaces!$B$1:$AK$61,16,0)))</f>
        <v/>
      </c>
      <c r="L139" s="66" t="str">
        <f>IF(L138="","",IF(VLOOKUP($A139,Surfaces!$B$1:$AK$61,16,0)="",VLOOKUP($A139,Surfaces!$B$1:$AK$61,29,0),VLOOKUP($A139,Surfaces!$B$1:$AK$61,16,0)))</f>
        <v/>
      </c>
      <c r="M139" s="66" t="str">
        <f>IF(M138="","",IF(VLOOKUP($A139,Surfaces!$B$1:$AK$61,16,0)="",VLOOKUP($A139,Surfaces!$B$1:$AK$61,29,0),VLOOKUP($A139,Surfaces!$B$1:$AK$61,16,0)))</f>
        <v/>
      </c>
      <c r="N139" s="66" t="str">
        <f>IF(N138="","",IF(VLOOKUP($A139,Surfaces!$B$1:$AK$61,16,0)="",VLOOKUP($A139,Surfaces!$B$1:$AK$61,29,0),VLOOKUP($A139,Surfaces!$B$1:$AK$61,16,0)))</f>
        <v/>
      </c>
      <c r="O139" s="66" t="str">
        <f>IF(O138="","",IF(VLOOKUP($A139,Surfaces!$B$1:$AK$61,16,0)="",VLOOKUP($A139,Surfaces!$B$1:$AK$61,29,0),VLOOKUP($A139,Surfaces!$B$1:$AK$61,16,0)))</f>
        <v/>
      </c>
      <c r="P139" s="66" t="str">
        <f>IF(P138="","",IF(VLOOKUP($A139,Surfaces!$B$1:$AK$61,16,0)="",VLOOKUP($A139,Surfaces!$B$1:$AK$61,29,0),VLOOKUP($A139,Surfaces!$B$1:$AK$61,16,0)))</f>
        <v/>
      </c>
      <c r="Q139" s="66" t="str">
        <f>IF(Q138="","",IF(VLOOKUP($A139,Surfaces!$B$1:$AK$61,16,0)="",VLOOKUP($A139,Surfaces!$B$1:$AK$61,29,0),VLOOKUP($A139,Surfaces!$B$1:$AK$61,16,0)))</f>
        <v/>
      </c>
      <c r="R139" s="66" t="str">
        <f>IF(R138="","",IF(VLOOKUP($A139,Surfaces!$B$1:$AK$61,16,0)="",VLOOKUP($A139,Surfaces!$B$1:$AK$61,29,0),VLOOKUP($A139,Surfaces!$B$1:$AK$61,16,0)))</f>
        <v/>
      </c>
      <c r="S139" s="66" t="str">
        <f>IF(S138="","",IF(VLOOKUP($A139,Surfaces!$B$1:$AK$61,16,0)="",VLOOKUP($A139,Surfaces!$B$1:$AK$61,29,0),VLOOKUP($A139,Surfaces!$B$1:$AK$61,16,0)))</f>
        <v/>
      </c>
      <c r="T139" s="66" t="str">
        <f>IF(T138="","",IF(VLOOKUP($A139,Surfaces!$B$1:$AK$61,16,0)="",VLOOKUP($A139,Surfaces!$B$1:$AK$61,29,0),VLOOKUP($A139,Surfaces!$B$1:$AK$61,16,0)))</f>
        <v/>
      </c>
      <c r="U139" s="66" t="str">
        <f>IF(U138="","",IF(VLOOKUP($A139,Surfaces!$B$1:$AK$61,16,0)="",VLOOKUP($A139,Surfaces!$B$1:$AK$61,29,0),VLOOKUP($A139,Surfaces!$B$1:$AK$61,16,0)))</f>
        <v/>
      </c>
      <c r="V139" s="66" t="str">
        <f>IF(V138="","",IF(VLOOKUP($A139,Surfaces!$B$1:$AK$61,16,0)="",VLOOKUP($A139,Surfaces!$B$1:$AK$61,29,0),VLOOKUP($A139,Surfaces!$B$1:$AK$61,16,0)))</f>
        <v/>
      </c>
      <c r="W139" s="66" t="str">
        <f>IF(W138="","",IF(VLOOKUP($A139,Surfaces!$B$1:$AK$61,16,0)="",VLOOKUP($A139,Surfaces!$B$1:$AK$61,29,0),VLOOKUP($A139,Surfaces!$B$1:$AK$61,16,0)))</f>
        <v/>
      </c>
      <c r="X139" s="66" t="str">
        <f>IF(X138="","",IF(VLOOKUP($A139,Surfaces!$B$1:$AK$61,16,0)="",VLOOKUP($A139,Surfaces!$B$1:$AK$61,29,0),VLOOKUP($A139,Surfaces!$B$1:$AK$61,16,0)))</f>
        <v/>
      </c>
      <c r="Y139" s="66" t="str">
        <f>IF(Y138="","",IF(VLOOKUP($A139,Surfaces!$B$1:$AK$61,16,0)="",VLOOKUP($A139,Surfaces!$B$1:$AK$61,29,0),VLOOKUP($A139,Surfaces!$B$1:$AK$61,16,0)))</f>
        <v/>
      </c>
      <c r="Z139" s="66" t="str">
        <f>IF(Z138="","",IF(VLOOKUP($A139,Surfaces!$B$1:$AK$61,16,0)="",VLOOKUP($A139,Surfaces!$B$1:$AK$61,29,0),VLOOKUP($A139,Surfaces!$B$1:$AK$61,16,0)))</f>
        <v/>
      </c>
      <c r="AA139" s="66" t="str">
        <f>IF(AA138="","",IF(VLOOKUP($A139,Surfaces!$B$1:$AK$61,16,0)="",VLOOKUP($A139,Surfaces!$B$1:$AK$61,29,0),VLOOKUP($A139,Surfaces!$B$1:$AK$61,16,0)))</f>
        <v/>
      </c>
      <c r="AB139" s="66" t="str">
        <f>IF(AB138="","",IF(VLOOKUP($A139,Surfaces!$B$1:$AK$61,16,0)="",VLOOKUP($A139,Surfaces!$B$1:$AK$61,29,0),VLOOKUP($A139,Surfaces!$B$1:$AK$61,16,0)))</f>
        <v/>
      </c>
      <c r="AC139" s="66" t="str">
        <f>IF(AC138="","",IF(VLOOKUP($A139,Surfaces!$B$1:$AK$61,16,0)="",VLOOKUP($A139,Surfaces!$B$1:$AK$61,29,0),VLOOKUP($A139,Surfaces!$B$1:$AK$61,16,0)))</f>
        <v/>
      </c>
      <c r="AD139" s="66" t="str">
        <f>IF(AD138="","",IF(VLOOKUP($A139,Surfaces!$B$1:$AK$61,16,0)="",VLOOKUP($A139,Surfaces!$B$1:$AK$61,29,0),VLOOKUP($A139,Surfaces!$B$1:$AK$61,16,0)))</f>
        <v/>
      </c>
      <c r="AE139" s="66" t="str">
        <f>IF(AE138="","",IF(VLOOKUP($A139,Surfaces!$B$1:$AK$61,16,0)="",VLOOKUP($A139,Surfaces!$B$1:$AK$61,29,0),VLOOKUP($A139,Surfaces!$B$1:$AK$61,16,0)))</f>
        <v/>
      </c>
      <c r="AF139" s="66" t="str">
        <f>IF(AF138="","",IF(VLOOKUP($A139,Surfaces!$B$1:$AK$61,16,0)="",VLOOKUP($A139,Surfaces!$B$1:$AK$61,29,0),VLOOKUP($A139,Surfaces!$B$1:$AK$61,16,0)))</f>
        <v/>
      </c>
      <c r="AG139" s="66" t="str">
        <f>IF(AG138="","",IF(VLOOKUP($A139,Surfaces!$B$1:$AK$61,16,0)="",VLOOKUP($A139,Surfaces!$B$1:$AK$61,29,0),VLOOKUP($A139,Surfaces!$B$1:$AK$61,16,0)))</f>
        <v/>
      </c>
      <c r="AH139" s="66" t="str">
        <f>IF(AH138="","",IF(VLOOKUP($A139,Surfaces!$B$1:$AK$61,16,0)="",VLOOKUP($A139,Surfaces!$B$1:$AK$61,29,0),VLOOKUP($A139,Surfaces!$B$1:$AK$61,16,0)))</f>
        <v/>
      </c>
      <c r="AI139" s="66" t="str">
        <f>IF(AI138="","",IF(VLOOKUP($A139,Surfaces!$B$1:$AK$61,16,0)="",VLOOKUP($A139,Surfaces!$B$1:$AK$61,29,0),VLOOKUP($A139,Surfaces!$B$1:$AK$61,16,0)))</f>
        <v/>
      </c>
      <c r="AJ139" s="66" t="str">
        <f>IF(AJ138="","",IF(VLOOKUP($A139,Surfaces!$B$1:$AK$61,16,0)="",VLOOKUP($A139,Surfaces!$B$1:$AK$61,29,0),VLOOKUP($A139,Surfaces!$B$1:$AK$61,16,0)))</f>
        <v/>
      </c>
      <c r="AK139" s="66" t="str">
        <f>IF(AK138="","",IF(VLOOKUP($A139,Surfaces!$B$1:$AK$61,16,0)="",VLOOKUP($A139,Surfaces!$B$1:$AK$61,29,0),VLOOKUP($A139,Surfaces!$B$1:$AK$61,16,0)))</f>
        <v/>
      </c>
      <c r="AL139" s="66" t="str">
        <f>IF(AL138="","",IF(VLOOKUP($A139,Surfaces!$B$1:$AK$61,16,0)="",VLOOKUP($A139,Surfaces!$B$1:$AK$61,29,0),VLOOKUP($A139,Surfaces!$B$1:$AK$61,16,0)))</f>
        <v/>
      </c>
      <c r="AM139" s="66" t="str">
        <f>IF(AM138="","",IF(VLOOKUP($A139,Surfaces!$B$1:$AK$61,16,0)="",VLOOKUP($A139,Surfaces!$B$1:$AK$61,29,0),VLOOKUP($A139,Surfaces!$B$1:$AK$61,16,0)))</f>
        <v/>
      </c>
      <c r="AN139" s="66" t="str">
        <f>IF(AN138="","",IF(VLOOKUP($A139,Surfaces!$B$1:$AK$61,16,0)="",VLOOKUP($A139,Surfaces!$B$1:$AK$61,29,0),VLOOKUP($A139,Surfaces!$B$1:$AK$61,16,0)))</f>
        <v/>
      </c>
      <c r="AO139" s="66" t="str">
        <f>IF(AO138="","",IF(VLOOKUP($A139,Surfaces!$B$1:$AK$61,16,0)="",VLOOKUP($A139,Surfaces!$B$1:$AK$61,29,0),VLOOKUP($A139,Surfaces!$B$1:$AK$61,16,0)))</f>
        <v/>
      </c>
      <c r="AP139" s="66" t="str">
        <f>IF(AP138="","",IF(VLOOKUP($A139,Surfaces!$B$1:$AK$61,16,0)="",VLOOKUP($A139,Surfaces!$B$1:$AK$61,29,0),VLOOKUP($A139,Surfaces!$B$1:$AK$61,16,0)))</f>
        <v/>
      </c>
      <c r="AQ139" s="66" t="str">
        <f>IF(AQ138="","",IF(VLOOKUP($A139,Surfaces!$B$1:$AK$61,16,0)="",VLOOKUP($A139,Surfaces!$B$1:$AK$61,29,0),VLOOKUP($A139,Surfaces!$B$1:$AK$61,16,0)))</f>
        <v/>
      </c>
      <c r="AR139" s="66" t="str">
        <f>IF(AR138="","",IF(VLOOKUP($A139,Surfaces!$B$1:$AK$61,16,0)="",VLOOKUP($A139,Surfaces!$B$1:$AK$61,29,0),VLOOKUP($A139,Surfaces!$B$1:$AK$61,16,0)))</f>
        <v/>
      </c>
      <c r="AS139" s="66" t="str">
        <f>IF(AS138="","",IF(VLOOKUP($A139,Surfaces!$B$1:$AK$61,16,0)="",VLOOKUP($A139,Surfaces!$B$1:$AK$61,29,0),VLOOKUP($A139,Surfaces!$B$1:$AK$61,16,0)))</f>
        <v/>
      </c>
      <c r="AT139" s="66" t="str">
        <f>IF(AT138="","",IF(VLOOKUP($A139,Surfaces!$B$1:$AK$61,16,0)="",VLOOKUP($A139,Surfaces!$B$1:$AK$61,29,0),VLOOKUP($A139,Surfaces!$B$1:$AK$61,16,0)))</f>
        <v/>
      </c>
      <c r="AU139" s="66" t="str">
        <f>IF(AU138="","",IF(VLOOKUP($A139,Surfaces!$B$1:$AK$61,16,0)="",VLOOKUP($A139,Surfaces!$B$1:$AK$61,29,0),VLOOKUP($A139,Surfaces!$B$1:$AK$61,16,0)))</f>
        <v/>
      </c>
      <c r="AV139" s="66" t="str">
        <f>IF(AV138="","",IF(VLOOKUP($A139,Surfaces!$B$1:$AK$61,16,0)="",VLOOKUP($A139,Surfaces!$B$1:$AK$61,29,0),VLOOKUP($A139,Surfaces!$B$1:$AK$61,16,0)))</f>
        <v/>
      </c>
      <c r="AW139" s="66" t="str">
        <f>IF(AW138="","",IF(VLOOKUP($A139,Surfaces!$B$1:$AK$61,16,0)="",VLOOKUP($A139,Surfaces!$B$1:$AK$61,29,0),VLOOKUP($A139,Surfaces!$B$1:$AK$61,16,0)))</f>
        <v/>
      </c>
      <c r="AX139" s="66" t="str">
        <f>IF(AX138="","",IF(VLOOKUP($A139,Surfaces!$B$1:$AK$61,16,0)="",VLOOKUP($A139,Surfaces!$B$1:$AK$61,29,0),VLOOKUP($A139,Surfaces!$B$1:$AK$61,16,0)))</f>
        <v/>
      </c>
      <c r="AY139" s="66" t="str">
        <f>IF(AY138="","",IF(VLOOKUP($A139,Surfaces!$B$1:$AK$61,16,0)="",VLOOKUP($A139,Surfaces!$B$1:$AK$61,29,0),VLOOKUP($A139,Surfaces!$B$1:$AK$61,16,0)))</f>
        <v/>
      </c>
      <c r="AZ139" s="66" t="str">
        <f>IF(AZ138="","",IF(VLOOKUP($A139,Surfaces!$B$1:$AK$61,16,0)="",VLOOKUP($A139,Surfaces!$B$1:$AK$61,29,0),VLOOKUP($A139,Surfaces!$B$1:$AK$61,16,0)))</f>
        <v/>
      </c>
      <c r="BA139" s="66" t="str">
        <f>IF(BA138="","",IF(VLOOKUP($A139,Surfaces!$B$1:$AK$61,16,0)="",VLOOKUP($A139,Surfaces!$B$1:$AK$61,29,0),VLOOKUP($A139,Surfaces!$B$1:$AK$61,16,0)))</f>
        <v/>
      </c>
      <c r="BB139" s="66" t="str">
        <f>IF(BB138="","",IF(VLOOKUP($A139,Surfaces!$B$1:$AK$61,16,0)="",VLOOKUP($A139,Surfaces!$B$1:$AK$61,29,0),VLOOKUP($A139,Surfaces!$B$1:$AK$61,16,0)))</f>
        <v/>
      </c>
      <c r="BC139" s="67"/>
      <c r="BD139" s="68"/>
      <c r="BE139" s="68"/>
      <c r="BF139" s="69"/>
      <c r="BG139" s="69"/>
      <c r="BH139" s="69"/>
      <c r="BI139" s="69"/>
      <c r="BJ139" s="69"/>
      <c r="BK139" s="70"/>
      <c r="BL139" s="69"/>
      <c r="BM139" s="69"/>
      <c r="BN139" s="69"/>
      <c r="BO139" s="71"/>
      <c r="BP139" s="72"/>
      <c r="BQ139" s="71"/>
      <c r="BR139" s="73"/>
    </row>
    <row r="140" spans="1:70" s="51" customFormat="1" x14ac:dyDescent="0.2">
      <c r="A140" s="41"/>
      <c r="B140" s="42" t="s">
        <v>115</v>
      </c>
      <c r="C140" s="43" t="str">
        <f>IF((C$182+$BN140)&gt;=52,IF(ISBLANK(INDEX($C141:$BB141,1,(C$182+$BN140+1-52))),"",IF($BL140="P",VLOOKUP($A140,Surfaces!$B$2:$AL$62,15,0),(VLOOKUP($A140,Surfaces!$B$2:$AL$62,28,0))/$BC140)),IF(ISBLANK(INDEX(C141:$BB141,1,$BN140+1)),"",IF($BL140="P",VLOOKUP($A140,Surfaces!$B$2:$AL$62,15,0),(VLOOKUP($A140,Surfaces!$B$2:$AL$62,28,0))/$BC140)))</f>
        <v/>
      </c>
      <c r="D140" s="43" t="str">
        <f>IF((D$182+$BN140)&gt;=52,IF(ISBLANK(INDEX($C141:$BB141,1,(D$182+$BN140+1-52))),"",IF($BL140="P",VLOOKUP($A140,Surfaces!$B$2:$AL$62,15,0),(VLOOKUP($A140,Surfaces!$B$2:$AL$62,28,0))/$BC140)),IF(ISBLANK(INDEX(D141:$BB141,1,$BN140+1)),"",IF($BL140="P",VLOOKUP($A140,Surfaces!$B$2:$AL$62,15,0),(VLOOKUP($A140,Surfaces!$B$2:$AL$62,28,0))/$BC140)))</f>
        <v/>
      </c>
      <c r="E140" s="43" t="str">
        <f>IF((E$182+$BN140)&gt;=52,IF(ISBLANK(INDEX($C141:$BB141,1,(E$182+$BN140+1-52))),"",IF($BL140="P",VLOOKUP($A140,Surfaces!$B$2:$AL$62,15,0),(VLOOKUP($A140,Surfaces!$B$2:$AL$62,28,0))/$BC140)),IF(ISBLANK(INDEX(E141:$BB141,1,$BN140+1)),"",IF($BL140="P",VLOOKUP($A140,Surfaces!$B$2:$AL$62,15,0),(VLOOKUP($A140,Surfaces!$B$2:$AL$62,28,0))/$BC140)))</f>
        <v/>
      </c>
      <c r="F140" s="43" t="str">
        <f>IF((F$182+$BN140)&gt;=52,IF(ISBLANK(INDEX($C141:$BB141,1,(F$182+$BN140+1-52))),"",IF($BL140="P",VLOOKUP($A140,Surfaces!$B$2:$AL$62,15,0),(VLOOKUP($A140,Surfaces!$B$2:$AL$62,28,0))/$BC140)),IF(ISBLANK(INDEX(F141:$BB141,1,$BN140+1)),"",IF($BL140="P",VLOOKUP($A140,Surfaces!$B$2:$AL$62,15,0),(VLOOKUP($A140,Surfaces!$B$2:$AL$62,28,0))/$BC140)))</f>
        <v/>
      </c>
      <c r="G140" s="43" t="str">
        <f>IF((G$182+$BN140)&gt;=52,IF(ISBLANK(INDEX($C141:$BB141,1,(G$182+$BN140+1-52))),"",IF($BL140="P",VLOOKUP($A140,Surfaces!$B$2:$AL$62,15,0),(VLOOKUP($A140,Surfaces!$B$2:$AL$62,28,0))/$BC140)),IF(ISBLANK(INDEX(G141:$BB141,1,$BN140+1)),"",IF($BL140="P",VLOOKUP($A140,Surfaces!$B$2:$AL$62,15,0),(VLOOKUP($A140,Surfaces!$B$2:$AL$62,28,0))/$BC140)))</f>
        <v/>
      </c>
      <c r="H140" s="43" t="str">
        <f>IF((H$182+$BN140)&gt;=52,IF(ISBLANK(INDEX($C141:$BB141,1,(H$182+$BN140+1-52))),"",IF($BL140="P",VLOOKUP($A140,Surfaces!$B$2:$AL$62,15,0),(VLOOKUP($A140,Surfaces!$B$2:$AL$62,28,0))/$BC140)),IF(ISBLANK(INDEX(H141:$BB141,1,$BN140+1)),"",IF($BL140="P",VLOOKUP($A140,Surfaces!$B$2:$AL$62,15,0),(VLOOKUP($A140,Surfaces!$B$2:$AL$62,28,0))/$BC140)))</f>
        <v/>
      </c>
      <c r="I140" s="43" t="str">
        <f>IF((I$182+$BN140)&gt;=52,IF(ISBLANK(INDEX($C141:$BB141,1,(I$182+$BN140+1-52))),"",IF($BL140="P",VLOOKUP($A140,Surfaces!$B$2:$AL$62,15,0),(VLOOKUP($A140,Surfaces!$B$2:$AL$62,28,0))/$BC140)),IF(ISBLANK(INDEX(I141:$BB141,1,$BN140+1)),"",IF($BL140="P",VLOOKUP($A140,Surfaces!$B$2:$AL$62,15,0),(VLOOKUP($A140,Surfaces!$B$2:$AL$62,28,0))/$BC140)))</f>
        <v/>
      </c>
      <c r="J140" s="43" t="str">
        <f>IF((J$182+$BN140)&gt;=52,IF(ISBLANK(INDEX($C141:$BB141,1,(J$182+$BN140+1-52))),"",IF($BL140="P",VLOOKUP($A140,Surfaces!$B$2:$AL$62,15,0),(VLOOKUP($A140,Surfaces!$B$2:$AL$62,28,0))/$BC140)),IF(ISBLANK(INDEX(J141:$BB141,1,$BN140+1)),"",IF($BL140="P",VLOOKUP($A140,Surfaces!$B$2:$AL$62,15,0),(VLOOKUP($A140,Surfaces!$B$2:$AL$62,28,0))/$BC140)))</f>
        <v/>
      </c>
      <c r="K140" s="43" t="str">
        <f>IF((K$182+$BN140)&gt;=52,IF(ISBLANK(INDEX($C141:$BB141,1,(K$182+$BN140+1-52))),"",IF($BL140="P",VLOOKUP($A140,Surfaces!$B$2:$AL$62,15,0),(VLOOKUP($A140,Surfaces!$B$2:$AL$62,28,0))/$BC140)),IF(ISBLANK(INDEX(K141:$BB141,1,$BN140+1)),"",IF($BL140="P",VLOOKUP($A140,Surfaces!$B$2:$AL$62,15,0),(VLOOKUP($A140,Surfaces!$B$2:$AL$62,28,0))/$BC140)))</f>
        <v/>
      </c>
      <c r="L140" s="43" t="str">
        <f>IF((L$182+$BN140)&gt;=52,IF(ISBLANK(INDEX($C141:$BB141,1,(L$182+$BN140+1-52))),"",IF($BL140="P",VLOOKUP($A140,Surfaces!$B$2:$AL$62,15,0),(VLOOKUP($A140,Surfaces!$B$2:$AL$62,28,0))/$BC140)),IF(ISBLANK(INDEX(L141:$BB141,1,$BN140+1)),"",IF($BL140="P",VLOOKUP($A140,Surfaces!$B$2:$AL$62,15,0),(VLOOKUP($A140,Surfaces!$B$2:$AL$62,28,0))/$BC140)))</f>
        <v/>
      </c>
      <c r="M140" s="43" t="str">
        <f>IF((M$182+$BN140)&gt;=52,IF(ISBLANK(INDEX($C141:$BB141,1,(M$182+$BN140+1-52))),"",IF($BL140="P",VLOOKUP($A140,Surfaces!$B$2:$AL$62,15,0),(VLOOKUP($A140,Surfaces!$B$2:$AL$62,28,0))/$BC140)),IF(ISBLANK(INDEX(M141:$BB141,1,$BN140+1)),"",IF($BL140="P",VLOOKUP($A140,Surfaces!$B$2:$AL$62,15,0),(VLOOKUP($A140,Surfaces!$B$2:$AL$62,28,0))/$BC140)))</f>
        <v/>
      </c>
      <c r="N140" s="43" t="str">
        <f>IF((N$182+$BN140)&gt;=52,IF(ISBLANK(INDEX($C141:$BB141,1,(N$182+$BN140+1-52))),"",IF($BL140="P",VLOOKUP($A140,Surfaces!$B$2:$AL$62,15,0),(VLOOKUP($A140,Surfaces!$B$2:$AL$62,28,0))/$BC140)),IF(ISBLANK(INDEX(N141:$BB141,1,$BN140+1)),"",IF($BL140="P",VLOOKUP($A140,Surfaces!$B$2:$AL$62,15,0),(VLOOKUP($A140,Surfaces!$B$2:$AL$62,28,0))/$BC140)))</f>
        <v/>
      </c>
      <c r="O140" s="43" t="str">
        <f>IF((O$182+$BN140)&gt;=52,IF(ISBLANK(INDEX($C141:$BB141,1,(O$182+$BN140+1-52))),"",IF($BL140="P",VLOOKUP($A140,Surfaces!$B$2:$AL$62,15,0),(VLOOKUP($A140,Surfaces!$B$2:$AL$62,28,0))/$BC140)),IF(ISBLANK(INDEX(O141:$BB141,1,$BN140+1)),"",IF($BL140="P",VLOOKUP($A140,Surfaces!$B$2:$AL$62,15,0),(VLOOKUP($A140,Surfaces!$B$2:$AL$62,28,0))/$BC140)))</f>
        <v/>
      </c>
      <c r="P140" s="43" t="str">
        <f>IF((P$182+$BN140)&gt;=52,IF(ISBLANK(INDEX($C141:$BB141,1,(P$182+$BN140+1-52))),"",IF($BL140="P",VLOOKUP($A140,Surfaces!$B$2:$AL$62,15,0),(VLOOKUP($A140,Surfaces!$B$2:$AL$62,28,0))/$BC140)),IF(ISBLANK(INDEX(P141:$BB141,1,$BN140+1)),"",IF($BL140="P",VLOOKUP($A140,Surfaces!$B$2:$AL$62,15,0),(VLOOKUP($A140,Surfaces!$B$2:$AL$62,28,0))/$BC140)))</f>
        <v/>
      </c>
      <c r="Q140" s="43" t="str">
        <f>IF((Q$182+$BN140)&gt;=52,IF(ISBLANK(INDEX($C141:$BB141,1,(Q$182+$BN140+1-52))),"",IF($BL140="P",VLOOKUP($A140,Surfaces!$B$2:$AL$62,15,0),(VLOOKUP($A140,Surfaces!$B$2:$AL$62,28,0))/$BC140)),IF(ISBLANK(INDEX(Q141:$BB141,1,$BN140+1)),"",IF($BL140="P",VLOOKUP($A140,Surfaces!$B$2:$AL$62,15,0),(VLOOKUP($A140,Surfaces!$B$2:$AL$62,28,0))/$BC140)))</f>
        <v/>
      </c>
      <c r="R140" s="43" t="str">
        <f>IF((R$182+$BN140)&gt;=52,IF(ISBLANK(INDEX($C141:$BB141,1,(R$182+$BN140+1-52))),"",IF($BL140="P",VLOOKUP($A140,Surfaces!$B$2:$AL$62,15,0),(VLOOKUP($A140,Surfaces!$B$2:$AL$62,28,0))/$BC140)),IF(ISBLANK(INDEX(R141:$BB141,1,$BN140+1)),"",IF($BL140="P",VLOOKUP($A140,Surfaces!$B$2:$AL$62,15,0),(VLOOKUP($A140,Surfaces!$B$2:$AL$62,28,0))/$BC140)))</f>
        <v/>
      </c>
      <c r="S140" s="43" t="str">
        <f>IF((S$182+$BN140)&gt;=52,IF(ISBLANK(INDEX($C141:$BB141,1,(S$182+$BN140+1-52))),"",IF($BL140="P",VLOOKUP($A140,Surfaces!$B$2:$AL$62,15,0),(VLOOKUP($A140,Surfaces!$B$2:$AL$62,28,0))/$BC140)),IF(ISBLANK(INDEX(S141:$BB141,1,$BN140+1)),"",IF($BL140="P",VLOOKUP($A140,Surfaces!$B$2:$AL$62,15,0),(VLOOKUP($A140,Surfaces!$B$2:$AL$62,28,0))/$BC140)))</f>
        <v/>
      </c>
      <c r="T140" s="43" t="str">
        <f>IF((T$182+$BN140)&gt;=52,IF(ISBLANK(INDEX($C141:$BB141,1,(T$182+$BN140+1-52))),"",IF($BL140="P",VLOOKUP($A140,Surfaces!$B$2:$AL$62,15,0),(VLOOKUP($A140,Surfaces!$B$2:$AL$62,28,0))/$BC140)),IF(ISBLANK(INDEX(T141:$BB141,1,$BN140+1)),"",IF($BL140="P",VLOOKUP($A140,Surfaces!$B$2:$AL$62,15,0),(VLOOKUP($A140,Surfaces!$B$2:$AL$62,28,0))/$BC140)))</f>
        <v/>
      </c>
      <c r="U140" s="43" t="str">
        <f>IF((U$182+$BN140)&gt;=52,IF(ISBLANK(INDEX($C141:$BB141,1,(U$182+$BN140+1-52))),"",IF($BL140="P",VLOOKUP($A140,Surfaces!$B$2:$AL$62,15,0),(VLOOKUP($A140,Surfaces!$B$2:$AL$62,28,0))/$BC140)),IF(ISBLANK(INDEX(U141:$BB141,1,$BN140+1)),"",IF($BL140="P",VLOOKUP($A140,Surfaces!$B$2:$AL$62,15,0),(VLOOKUP($A140,Surfaces!$B$2:$AL$62,28,0))/$BC140)))</f>
        <v/>
      </c>
      <c r="V140" s="43" t="str">
        <f>IF((V$182+$BN140)&gt;=52,IF(ISBLANK(INDEX($C141:$BB141,1,(V$182+$BN140+1-52))),"",IF($BL140="P",VLOOKUP($A140,Surfaces!$B$2:$AL$62,15,0),(VLOOKUP($A140,Surfaces!$B$2:$AL$62,28,0))/$BC140)),IF(ISBLANK(INDEX(V141:$BB141,1,$BN140+1)),"",IF($BL140="P",VLOOKUP($A140,Surfaces!$B$2:$AL$62,15,0),(VLOOKUP($A140,Surfaces!$B$2:$AL$62,28,0))/$BC140)))</f>
        <v/>
      </c>
      <c r="W140" s="43" t="str">
        <f>IF((W$182+$BN140)&gt;=52,IF(ISBLANK(INDEX($C141:$BB141,1,(W$182+$BN140+1-52))),"",IF($BL140="P",VLOOKUP($A140,Surfaces!$B$2:$AL$62,15,0),(VLOOKUP($A140,Surfaces!$B$2:$AL$62,28,0))/$BC140)),IF(ISBLANK(INDEX(W141:$BB141,1,$BN140+1)),"",IF($BL140="P",VLOOKUP($A140,Surfaces!$B$2:$AL$62,15,0),(VLOOKUP($A140,Surfaces!$B$2:$AL$62,28,0))/$BC140)))</f>
        <v/>
      </c>
      <c r="X140" s="43" t="str">
        <f>IF((X$182+$BN140)&gt;=52,IF(ISBLANK(INDEX($C141:$BB141,1,(X$182+$BN140+1-52))),"",IF($BL140="P",VLOOKUP($A140,Surfaces!$B$2:$AL$62,15,0),(VLOOKUP($A140,Surfaces!$B$2:$AL$62,28,0))/$BC140)),IF(ISBLANK(INDEX(X141:$BB141,1,$BN140+1)),"",IF($BL140="P",VLOOKUP($A140,Surfaces!$B$2:$AL$62,15,0),(VLOOKUP($A140,Surfaces!$B$2:$AL$62,28,0))/$BC140)))</f>
        <v/>
      </c>
      <c r="Y140" s="43" t="str">
        <f>IF((Y$182+$BN140)&gt;=52,IF(ISBLANK(INDEX($C141:$BB141,1,(Y$182+$BN140+1-52))),"",IF($BL140="P",VLOOKUP($A140,Surfaces!$B$2:$AL$62,15,0),(VLOOKUP($A140,Surfaces!$B$2:$AL$62,28,0))/$BC140)),IF(ISBLANK(INDEX(Y141:$BB141,1,$BN140+1)),"",IF($BL140="P",VLOOKUP($A140,Surfaces!$B$2:$AL$62,15,0),(VLOOKUP($A140,Surfaces!$B$2:$AL$62,28,0))/$BC140)))</f>
        <v/>
      </c>
      <c r="Z140" s="43" t="str">
        <f>IF((Z$182+$BN140)&gt;=52,IF(ISBLANK(INDEX($C141:$BB141,1,(Z$182+$BN140+1-52))),"",IF($BL140="P",VLOOKUP($A140,Surfaces!$B$2:$AL$62,15,0),(VLOOKUP($A140,Surfaces!$B$2:$AL$62,28,0))/$BC140)),IF(ISBLANK(INDEX(Z141:$BB141,1,$BN140+1)),"",IF($BL140="P",VLOOKUP($A140,Surfaces!$B$2:$AL$62,15,0),(VLOOKUP($A140,Surfaces!$B$2:$AL$62,28,0))/$BC140)))</f>
        <v/>
      </c>
      <c r="AA140" s="43" t="str">
        <f>IF((AA$182+$BN140)&gt;=52,IF(ISBLANK(INDEX($C141:$BB141,1,(AA$182+$BN140+1-52))),"",IF($BL140="P",VLOOKUP($A140,Surfaces!$B$2:$AL$62,15,0),(VLOOKUP($A140,Surfaces!$B$2:$AL$62,28,0))/$BC140)),IF(ISBLANK(INDEX(AA141:$BB141,1,$BN140+1)),"",IF($BL140="P",VLOOKUP($A140,Surfaces!$B$2:$AL$62,15,0),(VLOOKUP($A140,Surfaces!$B$2:$AL$62,28,0))/$BC140)))</f>
        <v/>
      </c>
      <c r="AB140" s="43" t="str">
        <f>IF((AB$182+$BN140)&gt;=52,IF(ISBLANK(INDEX($C141:$BB141,1,(AB$182+$BN140+1-52))),"",IF($BL140="P",VLOOKUP($A140,Surfaces!$B$2:$AL$62,15,0),(VLOOKUP($A140,Surfaces!$B$2:$AL$62,28,0))/$BC140)),IF(ISBLANK(INDEX(AB141:$BB141,1,$BN140+1)),"",IF($BL140="P",VLOOKUP($A140,Surfaces!$B$2:$AL$62,15,0),(VLOOKUP($A140,Surfaces!$B$2:$AL$62,28,0))/$BC140)))</f>
        <v/>
      </c>
      <c r="AC140" s="43" t="str">
        <f>IF((AC$182+$BN140)&gt;=52,IF(ISBLANK(INDEX($C141:$BB141,1,(AC$182+$BN140+1-52))),"",IF($BL140="P",VLOOKUP($A140,Surfaces!$B$2:$AL$62,15,0),(VLOOKUP($A140,Surfaces!$B$2:$AL$62,28,0))/$BC140)),IF(ISBLANK(INDEX(AC141:$BB141,1,$BN140+1)),"",IF($BL140="P",VLOOKUP($A140,Surfaces!$B$2:$AL$62,15,0),(VLOOKUP($A140,Surfaces!$B$2:$AL$62,28,0))/$BC140)))</f>
        <v/>
      </c>
      <c r="AD140" s="43" t="str">
        <f>IF((AD$182+$BN140)&gt;=52,IF(ISBLANK(INDEX($C141:$BB141,1,(AD$182+$BN140+1-52))),"",IF($BL140="P",VLOOKUP($A140,Surfaces!$B$2:$AL$62,15,0),(VLOOKUP($A140,Surfaces!$B$2:$AL$62,28,0))/$BC140)),IF(ISBLANK(INDEX(AD141:$BB141,1,$BN140+1)),"",IF($BL140="P",VLOOKUP($A140,Surfaces!$B$2:$AL$62,15,0),(VLOOKUP($A140,Surfaces!$B$2:$AL$62,28,0))/$BC140)))</f>
        <v/>
      </c>
      <c r="AE140" s="43" t="str">
        <f>IF((AE$182+$BN140)&gt;=52,IF(ISBLANK(INDEX($C141:$BB141,1,(AE$182+$BN140+1-52))),"",IF($BL140="P",VLOOKUP($A140,Surfaces!$B$2:$AL$62,15,0),(VLOOKUP($A140,Surfaces!$B$2:$AL$62,28,0))/$BC140)),IF(ISBLANK(INDEX(AE141:$BB141,1,$BN140+1)),"",IF($BL140="P",VLOOKUP($A140,Surfaces!$B$2:$AL$62,15,0),(VLOOKUP($A140,Surfaces!$B$2:$AL$62,28,0))/$BC140)))</f>
        <v/>
      </c>
      <c r="AF140" s="43" t="str">
        <f>IF((AF$182+$BN140)&gt;=52,IF(ISBLANK(INDEX($C141:$BB141,1,(AF$182+$BN140+1-52))),"",IF($BL140="P",VLOOKUP($A140,Surfaces!$B$2:$AL$62,15,0),(VLOOKUP($A140,Surfaces!$B$2:$AL$62,28,0))/$BC140)),IF(ISBLANK(INDEX(AF141:$BB141,1,$BN140+1)),"",IF($BL140="P",VLOOKUP($A140,Surfaces!$B$2:$AL$62,15,0),(VLOOKUP($A140,Surfaces!$B$2:$AL$62,28,0))/$BC140)))</f>
        <v/>
      </c>
      <c r="AG140" s="43" t="str">
        <f>IF((AG$182+$BN140)&gt;=52,IF(ISBLANK(INDEX($C141:$BB141,1,(AG$182+$BN140+1-52))),"",IF($BL140="P",VLOOKUP($A140,Surfaces!$B$2:$AL$62,15,0),(VLOOKUP($A140,Surfaces!$B$2:$AL$62,28,0))/$BC140)),IF(ISBLANK(INDEX(AG141:$BB141,1,$BN140+1)),"",IF($BL140="P",VLOOKUP($A140,Surfaces!$B$2:$AL$62,15,0),(VLOOKUP($A140,Surfaces!$B$2:$AL$62,28,0))/$BC140)))</f>
        <v/>
      </c>
      <c r="AH140" s="43" t="str">
        <f>IF((AH$182+$BN140)&gt;=52,IF(ISBLANK(INDEX($C141:$BB141,1,(AH$182+$BN140+1-52))),"",IF($BL140="P",VLOOKUP($A140,Surfaces!$B$2:$AL$62,15,0),(VLOOKUP($A140,Surfaces!$B$2:$AL$62,28,0))/$BC140)),IF(ISBLANK(INDEX(AH141:$BB141,1,$BN140+1)),"",IF($BL140="P",VLOOKUP($A140,Surfaces!$B$2:$AL$62,15,0),(VLOOKUP($A140,Surfaces!$B$2:$AL$62,28,0))/$BC140)))</f>
        <v/>
      </c>
      <c r="AI140" s="43" t="str">
        <f>IF((AI$182+$BN140)&gt;=52,IF(ISBLANK(INDEX($C141:$BB141,1,(AI$182+$BN140+1-52))),"",IF($BL140="P",VLOOKUP($A140,Surfaces!$B$2:$AL$62,15,0),(VLOOKUP($A140,Surfaces!$B$2:$AL$62,28,0))/$BC140)),IF(ISBLANK(INDEX(AI141:$BB141,1,$BN140+1)),"",IF($BL140="P",VLOOKUP($A140,Surfaces!$B$2:$AL$62,15,0),(VLOOKUP($A140,Surfaces!$B$2:$AL$62,28,0))/$BC140)))</f>
        <v/>
      </c>
      <c r="AJ140" s="43" t="str">
        <f>IF((AJ$182+$BN140)&gt;=52,IF(ISBLANK(INDEX($C141:$BB141,1,(AJ$182+$BN140+1-52))),"",IF($BL140="P",VLOOKUP($A140,Surfaces!$B$2:$AL$62,15,0),(VLOOKUP($A140,Surfaces!$B$2:$AL$62,28,0))/$BC140)),IF(ISBLANK(INDEX(AJ141:$BB141,1,$BN140+1)),"",IF($BL140="P",VLOOKUP($A140,Surfaces!$B$2:$AL$62,15,0),(VLOOKUP($A140,Surfaces!$B$2:$AL$62,28,0))/$BC140)))</f>
        <v/>
      </c>
      <c r="AK140" s="43" t="str">
        <f>IF((AK$182+$BN140)&gt;=52,IF(ISBLANK(INDEX($C141:$BB141,1,(AK$182+$BN140+1-52))),"",IF($BL140="P",VLOOKUP($A140,Surfaces!$B$2:$AL$62,15,0),(VLOOKUP($A140,Surfaces!$B$2:$AL$62,28,0))/$BC140)),IF(ISBLANK(INDEX(AK141:$BB141,1,$BN140+1)),"",IF($BL140="P",VLOOKUP($A140,Surfaces!$B$2:$AL$62,15,0),(VLOOKUP($A140,Surfaces!$B$2:$AL$62,28,0))/$BC140)))</f>
        <v/>
      </c>
      <c r="AL140" s="43" t="str">
        <f>IF((AL$182+$BN140)&gt;=52,IF(ISBLANK(INDEX($C141:$BB141,1,(AL$182+$BN140+1-52))),"",IF($BL140="P",VLOOKUP($A140,Surfaces!$B$2:$AL$62,15,0),(VLOOKUP($A140,Surfaces!$B$2:$AL$62,28,0))/$BC140)),IF(ISBLANK(INDEX(AL141:$BB141,1,$BN140+1)),"",IF($BL140="P",VLOOKUP($A140,Surfaces!$B$2:$AL$62,15,0),(VLOOKUP($A140,Surfaces!$B$2:$AL$62,28,0))/$BC140)))</f>
        <v/>
      </c>
      <c r="AM140" s="43" t="str">
        <f>IF((AM$182+$BN140)&gt;=52,IF(ISBLANK(INDEX($C141:$BB141,1,(AM$182+$BN140+1-52))),"",IF($BL140="P",VLOOKUP($A140,Surfaces!$B$2:$AL$62,15,0),(VLOOKUP($A140,Surfaces!$B$2:$AL$62,28,0))/$BC140)),IF(ISBLANK(INDEX(AM141:$BB141,1,$BN140+1)),"",IF($BL140="P",VLOOKUP($A140,Surfaces!$B$2:$AL$62,15,0),(VLOOKUP($A140,Surfaces!$B$2:$AL$62,28,0))/$BC140)))</f>
        <v/>
      </c>
      <c r="AN140" s="43" t="str">
        <f>IF((AN$182+$BN140)&gt;=52,IF(ISBLANK(INDEX($C141:$BB141,1,(AN$182+$BN140+1-52))),"",IF($BL140="P",VLOOKUP($A140,Surfaces!$B$2:$AL$62,15,0),(VLOOKUP($A140,Surfaces!$B$2:$AL$62,28,0))/$BC140)),IF(ISBLANK(INDEX(AN141:$BB141,1,$BN140+1)),"",IF($BL140="P",VLOOKUP($A140,Surfaces!$B$2:$AL$62,15,0),(VLOOKUP($A140,Surfaces!$B$2:$AL$62,28,0))/$BC140)))</f>
        <v/>
      </c>
      <c r="AO140" s="43" t="str">
        <f>IF((AO$182+$BN140)&gt;=52,IF(ISBLANK(INDEX($C141:$BB141,1,(AO$182+$BN140+1-52))),"",IF($BL140="P",VLOOKUP($A140,Surfaces!$B$2:$AL$62,15,0),(VLOOKUP($A140,Surfaces!$B$2:$AL$62,28,0))/$BC140)),IF(ISBLANK(INDEX(AO141:$BB141,1,$BN140+1)),"",IF($BL140="P",VLOOKUP($A140,Surfaces!$B$2:$AL$62,15,0),(VLOOKUP($A140,Surfaces!$B$2:$AL$62,28,0))/$BC140)))</f>
        <v/>
      </c>
      <c r="AP140" s="43" t="str">
        <f>IF((AP$182+$BN140)&gt;=52,IF(ISBLANK(INDEX($C141:$BB141,1,(AP$182+$BN140+1-52))),"",IF($BL140="P",VLOOKUP($A140,Surfaces!$B$2:$AL$62,15,0),(VLOOKUP($A140,Surfaces!$B$2:$AL$62,28,0))/$BC140)),IF(ISBLANK(INDEX(AP141:$BB141,1,$BN140+1)),"",IF($BL140="P",VLOOKUP($A140,Surfaces!$B$2:$AL$62,15,0),(VLOOKUP($A140,Surfaces!$B$2:$AL$62,28,0))/$BC140)))</f>
        <v/>
      </c>
      <c r="AQ140" s="43" t="str">
        <f>IF((AQ$182+$BN140)&gt;=52,IF(ISBLANK(INDEX($C141:$BB141,1,(AQ$182+$BN140+1-52))),"",IF($BL140="P",VLOOKUP($A140,Surfaces!$B$2:$AL$62,15,0),(VLOOKUP($A140,Surfaces!$B$2:$AL$62,28,0))/$BC140)),IF(ISBLANK(INDEX(AQ141:$BB141,1,$BN140+1)),"",IF($BL140="P",VLOOKUP($A140,Surfaces!$B$2:$AL$62,15,0),(VLOOKUP($A140,Surfaces!$B$2:$AL$62,28,0))/$BC140)))</f>
        <v/>
      </c>
      <c r="AR140" s="43" t="str">
        <f>IF((AR$182+$BN140)&gt;=52,IF(ISBLANK(INDEX($C141:$BB141,1,(AR$182+$BN140+1-52))),"",IF($BL140="P",VLOOKUP($A140,Surfaces!$B$2:$AL$62,15,0),(VLOOKUP($A140,Surfaces!$B$2:$AL$62,28,0))/$BC140)),IF(ISBLANK(INDEX(AR141:$BB141,1,$BN140+1)),"",IF($BL140="P",VLOOKUP($A140,Surfaces!$B$2:$AL$62,15,0),(VLOOKUP($A140,Surfaces!$B$2:$AL$62,28,0))/$BC140)))</f>
        <v/>
      </c>
      <c r="AS140" s="43" t="str">
        <f>IF((AS$182+$BN140)&gt;=52,IF(ISBLANK(INDEX($C141:$BB141,1,(AS$182+$BN140+1-52))),"",IF($BL140="P",VLOOKUP($A140,Surfaces!$B$2:$AL$62,15,0),(VLOOKUP($A140,Surfaces!$B$2:$AL$62,28,0))/$BC140)),IF(ISBLANK(INDEX(AS141:$BB141,1,$BN140+1)),"",IF($BL140="P",VLOOKUP($A140,Surfaces!$B$2:$AL$62,15,0),(VLOOKUP($A140,Surfaces!$B$2:$AL$62,28,0))/$BC140)))</f>
        <v/>
      </c>
      <c r="AT140" s="43" t="str">
        <f>IF((AT$182+$BN140)&gt;=52,IF(ISBLANK(INDEX($C141:$BB141,1,(AT$182+$BN140+1-52))),"",IF($BL140="P",VLOOKUP($A140,Surfaces!$B$2:$AL$62,15,0),(VLOOKUP($A140,Surfaces!$B$2:$AL$62,28,0))/$BC140)),IF(ISBLANK(INDEX(AT141:$BB141,1,$BN140+1)),"",IF($BL140="P",VLOOKUP($A140,Surfaces!$B$2:$AL$62,15,0),(VLOOKUP($A140,Surfaces!$B$2:$AL$62,28,0))/$BC140)))</f>
        <v/>
      </c>
      <c r="AU140" s="43" t="str">
        <f>IF((AU$182+$BN140)&gt;=52,IF(ISBLANK(INDEX($C141:$BB141,1,(AU$182+$BN140+1-52))),"",IF($BL140="P",VLOOKUP($A140,Surfaces!$B$2:$AL$62,15,0),(VLOOKUP($A140,Surfaces!$B$2:$AL$62,28,0))/$BC140)),IF(ISBLANK(INDEX(AU141:$BB141,1,$BN140+1)),"",IF($BL140="P",VLOOKUP($A140,Surfaces!$B$2:$AL$62,15,0),(VLOOKUP($A140,Surfaces!$B$2:$AL$62,28,0))/$BC140)))</f>
        <v/>
      </c>
      <c r="AV140" s="43" t="str">
        <f>IF((AV$182+$BN140)&gt;=52,IF(ISBLANK(INDEX($C141:$BB141,1,(AV$182+$BN140+1-52))),"",IF($BL140="P",VLOOKUP($A140,Surfaces!$B$2:$AL$62,15,0),(VLOOKUP($A140,Surfaces!$B$2:$AL$62,28,0))/$BC140)),IF(ISBLANK(INDEX(AV141:$BB141,1,$BN140+1)),"",IF($BL140="P",VLOOKUP($A140,Surfaces!$B$2:$AL$62,15,0),(VLOOKUP($A140,Surfaces!$B$2:$AL$62,28,0))/$BC140)))</f>
        <v/>
      </c>
      <c r="AW140" s="43" t="str">
        <f>IF((AW$182+$BN140)&gt;=52,IF(ISBLANK(INDEX($C141:$BB141,1,(AW$182+$BN140+1-52))),"",IF($BL140="P",VLOOKUP($A140,Surfaces!$B$2:$AL$62,15,0),(VLOOKUP($A140,Surfaces!$B$2:$AL$62,28,0))/$BC140)),IF(ISBLANK(INDEX(AW141:$BB141,1,$BN140+1)),"",IF($BL140="P",VLOOKUP($A140,Surfaces!$B$2:$AL$62,15,0),(VLOOKUP($A140,Surfaces!$B$2:$AL$62,28,0))/$BC140)))</f>
        <v/>
      </c>
      <c r="AX140" s="43" t="str">
        <f>IF((AX$182+$BN140)&gt;=52,IF(ISBLANK(INDEX($C141:$BB141,1,(AX$182+$BN140+1-52))),"",IF($BL140="P",VLOOKUP($A140,Surfaces!$B$2:$AL$62,15,0),(VLOOKUP($A140,Surfaces!$B$2:$AL$62,28,0))/$BC140)),IF(ISBLANK(INDEX(AX141:$BB141,1,$BN140+1)),"",IF($BL140="P",VLOOKUP($A140,Surfaces!$B$2:$AL$62,15,0),(VLOOKUP($A140,Surfaces!$B$2:$AL$62,28,0))/$BC140)))</f>
        <v/>
      </c>
      <c r="AY140" s="43" t="str">
        <f>IF((AY$182+$BN140)&gt;=52,IF(ISBLANK(INDEX($C141:$BB141,1,(AY$182+$BN140+1-52))),"",IF($BL140="P",VLOOKUP($A140,Surfaces!$B$2:$AL$62,15,0),(VLOOKUP($A140,Surfaces!$B$2:$AL$62,28,0))/$BC140)),IF(ISBLANK(INDEX(AY141:$BB141,1,$BN140+1)),"",IF($BL140="P",VLOOKUP($A140,Surfaces!$B$2:$AL$62,15,0),(VLOOKUP($A140,Surfaces!$B$2:$AL$62,28,0))/$BC140)))</f>
        <v/>
      </c>
      <c r="AZ140" s="43" t="str">
        <f>IF((AZ$182+$BN140)&gt;=52,IF(ISBLANK(INDEX($C141:$BB141,1,(AZ$182+$BN140+1-52))),"",IF($BL140="P",VLOOKUP($A140,Surfaces!$B$2:$AL$62,15,0),(VLOOKUP($A140,Surfaces!$B$2:$AL$62,28,0))/$BC140)),IF(ISBLANK(INDEX(AZ141:$BB141,1,$BN140+1)),"",IF($BL140="P",VLOOKUP($A140,Surfaces!$B$2:$AL$62,15,0),(VLOOKUP($A140,Surfaces!$B$2:$AL$62,28,0))/$BC140)))</f>
        <v/>
      </c>
      <c r="BA140" s="43" t="str">
        <f>IF((BA$182+$BN140)&gt;=52,IF(ISBLANK(INDEX($C141:$BB141,1,(BA$182+$BN140+1-52))),"",IF($BL140="P",VLOOKUP($A140,Surfaces!$B$2:$AL$62,15,0),(VLOOKUP($A140,Surfaces!$B$2:$AL$62,28,0))/$BC140)),IF(ISBLANK(INDEX(BA141:$BB141,1,$BN140+1)),"",IF($BL140="P",VLOOKUP($A140,Surfaces!$B$2:$AL$62,15,0),(VLOOKUP($A140,Surfaces!$B$2:$AL$62,28,0))/$BC140)))</f>
        <v/>
      </c>
      <c r="BB140" s="43" t="str">
        <f>IF((BB$182+$BN140)&gt;=52,IF(ISBLANK(INDEX($C141:$BB141,1,(BB$182+$BN140+1-52))),"",IF($BL140="P",VLOOKUP($A140,Surfaces!$B$2:$AL$62,15,0),(VLOOKUP($A140,Surfaces!$B$2:$AL$62,28,0))/$BC140)),IF(ISBLANK(INDEX(BB141:$BB141,1,$BN140+1)),"",IF($BL140="P",VLOOKUP($A140,Surfaces!$B$2:$AL$62,15,0),(VLOOKUP($A140,Surfaces!$B$2:$AL$62,28,0))/$BC140)))</f>
        <v/>
      </c>
      <c r="BC140" s="44" t="str">
        <f>IF(COUNTA(C141:BB141)=0,"",COUNTA(C141:BB141))</f>
        <v/>
      </c>
      <c r="BD140" s="45"/>
      <c r="BE140" s="45"/>
      <c r="BF140" s="46"/>
      <c r="BG140" s="46"/>
      <c r="BH140" s="46"/>
      <c r="BI140" s="46"/>
      <c r="BJ140" s="46"/>
      <c r="BK140" s="47"/>
      <c r="BL140" s="46"/>
      <c r="BM140" s="46"/>
      <c r="BN140" s="46"/>
      <c r="BO140" s="48"/>
      <c r="BP140" s="49"/>
      <c r="BQ140" s="48"/>
      <c r="BR140" s="50" t="str">
        <f>IF(ISBLANK(BP140),"",BP140)</f>
        <v/>
      </c>
    </row>
    <row r="141" spans="1:70" x14ac:dyDescent="0.2">
      <c r="A141" s="52">
        <f>A140</f>
        <v>0</v>
      </c>
      <c r="B141" s="53" t="s">
        <v>121</v>
      </c>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7"/>
      <c r="BD141" s="58"/>
      <c r="BE141" s="58"/>
      <c r="BF141" s="59"/>
      <c r="BG141" s="59"/>
      <c r="BH141" s="59"/>
      <c r="BI141" s="59"/>
      <c r="BJ141" s="59"/>
      <c r="BK141" s="60"/>
      <c r="BL141" s="59"/>
      <c r="BM141" s="59"/>
      <c r="BN141" s="59"/>
      <c r="BO141" s="61"/>
      <c r="BP141" s="62"/>
      <c r="BQ141" s="61"/>
      <c r="BR141" s="63"/>
    </row>
    <row r="142" spans="1:70" x14ac:dyDescent="0.2">
      <c r="A142" s="64">
        <f>A141</f>
        <v>0</v>
      </c>
      <c r="B142" s="65" t="s">
        <v>123</v>
      </c>
      <c r="C142" s="66" t="str">
        <f>IF(C141="","",IF(VLOOKUP($A142,Surfaces!$B$1:$AK$61,16,0)="",VLOOKUP($A142,Surfaces!$B$1:$AK$61,29,0),VLOOKUP($A142,Surfaces!$B$1:$AK$61,16,0)))</f>
        <v/>
      </c>
      <c r="D142" s="66" t="str">
        <f>IF(D141="","",IF(VLOOKUP($A142,Surfaces!$B$1:$AK$61,16,0)="",VLOOKUP($A142,Surfaces!$B$1:$AK$61,29,0),VLOOKUP($A142,Surfaces!$B$1:$AK$61,16,0)))</f>
        <v/>
      </c>
      <c r="E142" s="66" t="str">
        <f>IF(E141="","",IF(VLOOKUP($A142,Surfaces!$B$1:$AK$61,16,0)="",VLOOKUP($A142,Surfaces!$B$1:$AK$61,29,0),VLOOKUP($A142,Surfaces!$B$1:$AK$61,16,0)))</f>
        <v/>
      </c>
      <c r="F142" s="66" t="str">
        <f>IF(F141="","",IF(VLOOKUP($A142,Surfaces!$B$1:$AK$61,16,0)="",VLOOKUP($A142,Surfaces!$B$1:$AK$61,29,0),VLOOKUP($A142,Surfaces!$B$1:$AK$61,16,0)))</f>
        <v/>
      </c>
      <c r="G142" s="66" t="str">
        <f>IF(G141="","",IF(VLOOKUP($A142,Surfaces!$B$1:$AK$61,16,0)="",VLOOKUP($A142,Surfaces!$B$1:$AK$61,29,0),VLOOKUP($A142,Surfaces!$B$1:$AK$61,16,0)))</f>
        <v/>
      </c>
      <c r="H142" s="66" t="str">
        <f>IF(H141="","",IF(VLOOKUP($A142,Surfaces!$B$1:$AK$61,16,0)="",VLOOKUP($A142,Surfaces!$B$1:$AK$61,29,0),VLOOKUP($A142,Surfaces!$B$1:$AK$61,16,0)))</f>
        <v/>
      </c>
      <c r="I142" s="66" t="str">
        <f>IF(I141="","",IF(VLOOKUP($A142,Surfaces!$B$1:$AK$61,16,0)="",VLOOKUP($A142,Surfaces!$B$1:$AK$61,29,0),VLOOKUP($A142,Surfaces!$B$1:$AK$61,16,0)))</f>
        <v/>
      </c>
      <c r="J142" s="66" t="str">
        <f>IF(J141="","",IF(VLOOKUP($A142,Surfaces!$B$1:$AK$61,16,0)="",VLOOKUP($A142,Surfaces!$B$1:$AK$61,29,0),VLOOKUP($A142,Surfaces!$B$1:$AK$61,16,0)))</f>
        <v/>
      </c>
      <c r="K142" s="66" t="str">
        <f>IF(K141="","",IF(VLOOKUP($A142,Surfaces!$B$1:$AK$61,16,0)="",VLOOKUP($A142,Surfaces!$B$1:$AK$61,29,0),VLOOKUP($A142,Surfaces!$B$1:$AK$61,16,0)))</f>
        <v/>
      </c>
      <c r="L142" s="66" t="str">
        <f>IF(L141="","",IF(VLOOKUP($A142,Surfaces!$B$1:$AK$61,16,0)="",VLOOKUP($A142,Surfaces!$B$1:$AK$61,29,0),VLOOKUP($A142,Surfaces!$B$1:$AK$61,16,0)))</f>
        <v/>
      </c>
      <c r="M142" s="66" t="str">
        <f>IF(M141="","",IF(VLOOKUP($A142,Surfaces!$B$1:$AK$61,16,0)="",VLOOKUP($A142,Surfaces!$B$1:$AK$61,29,0),VLOOKUP($A142,Surfaces!$B$1:$AK$61,16,0)))</f>
        <v/>
      </c>
      <c r="N142" s="66" t="str">
        <f>IF(N141="","",IF(VLOOKUP($A142,Surfaces!$B$1:$AK$61,16,0)="",VLOOKUP($A142,Surfaces!$B$1:$AK$61,29,0),VLOOKUP($A142,Surfaces!$B$1:$AK$61,16,0)))</f>
        <v/>
      </c>
      <c r="O142" s="66" t="str">
        <f>IF(O141="","",IF(VLOOKUP($A142,Surfaces!$B$1:$AK$61,16,0)="",VLOOKUP($A142,Surfaces!$B$1:$AK$61,29,0),VLOOKUP($A142,Surfaces!$B$1:$AK$61,16,0)))</f>
        <v/>
      </c>
      <c r="P142" s="66" t="str">
        <f>IF(P141="","",IF(VLOOKUP($A142,Surfaces!$B$1:$AK$61,16,0)="",VLOOKUP($A142,Surfaces!$B$1:$AK$61,29,0),VLOOKUP($A142,Surfaces!$B$1:$AK$61,16,0)))</f>
        <v/>
      </c>
      <c r="Q142" s="66" t="str">
        <f>IF(Q141="","",IF(VLOOKUP($A142,Surfaces!$B$1:$AK$61,16,0)="",VLOOKUP($A142,Surfaces!$B$1:$AK$61,29,0),VLOOKUP($A142,Surfaces!$B$1:$AK$61,16,0)))</f>
        <v/>
      </c>
      <c r="R142" s="66" t="str">
        <f>IF(R141="","",IF(VLOOKUP($A142,Surfaces!$B$1:$AK$61,16,0)="",VLOOKUP($A142,Surfaces!$B$1:$AK$61,29,0),VLOOKUP($A142,Surfaces!$B$1:$AK$61,16,0)))</f>
        <v/>
      </c>
      <c r="S142" s="66" t="str">
        <f>IF(S141="","",IF(VLOOKUP($A142,Surfaces!$B$1:$AK$61,16,0)="",VLOOKUP($A142,Surfaces!$B$1:$AK$61,29,0),VLOOKUP($A142,Surfaces!$B$1:$AK$61,16,0)))</f>
        <v/>
      </c>
      <c r="T142" s="66" t="str">
        <f>IF(T141="","",IF(VLOOKUP($A142,Surfaces!$B$1:$AK$61,16,0)="",VLOOKUP($A142,Surfaces!$B$1:$AK$61,29,0),VLOOKUP($A142,Surfaces!$B$1:$AK$61,16,0)))</f>
        <v/>
      </c>
      <c r="U142" s="66" t="str">
        <f>IF(U141="","",IF(VLOOKUP($A142,Surfaces!$B$1:$AK$61,16,0)="",VLOOKUP($A142,Surfaces!$B$1:$AK$61,29,0),VLOOKUP($A142,Surfaces!$B$1:$AK$61,16,0)))</f>
        <v/>
      </c>
      <c r="V142" s="66" t="str">
        <f>IF(V141="","",IF(VLOOKUP($A142,Surfaces!$B$1:$AK$61,16,0)="",VLOOKUP($A142,Surfaces!$B$1:$AK$61,29,0),VLOOKUP($A142,Surfaces!$B$1:$AK$61,16,0)))</f>
        <v/>
      </c>
      <c r="W142" s="66" t="str">
        <f>IF(W141="","",IF(VLOOKUP($A142,Surfaces!$B$1:$AK$61,16,0)="",VLOOKUP($A142,Surfaces!$B$1:$AK$61,29,0),VLOOKUP($A142,Surfaces!$B$1:$AK$61,16,0)))</f>
        <v/>
      </c>
      <c r="X142" s="66" t="str">
        <f>IF(X141="","",IF(VLOOKUP($A142,Surfaces!$B$1:$AK$61,16,0)="",VLOOKUP($A142,Surfaces!$B$1:$AK$61,29,0),VLOOKUP($A142,Surfaces!$B$1:$AK$61,16,0)))</f>
        <v/>
      </c>
      <c r="Y142" s="66" t="str">
        <f>IF(Y141="","",IF(VLOOKUP($A142,Surfaces!$B$1:$AK$61,16,0)="",VLOOKUP($A142,Surfaces!$B$1:$AK$61,29,0),VLOOKUP($A142,Surfaces!$B$1:$AK$61,16,0)))</f>
        <v/>
      </c>
      <c r="Z142" s="66" t="str">
        <f>IF(Z141="","",IF(VLOOKUP($A142,Surfaces!$B$1:$AK$61,16,0)="",VLOOKUP($A142,Surfaces!$B$1:$AK$61,29,0),VLOOKUP($A142,Surfaces!$B$1:$AK$61,16,0)))</f>
        <v/>
      </c>
      <c r="AA142" s="66" t="str">
        <f>IF(AA141="","",IF(VLOOKUP($A142,Surfaces!$B$1:$AK$61,16,0)="",VLOOKUP($A142,Surfaces!$B$1:$AK$61,29,0),VLOOKUP($A142,Surfaces!$B$1:$AK$61,16,0)))</f>
        <v/>
      </c>
      <c r="AB142" s="66" t="str">
        <f>IF(AB141="","",IF(VLOOKUP($A142,Surfaces!$B$1:$AK$61,16,0)="",VLOOKUP($A142,Surfaces!$B$1:$AK$61,29,0),VLOOKUP($A142,Surfaces!$B$1:$AK$61,16,0)))</f>
        <v/>
      </c>
      <c r="AC142" s="66" t="str">
        <f>IF(AC141="","",IF(VLOOKUP($A142,Surfaces!$B$1:$AK$61,16,0)="",VLOOKUP($A142,Surfaces!$B$1:$AK$61,29,0),VLOOKUP($A142,Surfaces!$B$1:$AK$61,16,0)))</f>
        <v/>
      </c>
      <c r="AD142" s="66" t="str">
        <f>IF(AD141="","",IF(VLOOKUP($A142,Surfaces!$B$1:$AK$61,16,0)="",VLOOKUP($A142,Surfaces!$B$1:$AK$61,29,0),VLOOKUP($A142,Surfaces!$B$1:$AK$61,16,0)))</f>
        <v/>
      </c>
      <c r="AE142" s="66" t="str">
        <f>IF(AE141="","",IF(VLOOKUP($A142,Surfaces!$B$1:$AK$61,16,0)="",VLOOKUP($A142,Surfaces!$B$1:$AK$61,29,0),VLOOKUP($A142,Surfaces!$B$1:$AK$61,16,0)))</f>
        <v/>
      </c>
      <c r="AF142" s="66" t="str">
        <f>IF(AF141="","",IF(VLOOKUP($A142,Surfaces!$B$1:$AK$61,16,0)="",VLOOKUP($A142,Surfaces!$B$1:$AK$61,29,0),VLOOKUP($A142,Surfaces!$B$1:$AK$61,16,0)))</f>
        <v/>
      </c>
      <c r="AG142" s="66" t="str">
        <f>IF(AG141="","",IF(VLOOKUP($A142,Surfaces!$B$1:$AK$61,16,0)="",VLOOKUP($A142,Surfaces!$B$1:$AK$61,29,0),VLOOKUP($A142,Surfaces!$B$1:$AK$61,16,0)))</f>
        <v/>
      </c>
      <c r="AH142" s="66" t="str">
        <f>IF(AH141="","",IF(VLOOKUP($A142,Surfaces!$B$1:$AK$61,16,0)="",VLOOKUP($A142,Surfaces!$B$1:$AK$61,29,0),VLOOKUP($A142,Surfaces!$B$1:$AK$61,16,0)))</f>
        <v/>
      </c>
      <c r="AI142" s="66" t="str">
        <f>IF(AI141="","",IF(VLOOKUP($A142,Surfaces!$B$1:$AK$61,16,0)="",VLOOKUP($A142,Surfaces!$B$1:$AK$61,29,0),VLOOKUP($A142,Surfaces!$B$1:$AK$61,16,0)))</f>
        <v/>
      </c>
      <c r="AJ142" s="66" t="str">
        <f>IF(AJ141="","",IF(VLOOKUP($A142,Surfaces!$B$1:$AK$61,16,0)="",VLOOKUP($A142,Surfaces!$B$1:$AK$61,29,0),VLOOKUP($A142,Surfaces!$B$1:$AK$61,16,0)))</f>
        <v/>
      </c>
      <c r="AK142" s="66" t="str">
        <f>IF(AK141="","",IF(VLOOKUP($A142,Surfaces!$B$1:$AK$61,16,0)="",VLOOKUP($A142,Surfaces!$B$1:$AK$61,29,0),VLOOKUP($A142,Surfaces!$B$1:$AK$61,16,0)))</f>
        <v/>
      </c>
      <c r="AL142" s="66" t="str">
        <f>IF(AL141="","",IF(VLOOKUP($A142,Surfaces!$B$1:$AK$61,16,0)="",VLOOKUP($A142,Surfaces!$B$1:$AK$61,29,0),VLOOKUP($A142,Surfaces!$B$1:$AK$61,16,0)))</f>
        <v/>
      </c>
      <c r="AM142" s="66" t="str">
        <f>IF(AM141="","",IF(VLOOKUP($A142,Surfaces!$B$1:$AK$61,16,0)="",VLOOKUP($A142,Surfaces!$B$1:$AK$61,29,0),VLOOKUP($A142,Surfaces!$B$1:$AK$61,16,0)))</f>
        <v/>
      </c>
      <c r="AN142" s="66" t="str">
        <f>IF(AN141="","",IF(VLOOKUP($A142,Surfaces!$B$1:$AK$61,16,0)="",VLOOKUP($A142,Surfaces!$B$1:$AK$61,29,0),VLOOKUP($A142,Surfaces!$B$1:$AK$61,16,0)))</f>
        <v/>
      </c>
      <c r="AO142" s="66" t="str">
        <f>IF(AO141="","",IF(VLOOKUP($A142,Surfaces!$B$1:$AK$61,16,0)="",VLOOKUP($A142,Surfaces!$B$1:$AK$61,29,0),VLOOKUP($A142,Surfaces!$B$1:$AK$61,16,0)))</f>
        <v/>
      </c>
      <c r="AP142" s="66" t="str">
        <f>IF(AP141="","",IF(VLOOKUP($A142,Surfaces!$B$1:$AK$61,16,0)="",VLOOKUP($A142,Surfaces!$B$1:$AK$61,29,0),VLOOKUP($A142,Surfaces!$B$1:$AK$61,16,0)))</f>
        <v/>
      </c>
      <c r="AQ142" s="66" t="str">
        <f>IF(AQ141="","",IF(VLOOKUP($A142,Surfaces!$B$1:$AK$61,16,0)="",VLOOKUP($A142,Surfaces!$B$1:$AK$61,29,0),VLOOKUP($A142,Surfaces!$B$1:$AK$61,16,0)))</f>
        <v/>
      </c>
      <c r="AR142" s="66" t="str">
        <f>IF(AR141="","",IF(VLOOKUP($A142,Surfaces!$B$1:$AK$61,16,0)="",VLOOKUP($A142,Surfaces!$B$1:$AK$61,29,0),VLOOKUP($A142,Surfaces!$B$1:$AK$61,16,0)))</f>
        <v/>
      </c>
      <c r="AS142" s="66" t="str">
        <f>IF(AS141="","",IF(VLOOKUP($A142,Surfaces!$B$1:$AK$61,16,0)="",VLOOKUP($A142,Surfaces!$B$1:$AK$61,29,0),VLOOKUP($A142,Surfaces!$B$1:$AK$61,16,0)))</f>
        <v/>
      </c>
      <c r="AT142" s="66" t="str">
        <f>IF(AT141="","",IF(VLOOKUP($A142,Surfaces!$B$1:$AK$61,16,0)="",VLOOKUP($A142,Surfaces!$B$1:$AK$61,29,0),VLOOKUP($A142,Surfaces!$B$1:$AK$61,16,0)))</f>
        <v/>
      </c>
      <c r="AU142" s="66" t="str">
        <f>IF(AU141="","",IF(VLOOKUP($A142,Surfaces!$B$1:$AK$61,16,0)="",VLOOKUP($A142,Surfaces!$B$1:$AK$61,29,0),VLOOKUP($A142,Surfaces!$B$1:$AK$61,16,0)))</f>
        <v/>
      </c>
      <c r="AV142" s="66" t="str">
        <f>IF(AV141="","",IF(VLOOKUP($A142,Surfaces!$B$1:$AK$61,16,0)="",VLOOKUP($A142,Surfaces!$B$1:$AK$61,29,0),VLOOKUP($A142,Surfaces!$B$1:$AK$61,16,0)))</f>
        <v/>
      </c>
      <c r="AW142" s="66" t="str">
        <f>IF(AW141="","",IF(VLOOKUP($A142,Surfaces!$B$1:$AK$61,16,0)="",VLOOKUP($A142,Surfaces!$B$1:$AK$61,29,0),VLOOKUP($A142,Surfaces!$B$1:$AK$61,16,0)))</f>
        <v/>
      </c>
      <c r="AX142" s="66" t="str">
        <f>IF(AX141="","",IF(VLOOKUP($A142,Surfaces!$B$1:$AK$61,16,0)="",VLOOKUP($A142,Surfaces!$B$1:$AK$61,29,0),VLOOKUP($A142,Surfaces!$B$1:$AK$61,16,0)))</f>
        <v/>
      </c>
      <c r="AY142" s="66" t="str">
        <f>IF(AY141="","",IF(VLOOKUP($A142,Surfaces!$B$1:$AK$61,16,0)="",VLOOKUP($A142,Surfaces!$B$1:$AK$61,29,0),VLOOKUP($A142,Surfaces!$B$1:$AK$61,16,0)))</f>
        <v/>
      </c>
      <c r="AZ142" s="66" t="str">
        <f>IF(AZ141="","",IF(VLOOKUP($A142,Surfaces!$B$1:$AK$61,16,0)="",VLOOKUP($A142,Surfaces!$B$1:$AK$61,29,0),VLOOKUP($A142,Surfaces!$B$1:$AK$61,16,0)))</f>
        <v/>
      </c>
      <c r="BA142" s="66" t="str">
        <f>IF(BA141="","",IF(VLOOKUP($A142,Surfaces!$B$1:$AK$61,16,0)="",VLOOKUP($A142,Surfaces!$B$1:$AK$61,29,0),VLOOKUP($A142,Surfaces!$B$1:$AK$61,16,0)))</f>
        <v/>
      </c>
      <c r="BB142" s="66" t="str">
        <f>IF(BB141="","",IF(VLOOKUP($A142,Surfaces!$B$1:$AK$61,16,0)="",VLOOKUP($A142,Surfaces!$B$1:$AK$61,29,0),VLOOKUP($A142,Surfaces!$B$1:$AK$61,16,0)))</f>
        <v/>
      </c>
      <c r="BC142" s="67"/>
      <c r="BD142" s="68"/>
      <c r="BE142" s="68"/>
      <c r="BF142" s="69"/>
      <c r="BG142" s="69"/>
      <c r="BH142" s="69"/>
      <c r="BI142" s="69"/>
      <c r="BJ142" s="69"/>
      <c r="BK142" s="70"/>
      <c r="BL142" s="69"/>
      <c r="BM142" s="69"/>
      <c r="BN142" s="69"/>
      <c r="BO142" s="71"/>
      <c r="BP142" s="72"/>
      <c r="BQ142" s="71"/>
      <c r="BR142" s="73"/>
    </row>
    <row r="143" spans="1:70" s="51" customFormat="1" x14ac:dyDescent="0.2">
      <c r="A143" s="41"/>
      <c r="B143" s="42" t="s">
        <v>115</v>
      </c>
      <c r="C143" s="43" t="str">
        <f>IF((C$182+$BN143)&gt;=52,IF(ISBLANK(INDEX($C144:$BB144,1,(C$182+$BN143+1-52))),"",IF($BL143="P",VLOOKUP($A143,Surfaces!$B$2:$AL$62,15,0),(VLOOKUP($A143,Surfaces!$B$2:$AL$62,28,0))/$BC143)),IF(ISBLANK(INDEX(C144:$BB144,1,$BN143+1)),"",IF($BL143="P",VLOOKUP($A143,Surfaces!$B$2:$AL$62,15,0),(VLOOKUP($A143,Surfaces!$B$2:$AL$62,28,0))/$BC143)))</f>
        <v/>
      </c>
      <c r="D143" s="43" t="str">
        <f>IF((D$182+$BN143)&gt;=52,IF(ISBLANK(INDEX($C144:$BB144,1,(D$182+$BN143+1-52))),"",IF($BL143="P",VLOOKUP($A143,Surfaces!$B$2:$AL$62,15,0),(VLOOKUP($A143,Surfaces!$B$2:$AL$62,28,0))/$BC143)),IF(ISBLANK(INDEX(D144:$BB144,1,$BN143+1)),"",IF($BL143="P",VLOOKUP($A143,Surfaces!$B$2:$AL$62,15,0),(VLOOKUP($A143,Surfaces!$B$2:$AL$62,28,0))/$BC143)))</f>
        <v/>
      </c>
      <c r="E143" s="43" t="str">
        <f>IF((E$182+$BN143)&gt;=52,IF(ISBLANK(INDEX($C144:$BB144,1,(E$182+$BN143+1-52))),"",IF($BL143="P",VLOOKUP($A143,Surfaces!$B$2:$AL$62,15,0),(VLOOKUP($A143,Surfaces!$B$2:$AL$62,28,0))/$BC143)),IF(ISBLANK(INDEX(E144:$BB144,1,$BN143+1)),"",IF($BL143="P",VLOOKUP($A143,Surfaces!$B$2:$AL$62,15,0),(VLOOKUP($A143,Surfaces!$B$2:$AL$62,28,0))/$BC143)))</f>
        <v/>
      </c>
      <c r="F143" s="43" t="str">
        <f>IF((F$182+$BN143)&gt;=52,IF(ISBLANK(INDEX($C144:$BB144,1,(F$182+$BN143+1-52))),"",IF($BL143="P",VLOOKUP($A143,Surfaces!$B$2:$AL$62,15,0),(VLOOKUP($A143,Surfaces!$B$2:$AL$62,28,0))/$BC143)),IF(ISBLANK(INDEX(F144:$BB144,1,$BN143+1)),"",IF($BL143="P",VLOOKUP($A143,Surfaces!$B$2:$AL$62,15,0),(VLOOKUP($A143,Surfaces!$B$2:$AL$62,28,0))/$BC143)))</f>
        <v/>
      </c>
      <c r="G143" s="43" t="str">
        <f>IF((G$182+$BN143)&gt;=52,IF(ISBLANK(INDEX($C144:$BB144,1,(G$182+$BN143+1-52))),"",IF($BL143="P",VLOOKUP($A143,Surfaces!$B$2:$AL$62,15,0),(VLOOKUP($A143,Surfaces!$B$2:$AL$62,28,0))/$BC143)),IF(ISBLANK(INDEX(G144:$BB144,1,$BN143+1)),"",IF($BL143="P",VLOOKUP($A143,Surfaces!$B$2:$AL$62,15,0),(VLOOKUP($A143,Surfaces!$B$2:$AL$62,28,0))/$BC143)))</f>
        <v/>
      </c>
      <c r="H143" s="43" t="str">
        <f>IF((H$182+$BN143)&gt;=52,IF(ISBLANK(INDEX($C144:$BB144,1,(H$182+$BN143+1-52))),"",IF($BL143="P",VLOOKUP($A143,Surfaces!$B$2:$AL$62,15,0),(VLOOKUP($A143,Surfaces!$B$2:$AL$62,28,0))/$BC143)),IF(ISBLANK(INDEX(H144:$BB144,1,$BN143+1)),"",IF($BL143="P",VLOOKUP($A143,Surfaces!$B$2:$AL$62,15,0),(VLOOKUP($A143,Surfaces!$B$2:$AL$62,28,0))/$BC143)))</f>
        <v/>
      </c>
      <c r="I143" s="43" t="str">
        <f>IF((I$182+$BN143)&gt;=52,IF(ISBLANK(INDEX($C144:$BB144,1,(I$182+$BN143+1-52))),"",IF($BL143="P",VLOOKUP($A143,Surfaces!$B$2:$AL$62,15,0),(VLOOKUP($A143,Surfaces!$B$2:$AL$62,28,0))/$BC143)),IF(ISBLANK(INDEX(I144:$BB144,1,$BN143+1)),"",IF($BL143="P",VLOOKUP($A143,Surfaces!$B$2:$AL$62,15,0),(VLOOKUP($A143,Surfaces!$B$2:$AL$62,28,0))/$BC143)))</f>
        <v/>
      </c>
      <c r="J143" s="43" t="str">
        <f>IF((J$182+$BN143)&gt;=52,IF(ISBLANK(INDEX($C144:$BB144,1,(J$182+$BN143+1-52))),"",IF($BL143="P",VLOOKUP($A143,Surfaces!$B$2:$AL$62,15,0),(VLOOKUP($A143,Surfaces!$B$2:$AL$62,28,0))/$BC143)),IF(ISBLANK(INDEX(J144:$BB144,1,$BN143+1)),"",IF($BL143="P",VLOOKUP($A143,Surfaces!$B$2:$AL$62,15,0),(VLOOKUP($A143,Surfaces!$B$2:$AL$62,28,0))/$BC143)))</f>
        <v/>
      </c>
      <c r="K143" s="43" t="str">
        <f>IF((K$182+$BN143)&gt;=52,IF(ISBLANK(INDEX($C144:$BB144,1,(K$182+$BN143+1-52))),"",IF($BL143="P",VLOOKUP($A143,Surfaces!$B$2:$AL$62,15,0),(VLOOKUP($A143,Surfaces!$B$2:$AL$62,28,0))/$BC143)),IF(ISBLANK(INDEX(K144:$BB144,1,$BN143+1)),"",IF($BL143="P",VLOOKUP($A143,Surfaces!$B$2:$AL$62,15,0),(VLOOKUP($A143,Surfaces!$B$2:$AL$62,28,0))/$BC143)))</f>
        <v/>
      </c>
      <c r="L143" s="43" t="str">
        <f>IF((L$182+$BN143)&gt;=52,IF(ISBLANK(INDEX($C144:$BB144,1,(L$182+$BN143+1-52))),"",IF($BL143="P",VLOOKUP($A143,Surfaces!$B$2:$AL$62,15,0),(VLOOKUP($A143,Surfaces!$B$2:$AL$62,28,0))/$BC143)),IF(ISBLANK(INDEX(L144:$BB144,1,$BN143+1)),"",IF($BL143="P",VLOOKUP($A143,Surfaces!$B$2:$AL$62,15,0),(VLOOKUP($A143,Surfaces!$B$2:$AL$62,28,0))/$BC143)))</f>
        <v/>
      </c>
      <c r="M143" s="43" t="str">
        <f>IF((M$182+$BN143)&gt;=52,IF(ISBLANK(INDEX($C144:$BB144,1,(M$182+$BN143+1-52))),"",IF($BL143="P",VLOOKUP($A143,Surfaces!$B$2:$AL$62,15,0),(VLOOKUP($A143,Surfaces!$B$2:$AL$62,28,0))/$BC143)),IF(ISBLANK(INDEX(M144:$BB144,1,$BN143+1)),"",IF($BL143="P",VLOOKUP($A143,Surfaces!$B$2:$AL$62,15,0),(VLOOKUP($A143,Surfaces!$B$2:$AL$62,28,0))/$BC143)))</f>
        <v/>
      </c>
      <c r="N143" s="43" t="str">
        <f>IF((N$182+$BN143)&gt;=52,IF(ISBLANK(INDEX($C144:$BB144,1,(N$182+$BN143+1-52))),"",IF($BL143="P",VLOOKUP($A143,Surfaces!$B$2:$AL$62,15,0),(VLOOKUP($A143,Surfaces!$B$2:$AL$62,28,0))/$BC143)),IF(ISBLANK(INDEX(N144:$BB144,1,$BN143+1)),"",IF($BL143="P",VLOOKUP($A143,Surfaces!$B$2:$AL$62,15,0),(VLOOKUP($A143,Surfaces!$B$2:$AL$62,28,0))/$BC143)))</f>
        <v/>
      </c>
      <c r="O143" s="43" t="str">
        <f>IF((O$182+$BN143)&gt;=52,IF(ISBLANK(INDEX($C144:$BB144,1,(O$182+$BN143+1-52))),"",IF($BL143="P",VLOOKUP($A143,Surfaces!$B$2:$AL$62,15,0),(VLOOKUP($A143,Surfaces!$B$2:$AL$62,28,0))/$BC143)),IF(ISBLANK(INDEX(O144:$BB144,1,$BN143+1)),"",IF($BL143="P",VLOOKUP($A143,Surfaces!$B$2:$AL$62,15,0),(VLOOKUP($A143,Surfaces!$B$2:$AL$62,28,0))/$BC143)))</f>
        <v/>
      </c>
      <c r="P143" s="43" t="str">
        <f>IF((P$182+$BN143)&gt;=52,IF(ISBLANK(INDEX($C144:$BB144,1,(P$182+$BN143+1-52))),"",IF($BL143="P",VLOOKUP($A143,Surfaces!$B$2:$AL$62,15,0),(VLOOKUP($A143,Surfaces!$B$2:$AL$62,28,0))/$BC143)),IF(ISBLANK(INDEX(P144:$BB144,1,$BN143+1)),"",IF($BL143="P",VLOOKUP($A143,Surfaces!$B$2:$AL$62,15,0),(VLOOKUP($A143,Surfaces!$B$2:$AL$62,28,0))/$BC143)))</f>
        <v/>
      </c>
      <c r="Q143" s="43" t="str">
        <f>IF((Q$182+$BN143)&gt;=52,IF(ISBLANK(INDEX($C144:$BB144,1,(Q$182+$BN143+1-52))),"",IF($BL143="P",VLOOKUP($A143,Surfaces!$B$2:$AL$62,15,0),(VLOOKUP($A143,Surfaces!$B$2:$AL$62,28,0))/$BC143)),IF(ISBLANK(INDEX(Q144:$BB144,1,$BN143+1)),"",IF($BL143="P",VLOOKUP($A143,Surfaces!$B$2:$AL$62,15,0),(VLOOKUP($A143,Surfaces!$B$2:$AL$62,28,0))/$BC143)))</f>
        <v/>
      </c>
      <c r="R143" s="43" t="str">
        <f>IF((R$182+$BN143)&gt;=52,IF(ISBLANK(INDEX($C144:$BB144,1,(R$182+$BN143+1-52))),"",IF($BL143="P",VLOOKUP($A143,Surfaces!$B$2:$AL$62,15,0),(VLOOKUP($A143,Surfaces!$B$2:$AL$62,28,0))/$BC143)),IF(ISBLANK(INDEX(R144:$BB144,1,$BN143+1)),"",IF($BL143="P",VLOOKUP($A143,Surfaces!$B$2:$AL$62,15,0),(VLOOKUP($A143,Surfaces!$B$2:$AL$62,28,0))/$BC143)))</f>
        <v/>
      </c>
      <c r="S143" s="43" t="str">
        <f>IF((S$182+$BN143)&gt;=52,IF(ISBLANK(INDEX($C144:$BB144,1,(S$182+$BN143+1-52))),"",IF($BL143="P",VLOOKUP($A143,Surfaces!$B$2:$AL$62,15,0),(VLOOKUP($A143,Surfaces!$B$2:$AL$62,28,0))/$BC143)),IF(ISBLANK(INDEX(S144:$BB144,1,$BN143+1)),"",IF($BL143="P",VLOOKUP($A143,Surfaces!$B$2:$AL$62,15,0),(VLOOKUP($A143,Surfaces!$B$2:$AL$62,28,0))/$BC143)))</f>
        <v/>
      </c>
      <c r="T143" s="43" t="str">
        <f>IF((T$182+$BN143)&gt;=52,IF(ISBLANK(INDEX($C144:$BB144,1,(T$182+$BN143+1-52))),"",IF($BL143="P",VLOOKUP($A143,Surfaces!$B$2:$AL$62,15,0),(VLOOKUP($A143,Surfaces!$B$2:$AL$62,28,0))/$BC143)),IF(ISBLANK(INDEX(T144:$BB144,1,$BN143+1)),"",IF($BL143="P",VLOOKUP($A143,Surfaces!$B$2:$AL$62,15,0),(VLOOKUP($A143,Surfaces!$B$2:$AL$62,28,0))/$BC143)))</f>
        <v/>
      </c>
      <c r="U143" s="43" t="str">
        <f>IF((U$182+$BN143)&gt;=52,IF(ISBLANK(INDEX($C144:$BB144,1,(U$182+$BN143+1-52))),"",IF($BL143="P",VLOOKUP($A143,Surfaces!$B$2:$AL$62,15,0),(VLOOKUP($A143,Surfaces!$B$2:$AL$62,28,0))/$BC143)),IF(ISBLANK(INDEX(U144:$BB144,1,$BN143+1)),"",IF($BL143="P",VLOOKUP($A143,Surfaces!$B$2:$AL$62,15,0),(VLOOKUP($A143,Surfaces!$B$2:$AL$62,28,0))/$BC143)))</f>
        <v/>
      </c>
      <c r="V143" s="43" t="str">
        <f>IF((V$182+$BN143)&gt;=52,IF(ISBLANK(INDEX($C144:$BB144,1,(V$182+$BN143+1-52))),"",IF($BL143="P",VLOOKUP($A143,Surfaces!$B$2:$AL$62,15,0),(VLOOKUP($A143,Surfaces!$B$2:$AL$62,28,0))/$BC143)),IF(ISBLANK(INDEX(V144:$BB144,1,$BN143+1)),"",IF($BL143="P",VLOOKUP($A143,Surfaces!$B$2:$AL$62,15,0),(VLOOKUP($A143,Surfaces!$B$2:$AL$62,28,0))/$BC143)))</f>
        <v/>
      </c>
      <c r="W143" s="43" t="str">
        <f>IF((W$182+$BN143)&gt;=52,IF(ISBLANK(INDEX($C144:$BB144,1,(W$182+$BN143+1-52))),"",IF($BL143="P",VLOOKUP($A143,Surfaces!$B$2:$AL$62,15,0),(VLOOKUP($A143,Surfaces!$B$2:$AL$62,28,0))/$BC143)),IF(ISBLANK(INDEX(W144:$BB144,1,$BN143+1)),"",IF($BL143="P",VLOOKUP($A143,Surfaces!$B$2:$AL$62,15,0),(VLOOKUP($A143,Surfaces!$B$2:$AL$62,28,0))/$BC143)))</f>
        <v/>
      </c>
      <c r="X143" s="43" t="str">
        <f>IF((X$182+$BN143)&gt;=52,IF(ISBLANK(INDEX($C144:$BB144,1,(X$182+$BN143+1-52))),"",IF($BL143="P",VLOOKUP($A143,Surfaces!$B$2:$AL$62,15,0),(VLOOKUP($A143,Surfaces!$B$2:$AL$62,28,0))/$BC143)),IF(ISBLANK(INDEX(X144:$BB144,1,$BN143+1)),"",IF($BL143="P",VLOOKUP($A143,Surfaces!$B$2:$AL$62,15,0),(VLOOKUP($A143,Surfaces!$B$2:$AL$62,28,0))/$BC143)))</f>
        <v/>
      </c>
      <c r="Y143" s="43" t="str">
        <f>IF((Y$182+$BN143)&gt;=52,IF(ISBLANK(INDEX($C144:$BB144,1,(Y$182+$BN143+1-52))),"",IF($BL143="P",VLOOKUP($A143,Surfaces!$B$2:$AL$62,15,0),(VLOOKUP($A143,Surfaces!$B$2:$AL$62,28,0))/$BC143)),IF(ISBLANK(INDEX(Y144:$BB144,1,$BN143+1)),"",IF($BL143="P",VLOOKUP($A143,Surfaces!$B$2:$AL$62,15,0),(VLOOKUP($A143,Surfaces!$B$2:$AL$62,28,0))/$BC143)))</f>
        <v/>
      </c>
      <c r="Z143" s="43" t="str">
        <f>IF((Z$182+$BN143)&gt;=52,IF(ISBLANK(INDEX($C144:$BB144,1,(Z$182+$BN143+1-52))),"",IF($BL143="P",VLOOKUP($A143,Surfaces!$B$2:$AL$62,15,0),(VLOOKUP($A143,Surfaces!$B$2:$AL$62,28,0))/$BC143)),IF(ISBLANK(INDEX(Z144:$BB144,1,$BN143+1)),"",IF($BL143="P",VLOOKUP($A143,Surfaces!$B$2:$AL$62,15,0),(VLOOKUP($A143,Surfaces!$B$2:$AL$62,28,0))/$BC143)))</f>
        <v/>
      </c>
      <c r="AA143" s="43" t="str">
        <f>IF((AA$182+$BN143)&gt;=52,IF(ISBLANK(INDEX($C144:$BB144,1,(AA$182+$BN143+1-52))),"",IF($BL143="P",VLOOKUP($A143,Surfaces!$B$2:$AL$62,15,0),(VLOOKUP($A143,Surfaces!$B$2:$AL$62,28,0))/$BC143)),IF(ISBLANK(INDEX(AA144:$BB144,1,$BN143+1)),"",IF($BL143="P",VLOOKUP($A143,Surfaces!$B$2:$AL$62,15,0),(VLOOKUP($A143,Surfaces!$B$2:$AL$62,28,0))/$BC143)))</f>
        <v/>
      </c>
      <c r="AB143" s="43" t="str">
        <f>IF((AB$182+$BN143)&gt;=52,IF(ISBLANK(INDEX($C144:$BB144,1,(AB$182+$BN143+1-52))),"",IF($BL143="P",VLOOKUP($A143,Surfaces!$B$2:$AL$62,15,0),(VLOOKUP($A143,Surfaces!$B$2:$AL$62,28,0))/$BC143)),IF(ISBLANK(INDEX(AB144:$BB144,1,$BN143+1)),"",IF($BL143="P",VLOOKUP($A143,Surfaces!$B$2:$AL$62,15,0),(VLOOKUP($A143,Surfaces!$B$2:$AL$62,28,0))/$BC143)))</f>
        <v/>
      </c>
      <c r="AC143" s="43" t="str">
        <f>IF((AC$182+$BN143)&gt;=52,IF(ISBLANK(INDEX($C144:$BB144,1,(AC$182+$BN143+1-52))),"",IF($BL143="P",VLOOKUP($A143,Surfaces!$B$2:$AL$62,15,0),(VLOOKUP($A143,Surfaces!$B$2:$AL$62,28,0))/$BC143)),IF(ISBLANK(INDEX(AC144:$BB144,1,$BN143+1)),"",IF($BL143="P",VLOOKUP($A143,Surfaces!$B$2:$AL$62,15,0),(VLOOKUP($A143,Surfaces!$B$2:$AL$62,28,0))/$BC143)))</f>
        <v/>
      </c>
      <c r="AD143" s="43" t="str">
        <f>IF((AD$182+$BN143)&gt;=52,IF(ISBLANK(INDEX($C144:$BB144,1,(AD$182+$BN143+1-52))),"",IF($BL143="P",VLOOKUP($A143,Surfaces!$B$2:$AL$62,15,0),(VLOOKUP($A143,Surfaces!$B$2:$AL$62,28,0))/$BC143)),IF(ISBLANK(INDEX(AD144:$BB144,1,$BN143+1)),"",IF($BL143="P",VLOOKUP($A143,Surfaces!$B$2:$AL$62,15,0),(VLOOKUP($A143,Surfaces!$B$2:$AL$62,28,0))/$BC143)))</f>
        <v/>
      </c>
      <c r="AE143" s="43" t="str">
        <f>IF((AE$182+$BN143)&gt;=52,IF(ISBLANK(INDEX($C144:$BB144,1,(AE$182+$BN143+1-52))),"",IF($BL143="P",VLOOKUP($A143,Surfaces!$B$2:$AL$62,15,0),(VLOOKUP($A143,Surfaces!$B$2:$AL$62,28,0))/$BC143)),IF(ISBLANK(INDEX(AE144:$BB144,1,$BN143+1)),"",IF($BL143="P",VLOOKUP($A143,Surfaces!$B$2:$AL$62,15,0),(VLOOKUP($A143,Surfaces!$B$2:$AL$62,28,0))/$BC143)))</f>
        <v/>
      </c>
      <c r="AF143" s="43" t="str">
        <f>IF((AF$182+$BN143)&gt;=52,IF(ISBLANK(INDEX($C144:$BB144,1,(AF$182+$BN143+1-52))),"",IF($BL143="P",VLOOKUP($A143,Surfaces!$B$2:$AL$62,15,0),(VLOOKUP($A143,Surfaces!$B$2:$AL$62,28,0))/$BC143)),IF(ISBLANK(INDEX(AF144:$BB144,1,$BN143+1)),"",IF($BL143="P",VLOOKUP($A143,Surfaces!$B$2:$AL$62,15,0),(VLOOKUP($A143,Surfaces!$B$2:$AL$62,28,0))/$BC143)))</f>
        <v/>
      </c>
      <c r="AG143" s="43" t="str">
        <f>IF((AG$182+$BN143)&gt;=52,IF(ISBLANK(INDEX($C144:$BB144,1,(AG$182+$BN143+1-52))),"",IF($BL143="P",VLOOKUP($A143,Surfaces!$B$2:$AL$62,15,0),(VLOOKUP($A143,Surfaces!$B$2:$AL$62,28,0))/$BC143)),IF(ISBLANK(INDEX(AG144:$BB144,1,$BN143+1)),"",IF($BL143="P",VLOOKUP($A143,Surfaces!$B$2:$AL$62,15,0),(VLOOKUP($A143,Surfaces!$B$2:$AL$62,28,0))/$BC143)))</f>
        <v/>
      </c>
      <c r="AH143" s="43" t="str">
        <f>IF((AH$182+$BN143)&gt;=52,IF(ISBLANK(INDEX($C144:$BB144,1,(AH$182+$BN143+1-52))),"",IF($BL143="P",VLOOKUP($A143,Surfaces!$B$2:$AL$62,15,0),(VLOOKUP($A143,Surfaces!$B$2:$AL$62,28,0))/$BC143)),IF(ISBLANK(INDEX(AH144:$BB144,1,$BN143+1)),"",IF($BL143="P",VLOOKUP($A143,Surfaces!$B$2:$AL$62,15,0),(VLOOKUP($A143,Surfaces!$B$2:$AL$62,28,0))/$BC143)))</f>
        <v/>
      </c>
      <c r="AI143" s="43" t="str">
        <f>IF((AI$182+$BN143)&gt;=52,IF(ISBLANK(INDEX($C144:$BB144,1,(AI$182+$BN143+1-52))),"",IF($BL143="P",VLOOKUP($A143,Surfaces!$B$2:$AL$62,15,0),(VLOOKUP($A143,Surfaces!$B$2:$AL$62,28,0))/$BC143)),IF(ISBLANK(INDEX(AI144:$BB144,1,$BN143+1)),"",IF($BL143="P",VLOOKUP($A143,Surfaces!$B$2:$AL$62,15,0),(VLOOKUP($A143,Surfaces!$B$2:$AL$62,28,0))/$BC143)))</f>
        <v/>
      </c>
      <c r="AJ143" s="43" t="str">
        <f>IF((AJ$182+$BN143)&gt;=52,IF(ISBLANK(INDEX($C144:$BB144,1,(AJ$182+$BN143+1-52))),"",IF($BL143="P",VLOOKUP($A143,Surfaces!$B$2:$AL$62,15,0),(VLOOKUP($A143,Surfaces!$B$2:$AL$62,28,0))/$BC143)),IF(ISBLANK(INDEX(AJ144:$BB144,1,$BN143+1)),"",IF($BL143="P",VLOOKUP($A143,Surfaces!$B$2:$AL$62,15,0),(VLOOKUP($A143,Surfaces!$B$2:$AL$62,28,0))/$BC143)))</f>
        <v/>
      </c>
      <c r="AK143" s="43" t="str">
        <f>IF((AK$182+$BN143)&gt;=52,IF(ISBLANK(INDEX($C144:$BB144,1,(AK$182+$BN143+1-52))),"",IF($BL143="P",VLOOKUP($A143,Surfaces!$B$2:$AL$62,15,0),(VLOOKUP($A143,Surfaces!$B$2:$AL$62,28,0))/$BC143)),IF(ISBLANK(INDEX(AK144:$BB144,1,$BN143+1)),"",IF($BL143="P",VLOOKUP($A143,Surfaces!$B$2:$AL$62,15,0),(VLOOKUP($A143,Surfaces!$B$2:$AL$62,28,0))/$BC143)))</f>
        <v/>
      </c>
      <c r="AL143" s="43" t="str">
        <f>IF((AL$182+$BN143)&gt;=52,IF(ISBLANK(INDEX($C144:$BB144,1,(AL$182+$BN143+1-52))),"",IF($BL143="P",VLOOKUP($A143,Surfaces!$B$2:$AL$62,15,0),(VLOOKUP($A143,Surfaces!$B$2:$AL$62,28,0))/$BC143)),IF(ISBLANK(INDEX(AL144:$BB144,1,$BN143+1)),"",IF($BL143="P",VLOOKUP($A143,Surfaces!$B$2:$AL$62,15,0),(VLOOKUP($A143,Surfaces!$B$2:$AL$62,28,0))/$BC143)))</f>
        <v/>
      </c>
      <c r="AM143" s="43" t="str">
        <f>IF((AM$182+$BN143)&gt;=52,IF(ISBLANK(INDEX($C144:$BB144,1,(AM$182+$BN143+1-52))),"",IF($BL143="P",VLOOKUP($A143,Surfaces!$B$2:$AL$62,15,0),(VLOOKUP($A143,Surfaces!$B$2:$AL$62,28,0))/$BC143)),IF(ISBLANK(INDEX(AM144:$BB144,1,$BN143+1)),"",IF($BL143="P",VLOOKUP($A143,Surfaces!$B$2:$AL$62,15,0),(VLOOKUP($A143,Surfaces!$B$2:$AL$62,28,0))/$BC143)))</f>
        <v/>
      </c>
      <c r="AN143" s="43" t="str">
        <f>IF((AN$182+$BN143)&gt;=52,IF(ISBLANK(INDEX($C144:$BB144,1,(AN$182+$BN143+1-52))),"",IF($BL143="P",VLOOKUP($A143,Surfaces!$B$2:$AL$62,15,0),(VLOOKUP($A143,Surfaces!$B$2:$AL$62,28,0))/$BC143)),IF(ISBLANK(INDEX(AN144:$BB144,1,$BN143+1)),"",IF($BL143="P",VLOOKUP($A143,Surfaces!$B$2:$AL$62,15,0),(VLOOKUP($A143,Surfaces!$B$2:$AL$62,28,0))/$BC143)))</f>
        <v/>
      </c>
      <c r="AO143" s="43" t="str">
        <f>IF((AO$182+$BN143)&gt;=52,IF(ISBLANK(INDEX($C144:$BB144,1,(AO$182+$BN143+1-52))),"",IF($BL143="P",VLOOKUP($A143,Surfaces!$B$2:$AL$62,15,0),(VLOOKUP($A143,Surfaces!$B$2:$AL$62,28,0))/$BC143)),IF(ISBLANK(INDEX(AO144:$BB144,1,$BN143+1)),"",IF($BL143="P",VLOOKUP($A143,Surfaces!$B$2:$AL$62,15,0),(VLOOKUP($A143,Surfaces!$B$2:$AL$62,28,0))/$BC143)))</f>
        <v/>
      </c>
      <c r="AP143" s="43" t="str">
        <f>IF((AP$182+$BN143)&gt;=52,IF(ISBLANK(INDEX($C144:$BB144,1,(AP$182+$BN143+1-52))),"",IF($BL143="P",VLOOKUP($A143,Surfaces!$B$2:$AL$62,15,0),(VLOOKUP($A143,Surfaces!$B$2:$AL$62,28,0))/$BC143)),IF(ISBLANK(INDEX(AP144:$BB144,1,$BN143+1)),"",IF($BL143="P",VLOOKUP($A143,Surfaces!$B$2:$AL$62,15,0),(VLOOKUP($A143,Surfaces!$B$2:$AL$62,28,0))/$BC143)))</f>
        <v/>
      </c>
      <c r="AQ143" s="43" t="str">
        <f>IF((AQ$182+$BN143)&gt;=52,IF(ISBLANK(INDEX($C144:$BB144,1,(AQ$182+$BN143+1-52))),"",IF($BL143="P",VLOOKUP($A143,Surfaces!$B$2:$AL$62,15,0),(VLOOKUP($A143,Surfaces!$B$2:$AL$62,28,0))/$BC143)),IF(ISBLANK(INDEX(AQ144:$BB144,1,$BN143+1)),"",IF($BL143="P",VLOOKUP($A143,Surfaces!$B$2:$AL$62,15,0),(VLOOKUP($A143,Surfaces!$B$2:$AL$62,28,0))/$BC143)))</f>
        <v/>
      </c>
      <c r="AR143" s="43" t="str">
        <f>IF((AR$182+$BN143)&gt;=52,IF(ISBLANK(INDEX($C144:$BB144,1,(AR$182+$BN143+1-52))),"",IF($BL143="P",VLOOKUP($A143,Surfaces!$B$2:$AL$62,15,0),(VLOOKUP($A143,Surfaces!$B$2:$AL$62,28,0))/$BC143)),IF(ISBLANK(INDEX(AR144:$BB144,1,$BN143+1)),"",IF($BL143="P",VLOOKUP($A143,Surfaces!$B$2:$AL$62,15,0),(VLOOKUP($A143,Surfaces!$B$2:$AL$62,28,0))/$BC143)))</f>
        <v/>
      </c>
      <c r="AS143" s="43" t="str">
        <f>IF((AS$182+$BN143)&gt;=52,IF(ISBLANK(INDEX($C144:$BB144,1,(AS$182+$BN143+1-52))),"",IF($BL143="P",VLOOKUP($A143,Surfaces!$B$2:$AL$62,15,0),(VLOOKUP($A143,Surfaces!$B$2:$AL$62,28,0))/$BC143)),IF(ISBLANK(INDEX(AS144:$BB144,1,$BN143+1)),"",IF($BL143="P",VLOOKUP($A143,Surfaces!$B$2:$AL$62,15,0),(VLOOKUP($A143,Surfaces!$B$2:$AL$62,28,0))/$BC143)))</f>
        <v/>
      </c>
      <c r="AT143" s="43" t="str">
        <f>IF((AT$182+$BN143)&gt;=52,IF(ISBLANK(INDEX($C144:$BB144,1,(AT$182+$BN143+1-52))),"",IF($BL143="P",VLOOKUP($A143,Surfaces!$B$2:$AL$62,15,0),(VLOOKUP($A143,Surfaces!$B$2:$AL$62,28,0))/$BC143)),IF(ISBLANK(INDEX(AT144:$BB144,1,$BN143+1)),"",IF($BL143="P",VLOOKUP($A143,Surfaces!$B$2:$AL$62,15,0),(VLOOKUP($A143,Surfaces!$B$2:$AL$62,28,0))/$BC143)))</f>
        <v/>
      </c>
      <c r="AU143" s="43" t="str">
        <f>IF((AU$182+$BN143)&gt;=52,IF(ISBLANK(INDEX($C144:$BB144,1,(AU$182+$BN143+1-52))),"",IF($BL143="P",VLOOKUP($A143,Surfaces!$B$2:$AL$62,15,0),(VLOOKUP($A143,Surfaces!$B$2:$AL$62,28,0))/$BC143)),IF(ISBLANK(INDEX(AU144:$BB144,1,$BN143+1)),"",IF($BL143="P",VLOOKUP($A143,Surfaces!$B$2:$AL$62,15,0),(VLOOKUP($A143,Surfaces!$B$2:$AL$62,28,0))/$BC143)))</f>
        <v/>
      </c>
      <c r="AV143" s="43" t="str">
        <f>IF((AV$182+$BN143)&gt;=52,IF(ISBLANK(INDEX($C144:$BB144,1,(AV$182+$BN143+1-52))),"",IF($BL143="P",VLOOKUP($A143,Surfaces!$B$2:$AL$62,15,0),(VLOOKUP($A143,Surfaces!$B$2:$AL$62,28,0))/$BC143)),IF(ISBLANK(INDEX(AV144:$BB144,1,$BN143+1)),"",IF($BL143="P",VLOOKUP($A143,Surfaces!$B$2:$AL$62,15,0),(VLOOKUP($A143,Surfaces!$B$2:$AL$62,28,0))/$BC143)))</f>
        <v/>
      </c>
      <c r="AW143" s="43" t="str">
        <f>IF((AW$182+$BN143)&gt;=52,IF(ISBLANK(INDEX($C144:$BB144,1,(AW$182+$BN143+1-52))),"",IF($BL143="P",VLOOKUP($A143,Surfaces!$B$2:$AL$62,15,0),(VLOOKUP($A143,Surfaces!$B$2:$AL$62,28,0))/$BC143)),IF(ISBLANK(INDEX(AW144:$BB144,1,$BN143+1)),"",IF($BL143="P",VLOOKUP($A143,Surfaces!$B$2:$AL$62,15,0),(VLOOKUP($A143,Surfaces!$B$2:$AL$62,28,0))/$BC143)))</f>
        <v/>
      </c>
      <c r="AX143" s="43" t="str">
        <f>IF((AX$182+$BN143)&gt;=52,IF(ISBLANK(INDEX($C144:$BB144,1,(AX$182+$BN143+1-52))),"",IF($BL143="P",VLOOKUP($A143,Surfaces!$B$2:$AL$62,15,0),(VLOOKUP($A143,Surfaces!$B$2:$AL$62,28,0))/$BC143)),IF(ISBLANK(INDEX(AX144:$BB144,1,$BN143+1)),"",IF($BL143="P",VLOOKUP($A143,Surfaces!$B$2:$AL$62,15,0),(VLOOKUP($A143,Surfaces!$B$2:$AL$62,28,0))/$BC143)))</f>
        <v/>
      </c>
      <c r="AY143" s="43" t="str">
        <f>IF((AY$182+$BN143)&gt;=52,IF(ISBLANK(INDEX($C144:$BB144,1,(AY$182+$BN143+1-52))),"",IF($BL143="P",VLOOKUP($A143,Surfaces!$B$2:$AL$62,15,0),(VLOOKUP($A143,Surfaces!$B$2:$AL$62,28,0))/$BC143)),IF(ISBLANK(INDEX(AY144:$BB144,1,$BN143+1)),"",IF($BL143="P",VLOOKUP($A143,Surfaces!$B$2:$AL$62,15,0),(VLOOKUP($A143,Surfaces!$B$2:$AL$62,28,0))/$BC143)))</f>
        <v/>
      </c>
      <c r="AZ143" s="43" t="str">
        <f>IF((AZ$182+$BN143)&gt;=52,IF(ISBLANK(INDEX($C144:$BB144,1,(AZ$182+$BN143+1-52))),"",IF($BL143="P",VLOOKUP($A143,Surfaces!$B$2:$AL$62,15,0),(VLOOKUP($A143,Surfaces!$B$2:$AL$62,28,0))/$BC143)),IF(ISBLANK(INDEX(AZ144:$BB144,1,$BN143+1)),"",IF($BL143="P",VLOOKUP($A143,Surfaces!$B$2:$AL$62,15,0),(VLOOKUP($A143,Surfaces!$B$2:$AL$62,28,0))/$BC143)))</f>
        <v/>
      </c>
      <c r="BA143" s="43" t="str">
        <f>IF((BA$182+$BN143)&gt;=52,IF(ISBLANK(INDEX($C144:$BB144,1,(BA$182+$BN143+1-52))),"",IF($BL143="P",VLOOKUP($A143,Surfaces!$B$2:$AL$62,15,0),(VLOOKUP($A143,Surfaces!$B$2:$AL$62,28,0))/$BC143)),IF(ISBLANK(INDEX(BA144:$BB144,1,$BN143+1)),"",IF($BL143="P",VLOOKUP($A143,Surfaces!$B$2:$AL$62,15,0),(VLOOKUP($A143,Surfaces!$B$2:$AL$62,28,0))/$BC143)))</f>
        <v/>
      </c>
      <c r="BB143" s="43" t="str">
        <f>IF((BB$182+$BN143)&gt;=52,IF(ISBLANK(INDEX($C144:$BB144,1,(BB$182+$BN143+1-52))),"",IF($BL143="P",VLOOKUP($A143,Surfaces!$B$2:$AL$62,15,0),(VLOOKUP($A143,Surfaces!$B$2:$AL$62,28,0))/$BC143)),IF(ISBLANK(INDEX(BB144:$BB144,1,$BN143+1)),"",IF($BL143="P",VLOOKUP($A143,Surfaces!$B$2:$AL$62,15,0),(VLOOKUP($A143,Surfaces!$B$2:$AL$62,28,0))/$BC143)))</f>
        <v/>
      </c>
      <c r="BC143" s="44" t="str">
        <f>IF(COUNTA(C144:BB144)=0,"",COUNTA(C144:BB144))</f>
        <v/>
      </c>
      <c r="BD143" s="45"/>
      <c r="BE143" s="45"/>
      <c r="BF143" s="46"/>
      <c r="BG143" s="46"/>
      <c r="BH143" s="46"/>
      <c r="BI143" s="46"/>
      <c r="BJ143" s="46"/>
      <c r="BK143" s="47"/>
      <c r="BL143" s="46"/>
      <c r="BM143" s="46"/>
      <c r="BN143" s="46"/>
      <c r="BO143" s="48"/>
      <c r="BP143" s="49"/>
      <c r="BQ143" s="48"/>
      <c r="BR143" s="50" t="str">
        <f>IF(ISBLANK(BP143),"",BP143)</f>
        <v/>
      </c>
    </row>
    <row r="144" spans="1:70" x14ac:dyDescent="0.2">
      <c r="A144" s="52">
        <f>A143</f>
        <v>0</v>
      </c>
      <c r="B144" s="53" t="s">
        <v>121</v>
      </c>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4"/>
      <c r="AS144" s="54"/>
      <c r="AT144" s="54"/>
      <c r="AU144" s="54"/>
      <c r="AV144" s="54"/>
      <c r="AW144" s="54"/>
      <c r="AX144" s="54"/>
      <c r="AY144" s="54"/>
      <c r="AZ144" s="54"/>
      <c r="BA144" s="54"/>
      <c r="BB144" s="54"/>
      <c r="BC144" s="57"/>
      <c r="BD144" s="58"/>
      <c r="BE144" s="58"/>
      <c r="BF144" s="59"/>
      <c r="BG144" s="59"/>
      <c r="BH144" s="59"/>
      <c r="BI144" s="59"/>
      <c r="BJ144" s="59"/>
      <c r="BK144" s="60"/>
      <c r="BL144" s="59"/>
      <c r="BM144" s="59"/>
      <c r="BN144" s="59"/>
      <c r="BO144" s="61"/>
      <c r="BP144" s="62"/>
      <c r="BQ144" s="61"/>
      <c r="BR144" s="63"/>
    </row>
    <row r="145" spans="1:70" x14ac:dyDescent="0.2">
      <c r="A145" s="64">
        <f>A144</f>
        <v>0</v>
      </c>
      <c r="B145" s="65" t="s">
        <v>123</v>
      </c>
      <c r="C145" s="66" t="str">
        <f>IF(C144="","",IF(VLOOKUP($A145,Surfaces!$B$1:$AK$61,16,0)="",VLOOKUP($A145,Surfaces!$B$1:$AK$61,29,0),VLOOKUP($A145,Surfaces!$B$1:$AK$61,16,0)))</f>
        <v/>
      </c>
      <c r="D145" s="66" t="str">
        <f>IF(D144="","",IF(VLOOKUP($A145,Surfaces!$B$1:$AK$61,16,0)="",VLOOKUP($A145,Surfaces!$B$1:$AK$61,29,0),VLOOKUP($A145,Surfaces!$B$1:$AK$61,16,0)))</f>
        <v/>
      </c>
      <c r="E145" s="66" t="str">
        <f>IF(E144="","",IF(VLOOKUP($A145,Surfaces!$B$1:$AK$61,16,0)="",VLOOKUP($A145,Surfaces!$B$1:$AK$61,29,0),VLOOKUP($A145,Surfaces!$B$1:$AK$61,16,0)))</f>
        <v/>
      </c>
      <c r="F145" s="66" t="str">
        <f>IF(F144="","",IF(VLOOKUP($A145,Surfaces!$B$1:$AK$61,16,0)="",VLOOKUP($A145,Surfaces!$B$1:$AK$61,29,0),VLOOKUP($A145,Surfaces!$B$1:$AK$61,16,0)))</f>
        <v/>
      </c>
      <c r="G145" s="66" t="str">
        <f>IF(G144="","",IF(VLOOKUP($A145,Surfaces!$B$1:$AK$61,16,0)="",VLOOKUP($A145,Surfaces!$B$1:$AK$61,29,0),VLOOKUP($A145,Surfaces!$B$1:$AK$61,16,0)))</f>
        <v/>
      </c>
      <c r="H145" s="66" t="str">
        <f>IF(H144="","",IF(VLOOKUP($A145,Surfaces!$B$1:$AK$61,16,0)="",VLOOKUP($A145,Surfaces!$B$1:$AK$61,29,0),VLOOKUP($A145,Surfaces!$B$1:$AK$61,16,0)))</f>
        <v/>
      </c>
      <c r="I145" s="66" t="str">
        <f>IF(I144="","",IF(VLOOKUP($A145,Surfaces!$B$1:$AK$61,16,0)="",VLOOKUP($A145,Surfaces!$B$1:$AK$61,29,0),VLOOKUP($A145,Surfaces!$B$1:$AK$61,16,0)))</f>
        <v/>
      </c>
      <c r="J145" s="66" t="str">
        <f>IF(J144="","",IF(VLOOKUP($A145,Surfaces!$B$1:$AK$61,16,0)="",VLOOKUP($A145,Surfaces!$B$1:$AK$61,29,0),VLOOKUP($A145,Surfaces!$B$1:$AK$61,16,0)))</f>
        <v/>
      </c>
      <c r="K145" s="66" t="str">
        <f>IF(K144="","",IF(VLOOKUP($A145,Surfaces!$B$1:$AK$61,16,0)="",VLOOKUP($A145,Surfaces!$B$1:$AK$61,29,0),VLOOKUP($A145,Surfaces!$B$1:$AK$61,16,0)))</f>
        <v/>
      </c>
      <c r="L145" s="66" t="str">
        <f>IF(L144="","",IF(VLOOKUP($A145,Surfaces!$B$1:$AK$61,16,0)="",VLOOKUP($A145,Surfaces!$B$1:$AK$61,29,0),VLOOKUP($A145,Surfaces!$B$1:$AK$61,16,0)))</f>
        <v/>
      </c>
      <c r="M145" s="66" t="str">
        <f>IF(M144="","",IF(VLOOKUP($A145,Surfaces!$B$1:$AK$61,16,0)="",VLOOKUP($A145,Surfaces!$B$1:$AK$61,29,0),VLOOKUP($A145,Surfaces!$B$1:$AK$61,16,0)))</f>
        <v/>
      </c>
      <c r="N145" s="66" t="str">
        <f>IF(N144="","",IF(VLOOKUP($A145,Surfaces!$B$1:$AK$61,16,0)="",VLOOKUP($A145,Surfaces!$B$1:$AK$61,29,0),VLOOKUP($A145,Surfaces!$B$1:$AK$61,16,0)))</f>
        <v/>
      </c>
      <c r="O145" s="66" t="str">
        <f>IF(O144="","",IF(VLOOKUP($A145,Surfaces!$B$1:$AK$61,16,0)="",VLOOKUP($A145,Surfaces!$B$1:$AK$61,29,0),VLOOKUP($A145,Surfaces!$B$1:$AK$61,16,0)))</f>
        <v/>
      </c>
      <c r="P145" s="66" t="str">
        <f>IF(P144="","",IF(VLOOKUP($A145,Surfaces!$B$1:$AK$61,16,0)="",VLOOKUP($A145,Surfaces!$B$1:$AK$61,29,0),VLOOKUP($A145,Surfaces!$B$1:$AK$61,16,0)))</f>
        <v/>
      </c>
      <c r="Q145" s="66" t="str">
        <f>IF(Q144="","",IF(VLOOKUP($A145,Surfaces!$B$1:$AK$61,16,0)="",VLOOKUP($A145,Surfaces!$B$1:$AK$61,29,0),VLOOKUP($A145,Surfaces!$B$1:$AK$61,16,0)))</f>
        <v/>
      </c>
      <c r="R145" s="66" t="str">
        <f>IF(R144="","",IF(VLOOKUP($A145,Surfaces!$B$1:$AK$61,16,0)="",VLOOKUP($A145,Surfaces!$B$1:$AK$61,29,0),VLOOKUP($A145,Surfaces!$B$1:$AK$61,16,0)))</f>
        <v/>
      </c>
      <c r="S145" s="66" t="str">
        <f>IF(S144="","",IF(VLOOKUP($A145,Surfaces!$B$1:$AK$61,16,0)="",VLOOKUP($A145,Surfaces!$B$1:$AK$61,29,0),VLOOKUP($A145,Surfaces!$B$1:$AK$61,16,0)))</f>
        <v/>
      </c>
      <c r="T145" s="66" t="str">
        <f>IF(T144="","",IF(VLOOKUP($A145,Surfaces!$B$1:$AK$61,16,0)="",VLOOKUP($A145,Surfaces!$B$1:$AK$61,29,0),VLOOKUP($A145,Surfaces!$B$1:$AK$61,16,0)))</f>
        <v/>
      </c>
      <c r="U145" s="66" t="str">
        <f>IF(U144="","",IF(VLOOKUP($A145,Surfaces!$B$1:$AK$61,16,0)="",VLOOKUP($A145,Surfaces!$B$1:$AK$61,29,0),VLOOKUP($A145,Surfaces!$B$1:$AK$61,16,0)))</f>
        <v/>
      </c>
      <c r="V145" s="66" t="str">
        <f>IF(V144="","",IF(VLOOKUP($A145,Surfaces!$B$1:$AK$61,16,0)="",VLOOKUP($A145,Surfaces!$B$1:$AK$61,29,0),VLOOKUP($A145,Surfaces!$B$1:$AK$61,16,0)))</f>
        <v/>
      </c>
      <c r="W145" s="66" t="str">
        <f>IF(W144="","",IF(VLOOKUP($A145,Surfaces!$B$1:$AK$61,16,0)="",VLOOKUP($A145,Surfaces!$B$1:$AK$61,29,0),VLOOKUP($A145,Surfaces!$B$1:$AK$61,16,0)))</f>
        <v/>
      </c>
      <c r="X145" s="66" t="str">
        <f>IF(X144="","",IF(VLOOKUP($A145,Surfaces!$B$1:$AK$61,16,0)="",VLOOKUP($A145,Surfaces!$B$1:$AK$61,29,0),VLOOKUP($A145,Surfaces!$B$1:$AK$61,16,0)))</f>
        <v/>
      </c>
      <c r="Y145" s="66" t="str">
        <f>IF(Y144="","",IF(VLOOKUP($A145,Surfaces!$B$1:$AK$61,16,0)="",VLOOKUP($A145,Surfaces!$B$1:$AK$61,29,0),VLOOKUP($A145,Surfaces!$B$1:$AK$61,16,0)))</f>
        <v/>
      </c>
      <c r="Z145" s="66" t="str">
        <f>IF(Z144="","",IF(VLOOKUP($A145,Surfaces!$B$1:$AK$61,16,0)="",VLOOKUP($A145,Surfaces!$B$1:$AK$61,29,0),VLOOKUP($A145,Surfaces!$B$1:$AK$61,16,0)))</f>
        <v/>
      </c>
      <c r="AA145" s="66" t="str">
        <f>IF(AA144="","",IF(VLOOKUP($A145,Surfaces!$B$1:$AK$61,16,0)="",VLOOKUP($A145,Surfaces!$B$1:$AK$61,29,0),VLOOKUP($A145,Surfaces!$B$1:$AK$61,16,0)))</f>
        <v/>
      </c>
      <c r="AB145" s="66" t="str">
        <f>IF(AB144="","",IF(VLOOKUP($A145,Surfaces!$B$1:$AK$61,16,0)="",VLOOKUP($A145,Surfaces!$B$1:$AK$61,29,0),VLOOKUP($A145,Surfaces!$B$1:$AK$61,16,0)))</f>
        <v/>
      </c>
      <c r="AC145" s="66" t="str">
        <f>IF(AC144="","",IF(VLOOKUP($A145,Surfaces!$B$1:$AK$61,16,0)="",VLOOKUP($A145,Surfaces!$B$1:$AK$61,29,0),VLOOKUP($A145,Surfaces!$B$1:$AK$61,16,0)))</f>
        <v/>
      </c>
      <c r="AD145" s="66" t="str">
        <f>IF(AD144="","",IF(VLOOKUP($A145,Surfaces!$B$1:$AK$61,16,0)="",VLOOKUP($A145,Surfaces!$B$1:$AK$61,29,0),VLOOKUP($A145,Surfaces!$B$1:$AK$61,16,0)))</f>
        <v/>
      </c>
      <c r="AE145" s="66" t="str">
        <f>IF(AE144="","",IF(VLOOKUP($A145,Surfaces!$B$1:$AK$61,16,0)="",VLOOKUP($A145,Surfaces!$B$1:$AK$61,29,0),VLOOKUP($A145,Surfaces!$B$1:$AK$61,16,0)))</f>
        <v/>
      </c>
      <c r="AF145" s="66" t="str">
        <f>IF(AF144="","",IF(VLOOKUP($A145,Surfaces!$B$1:$AK$61,16,0)="",VLOOKUP($A145,Surfaces!$B$1:$AK$61,29,0),VLOOKUP($A145,Surfaces!$B$1:$AK$61,16,0)))</f>
        <v/>
      </c>
      <c r="AG145" s="66" t="str">
        <f>IF(AG144="","",IF(VLOOKUP($A145,Surfaces!$B$1:$AK$61,16,0)="",VLOOKUP($A145,Surfaces!$B$1:$AK$61,29,0),VLOOKUP($A145,Surfaces!$B$1:$AK$61,16,0)))</f>
        <v/>
      </c>
      <c r="AH145" s="66" t="str">
        <f>IF(AH144="","",IF(VLOOKUP($A145,Surfaces!$B$1:$AK$61,16,0)="",VLOOKUP($A145,Surfaces!$B$1:$AK$61,29,0),VLOOKUP($A145,Surfaces!$B$1:$AK$61,16,0)))</f>
        <v/>
      </c>
      <c r="AI145" s="66" t="str">
        <f>IF(AI144="","",IF(VLOOKUP($A145,Surfaces!$B$1:$AK$61,16,0)="",VLOOKUP($A145,Surfaces!$B$1:$AK$61,29,0),VLOOKUP($A145,Surfaces!$B$1:$AK$61,16,0)))</f>
        <v/>
      </c>
      <c r="AJ145" s="66" t="str">
        <f>IF(AJ144="","",IF(VLOOKUP($A145,Surfaces!$B$1:$AK$61,16,0)="",VLOOKUP($A145,Surfaces!$B$1:$AK$61,29,0),VLOOKUP($A145,Surfaces!$B$1:$AK$61,16,0)))</f>
        <v/>
      </c>
      <c r="AK145" s="66" t="str">
        <f>IF(AK144="","",IF(VLOOKUP($A145,Surfaces!$B$1:$AK$61,16,0)="",VLOOKUP($A145,Surfaces!$B$1:$AK$61,29,0),VLOOKUP($A145,Surfaces!$B$1:$AK$61,16,0)))</f>
        <v/>
      </c>
      <c r="AL145" s="66" t="str">
        <f>IF(AL144="","",IF(VLOOKUP($A145,Surfaces!$B$1:$AK$61,16,0)="",VLOOKUP($A145,Surfaces!$B$1:$AK$61,29,0),VLOOKUP($A145,Surfaces!$B$1:$AK$61,16,0)))</f>
        <v/>
      </c>
      <c r="AM145" s="66" t="str">
        <f>IF(AM144="","",IF(VLOOKUP($A145,Surfaces!$B$1:$AK$61,16,0)="",VLOOKUP($A145,Surfaces!$B$1:$AK$61,29,0),VLOOKUP($A145,Surfaces!$B$1:$AK$61,16,0)))</f>
        <v/>
      </c>
      <c r="AN145" s="66" t="str">
        <f>IF(AN144="","",IF(VLOOKUP($A145,Surfaces!$B$1:$AK$61,16,0)="",VLOOKUP($A145,Surfaces!$B$1:$AK$61,29,0),VLOOKUP($A145,Surfaces!$B$1:$AK$61,16,0)))</f>
        <v/>
      </c>
      <c r="AO145" s="66" t="str">
        <f>IF(AO144="","",IF(VLOOKUP($A145,Surfaces!$B$1:$AK$61,16,0)="",VLOOKUP($A145,Surfaces!$B$1:$AK$61,29,0),VLOOKUP($A145,Surfaces!$B$1:$AK$61,16,0)))</f>
        <v/>
      </c>
      <c r="AP145" s="66" t="str">
        <f>IF(AP144="","",IF(VLOOKUP($A145,Surfaces!$B$1:$AK$61,16,0)="",VLOOKUP($A145,Surfaces!$B$1:$AK$61,29,0),VLOOKUP($A145,Surfaces!$B$1:$AK$61,16,0)))</f>
        <v/>
      </c>
      <c r="AQ145" s="66" t="str">
        <f>IF(AQ144="","",IF(VLOOKUP($A145,Surfaces!$B$1:$AK$61,16,0)="",VLOOKUP($A145,Surfaces!$B$1:$AK$61,29,0),VLOOKUP($A145,Surfaces!$B$1:$AK$61,16,0)))</f>
        <v/>
      </c>
      <c r="AR145" s="66" t="str">
        <f>IF(AR144="","",IF(VLOOKUP($A145,Surfaces!$B$1:$AK$61,16,0)="",VLOOKUP($A145,Surfaces!$B$1:$AK$61,29,0),VLOOKUP($A145,Surfaces!$B$1:$AK$61,16,0)))</f>
        <v/>
      </c>
      <c r="AS145" s="66" t="str">
        <f>IF(AS144="","",IF(VLOOKUP($A145,Surfaces!$B$1:$AK$61,16,0)="",VLOOKUP($A145,Surfaces!$B$1:$AK$61,29,0),VLOOKUP($A145,Surfaces!$B$1:$AK$61,16,0)))</f>
        <v/>
      </c>
      <c r="AT145" s="66" t="str">
        <f>IF(AT144="","",IF(VLOOKUP($A145,Surfaces!$B$1:$AK$61,16,0)="",VLOOKUP($A145,Surfaces!$B$1:$AK$61,29,0),VLOOKUP($A145,Surfaces!$B$1:$AK$61,16,0)))</f>
        <v/>
      </c>
      <c r="AU145" s="66" t="str">
        <f>IF(AU144="","",IF(VLOOKUP($A145,Surfaces!$B$1:$AK$61,16,0)="",VLOOKUP($A145,Surfaces!$B$1:$AK$61,29,0),VLOOKUP($A145,Surfaces!$B$1:$AK$61,16,0)))</f>
        <v/>
      </c>
      <c r="AV145" s="66" t="str">
        <f>IF(AV144="","",IF(VLOOKUP($A145,Surfaces!$B$1:$AK$61,16,0)="",VLOOKUP($A145,Surfaces!$B$1:$AK$61,29,0),VLOOKUP($A145,Surfaces!$B$1:$AK$61,16,0)))</f>
        <v/>
      </c>
      <c r="AW145" s="66" t="str">
        <f>IF(AW144="","",IF(VLOOKUP($A145,Surfaces!$B$1:$AK$61,16,0)="",VLOOKUP($A145,Surfaces!$B$1:$AK$61,29,0),VLOOKUP($A145,Surfaces!$B$1:$AK$61,16,0)))</f>
        <v/>
      </c>
      <c r="AX145" s="66" t="str">
        <f>IF(AX144="","",IF(VLOOKUP($A145,Surfaces!$B$1:$AK$61,16,0)="",VLOOKUP($A145,Surfaces!$B$1:$AK$61,29,0),VLOOKUP($A145,Surfaces!$B$1:$AK$61,16,0)))</f>
        <v/>
      </c>
      <c r="AY145" s="66" t="str">
        <f>IF(AY144="","",IF(VLOOKUP($A145,Surfaces!$B$1:$AK$61,16,0)="",VLOOKUP($A145,Surfaces!$B$1:$AK$61,29,0),VLOOKUP($A145,Surfaces!$B$1:$AK$61,16,0)))</f>
        <v/>
      </c>
      <c r="AZ145" s="66" t="str">
        <f>IF(AZ144="","",IF(VLOOKUP($A145,Surfaces!$B$1:$AK$61,16,0)="",VLOOKUP($A145,Surfaces!$B$1:$AK$61,29,0),VLOOKUP($A145,Surfaces!$B$1:$AK$61,16,0)))</f>
        <v/>
      </c>
      <c r="BA145" s="66" t="str">
        <f>IF(BA144="","",IF(VLOOKUP($A145,Surfaces!$B$1:$AK$61,16,0)="",VLOOKUP($A145,Surfaces!$B$1:$AK$61,29,0),VLOOKUP($A145,Surfaces!$B$1:$AK$61,16,0)))</f>
        <v/>
      </c>
      <c r="BB145" s="66" t="str">
        <f>IF(BB144="","",IF(VLOOKUP($A145,Surfaces!$B$1:$AK$61,16,0)="",VLOOKUP($A145,Surfaces!$B$1:$AK$61,29,0),VLOOKUP($A145,Surfaces!$B$1:$AK$61,16,0)))</f>
        <v/>
      </c>
      <c r="BC145" s="67"/>
      <c r="BD145" s="68"/>
      <c r="BE145" s="68"/>
      <c r="BF145" s="69"/>
      <c r="BG145" s="69"/>
      <c r="BH145" s="69"/>
      <c r="BI145" s="69"/>
      <c r="BJ145" s="69"/>
      <c r="BK145" s="70"/>
      <c r="BL145" s="69"/>
      <c r="BM145" s="69"/>
      <c r="BN145" s="69"/>
      <c r="BO145" s="71"/>
      <c r="BP145" s="72"/>
      <c r="BQ145" s="71"/>
      <c r="BR145" s="73"/>
    </row>
    <row r="146" spans="1:70" s="51" customFormat="1" x14ac:dyDescent="0.2">
      <c r="A146" s="41"/>
      <c r="B146" s="42" t="s">
        <v>115</v>
      </c>
      <c r="C146" s="43" t="str">
        <f>IF((C$182+$BN146)&gt;=52,IF(ISBLANK(INDEX($C147:$BB147,1,(C$182+$BN146+1-52))),"",IF($BL146="P",VLOOKUP($A146,Surfaces!$B$2:$AL$62,15,0),(VLOOKUP($A146,Surfaces!$B$2:$AL$62,28,0))/$BC146)),IF(ISBLANK(INDEX(C147:$BB147,1,$BN146+1)),"",IF($BL146="P",VLOOKUP($A146,Surfaces!$B$2:$AL$62,15,0),(VLOOKUP($A146,Surfaces!$B$2:$AL$62,28,0))/$BC146)))</f>
        <v/>
      </c>
      <c r="D146" s="43" t="str">
        <f>IF((D$182+$BN146)&gt;=52,IF(ISBLANK(INDEX($C147:$BB147,1,(D$182+$BN146+1-52))),"",IF($BL146="P",VLOOKUP($A146,Surfaces!$B$2:$AL$62,15,0),(VLOOKUP($A146,Surfaces!$B$2:$AL$62,28,0))/$BC146)),IF(ISBLANK(INDEX(D147:$BB147,1,$BN146+1)),"",IF($BL146="P",VLOOKUP($A146,Surfaces!$B$2:$AL$62,15,0),(VLOOKUP($A146,Surfaces!$B$2:$AL$62,28,0))/$BC146)))</f>
        <v/>
      </c>
      <c r="E146" s="43" t="str">
        <f>IF((E$182+$BN146)&gt;=52,IF(ISBLANK(INDEX($C147:$BB147,1,(E$182+$BN146+1-52))),"",IF($BL146="P",VLOOKUP($A146,Surfaces!$B$2:$AL$62,15,0),(VLOOKUP($A146,Surfaces!$B$2:$AL$62,28,0))/$BC146)),IF(ISBLANK(INDEX(E147:$BB147,1,$BN146+1)),"",IF($BL146="P",VLOOKUP($A146,Surfaces!$B$2:$AL$62,15,0),(VLOOKUP($A146,Surfaces!$B$2:$AL$62,28,0))/$BC146)))</f>
        <v/>
      </c>
      <c r="F146" s="43" t="str">
        <f>IF((F$182+$BN146)&gt;=52,IF(ISBLANK(INDEX($C147:$BB147,1,(F$182+$BN146+1-52))),"",IF($BL146="P",VLOOKUP($A146,Surfaces!$B$2:$AL$62,15,0),(VLOOKUP($A146,Surfaces!$B$2:$AL$62,28,0))/$BC146)),IF(ISBLANK(INDEX(F147:$BB147,1,$BN146+1)),"",IF($BL146="P",VLOOKUP($A146,Surfaces!$B$2:$AL$62,15,0),(VLOOKUP($A146,Surfaces!$B$2:$AL$62,28,0))/$BC146)))</f>
        <v/>
      </c>
      <c r="G146" s="43" t="str">
        <f>IF((G$182+$BN146)&gt;=52,IF(ISBLANK(INDEX($C147:$BB147,1,(G$182+$BN146+1-52))),"",IF($BL146="P",VLOOKUP($A146,Surfaces!$B$2:$AL$62,15,0),(VLOOKUP($A146,Surfaces!$B$2:$AL$62,28,0))/$BC146)),IF(ISBLANK(INDEX(G147:$BB147,1,$BN146+1)),"",IF($BL146="P",VLOOKUP($A146,Surfaces!$B$2:$AL$62,15,0),(VLOOKUP($A146,Surfaces!$B$2:$AL$62,28,0))/$BC146)))</f>
        <v/>
      </c>
      <c r="H146" s="43" t="str">
        <f>IF((H$182+$BN146)&gt;=52,IF(ISBLANK(INDEX($C147:$BB147,1,(H$182+$BN146+1-52))),"",IF($BL146="P",VLOOKUP($A146,Surfaces!$B$2:$AL$62,15,0),(VLOOKUP($A146,Surfaces!$B$2:$AL$62,28,0))/$BC146)),IF(ISBLANK(INDEX(H147:$BB147,1,$BN146+1)),"",IF($BL146="P",VLOOKUP($A146,Surfaces!$B$2:$AL$62,15,0),(VLOOKUP($A146,Surfaces!$B$2:$AL$62,28,0))/$BC146)))</f>
        <v/>
      </c>
      <c r="I146" s="43" t="str">
        <f>IF((I$182+$BN146)&gt;=52,IF(ISBLANK(INDEX($C147:$BB147,1,(I$182+$BN146+1-52))),"",IF($BL146="P",VLOOKUP($A146,Surfaces!$B$2:$AL$62,15,0),(VLOOKUP($A146,Surfaces!$B$2:$AL$62,28,0))/$BC146)),IF(ISBLANK(INDEX(I147:$BB147,1,$BN146+1)),"",IF($BL146="P",VLOOKUP($A146,Surfaces!$B$2:$AL$62,15,0),(VLOOKUP($A146,Surfaces!$B$2:$AL$62,28,0))/$BC146)))</f>
        <v/>
      </c>
      <c r="J146" s="43" t="str">
        <f>IF((J$182+$BN146)&gt;=52,IF(ISBLANK(INDEX($C147:$BB147,1,(J$182+$BN146+1-52))),"",IF($BL146="P",VLOOKUP($A146,Surfaces!$B$2:$AL$62,15,0),(VLOOKUP($A146,Surfaces!$B$2:$AL$62,28,0))/$BC146)),IF(ISBLANK(INDEX(J147:$BB147,1,$BN146+1)),"",IF($BL146="P",VLOOKUP($A146,Surfaces!$B$2:$AL$62,15,0),(VLOOKUP($A146,Surfaces!$B$2:$AL$62,28,0))/$BC146)))</f>
        <v/>
      </c>
      <c r="K146" s="43" t="str">
        <f>IF((K$182+$BN146)&gt;=52,IF(ISBLANK(INDEX($C147:$BB147,1,(K$182+$BN146+1-52))),"",IF($BL146="P",VLOOKUP($A146,Surfaces!$B$2:$AL$62,15,0),(VLOOKUP($A146,Surfaces!$B$2:$AL$62,28,0))/$BC146)),IF(ISBLANK(INDEX(K147:$BB147,1,$BN146+1)),"",IF($BL146="P",VLOOKUP($A146,Surfaces!$B$2:$AL$62,15,0),(VLOOKUP($A146,Surfaces!$B$2:$AL$62,28,0))/$BC146)))</f>
        <v/>
      </c>
      <c r="L146" s="43" t="str">
        <f>IF((L$182+$BN146)&gt;=52,IF(ISBLANK(INDEX($C147:$BB147,1,(L$182+$BN146+1-52))),"",IF($BL146="P",VLOOKUP($A146,Surfaces!$B$2:$AL$62,15,0),(VLOOKUP($A146,Surfaces!$B$2:$AL$62,28,0))/$BC146)),IF(ISBLANK(INDEX(L147:$BB147,1,$BN146+1)),"",IF($BL146="P",VLOOKUP($A146,Surfaces!$B$2:$AL$62,15,0),(VLOOKUP($A146,Surfaces!$B$2:$AL$62,28,0))/$BC146)))</f>
        <v/>
      </c>
      <c r="M146" s="43" t="str">
        <f>IF((M$182+$BN146)&gt;=52,IF(ISBLANK(INDEX($C147:$BB147,1,(M$182+$BN146+1-52))),"",IF($BL146="P",VLOOKUP($A146,Surfaces!$B$2:$AL$62,15,0),(VLOOKUP($A146,Surfaces!$B$2:$AL$62,28,0))/$BC146)),IF(ISBLANK(INDEX(M147:$BB147,1,$BN146+1)),"",IF($BL146="P",VLOOKUP($A146,Surfaces!$B$2:$AL$62,15,0),(VLOOKUP($A146,Surfaces!$B$2:$AL$62,28,0))/$BC146)))</f>
        <v/>
      </c>
      <c r="N146" s="43" t="str">
        <f>IF((N$182+$BN146)&gt;=52,IF(ISBLANK(INDEX($C147:$BB147,1,(N$182+$BN146+1-52))),"",IF($BL146="P",VLOOKUP($A146,Surfaces!$B$2:$AL$62,15,0),(VLOOKUP($A146,Surfaces!$B$2:$AL$62,28,0))/$BC146)),IF(ISBLANK(INDEX(N147:$BB147,1,$BN146+1)),"",IF($BL146="P",VLOOKUP($A146,Surfaces!$B$2:$AL$62,15,0),(VLOOKUP($A146,Surfaces!$B$2:$AL$62,28,0))/$BC146)))</f>
        <v/>
      </c>
      <c r="O146" s="43" t="str">
        <f>IF((O$182+$BN146)&gt;=52,IF(ISBLANK(INDEX($C147:$BB147,1,(O$182+$BN146+1-52))),"",IF($BL146="P",VLOOKUP($A146,Surfaces!$B$2:$AL$62,15,0),(VLOOKUP($A146,Surfaces!$B$2:$AL$62,28,0))/$BC146)),IF(ISBLANK(INDEX(O147:$BB147,1,$BN146+1)),"",IF($BL146="P",VLOOKUP($A146,Surfaces!$B$2:$AL$62,15,0),(VLOOKUP($A146,Surfaces!$B$2:$AL$62,28,0))/$BC146)))</f>
        <v/>
      </c>
      <c r="P146" s="43" t="str">
        <f>IF((P$182+$BN146)&gt;=52,IF(ISBLANK(INDEX($C147:$BB147,1,(P$182+$BN146+1-52))),"",IF($BL146="P",VLOOKUP($A146,Surfaces!$B$2:$AL$62,15,0),(VLOOKUP($A146,Surfaces!$B$2:$AL$62,28,0))/$BC146)),IF(ISBLANK(INDEX(P147:$BB147,1,$BN146+1)),"",IF($BL146="P",VLOOKUP($A146,Surfaces!$B$2:$AL$62,15,0),(VLOOKUP($A146,Surfaces!$B$2:$AL$62,28,0))/$BC146)))</f>
        <v/>
      </c>
      <c r="Q146" s="43" t="str">
        <f>IF((Q$182+$BN146)&gt;=52,IF(ISBLANK(INDEX($C147:$BB147,1,(Q$182+$BN146+1-52))),"",IF($BL146="P",VLOOKUP($A146,Surfaces!$B$2:$AL$62,15,0),(VLOOKUP($A146,Surfaces!$B$2:$AL$62,28,0))/$BC146)),IF(ISBLANK(INDEX(Q147:$BB147,1,$BN146+1)),"",IF($BL146="P",VLOOKUP($A146,Surfaces!$B$2:$AL$62,15,0),(VLOOKUP($A146,Surfaces!$B$2:$AL$62,28,0))/$BC146)))</f>
        <v/>
      </c>
      <c r="R146" s="43" t="str">
        <f>IF((R$182+$BN146)&gt;=52,IF(ISBLANK(INDEX($C147:$BB147,1,(R$182+$BN146+1-52))),"",IF($BL146="P",VLOOKUP($A146,Surfaces!$B$2:$AL$62,15,0),(VLOOKUP($A146,Surfaces!$B$2:$AL$62,28,0))/$BC146)),IF(ISBLANK(INDEX(R147:$BB147,1,$BN146+1)),"",IF($BL146="P",VLOOKUP($A146,Surfaces!$B$2:$AL$62,15,0),(VLOOKUP($A146,Surfaces!$B$2:$AL$62,28,0))/$BC146)))</f>
        <v/>
      </c>
      <c r="S146" s="43" t="str">
        <f>IF((S$182+$BN146)&gt;=52,IF(ISBLANK(INDEX($C147:$BB147,1,(S$182+$BN146+1-52))),"",IF($BL146="P",VLOOKUP($A146,Surfaces!$B$2:$AL$62,15,0),(VLOOKUP($A146,Surfaces!$B$2:$AL$62,28,0))/$BC146)),IF(ISBLANK(INDEX(S147:$BB147,1,$BN146+1)),"",IF($BL146="P",VLOOKUP($A146,Surfaces!$B$2:$AL$62,15,0),(VLOOKUP($A146,Surfaces!$B$2:$AL$62,28,0))/$BC146)))</f>
        <v/>
      </c>
      <c r="T146" s="43" t="str">
        <f>IF((T$182+$BN146)&gt;=52,IF(ISBLANK(INDEX($C147:$BB147,1,(T$182+$BN146+1-52))),"",IF($BL146="P",VLOOKUP($A146,Surfaces!$B$2:$AL$62,15,0),(VLOOKUP($A146,Surfaces!$B$2:$AL$62,28,0))/$BC146)),IF(ISBLANK(INDEX(T147:$BB147,1,$BN146+1)),"",IF($BL146="P",VLOOKUP($A146,Surfaces!$B$2:$AL$62,15,0),(VLOOKUP($A146,Surfaces!$B$2:$AL$62,28,0))/$BC146)))</f>
        <v/>
      </c>
      <c r="U146" s="43" t="str">
        <f>IF((U$182+$BN146)&gt;=52,IF(ISBLANK(INDEX($C147:$BB147,1,(U$182+$BN146+1-52))),"",IF($BL146="P",VLOOKUP($A146,Surfaces!$B$2:$AL$62,15,0),(VLOOKUP($A146,Surfaces!$B$2:$AL$62,28,0))/$BC146)),IF(ISBLANK(INDEX(U147:$BB147,1,$BN146+1)),"",IF($BL146="P",VLOOKUP($A146,Surfaces!$B$2:$AL$62,15,0),(VLOOKUP($A146,Surfaces!$B$2:$AL$62,28,0))/$BC146)))</f>
        <v/>
      </c>
      <c r="V146" s="43" t="str">
        <f>IF((V$182+$BN146)&gt;=52,IF(ISBLANK(INDEX($C147:$BB147,1,(V$182+$BN146+1-52))),"",IF($BL146="P",VLOOKUP($A146,Surfaces!$B$2:$AL$62,15,0),(VLOOKUP($A146,Surfaces!$B$2:$AL$62,28,0))/$BC146)),IF(ISBLANK(INDEX(V147:$BB147,1,$BN146+1)),"",IF($BL146="P",VLOOKUP($A146,Surfaces!$B$2:$AL$62,15,0),(VLOOKUP($A146,Surfaces!$B$2:$AL$62,28,0))/$BC146)))</f>
        <v/>
      </c>
      <c r="W146" s="43" t="str">
        <f>IF((W$182+$BN146)&gt;=52,IF(ISBLANK(INDEX($C147:$BB147,1,(W$182+$BN146+1-52))),"",IF($BL146="P",VLOOKUP($A146,Surfaces!$B$2:$AL$62,15,0),(VLOOKUP($A146,Surfaces!$B$2:$AL$62,28,0))/$BC146)),IF(ISBLANK(INDEX(W147:$BB147,1,$BN146+1)),"",IF($BL146="P",VLOOKUP($A146,Surfaces!$B$2:$AL$62,15,0),(VLOOKUP($A146,Surfaces!$B$2:$AL$62,28,0))/$BC146)))</f>
        <v/>
      </c>
      <c r="X146" s="43" t="str">
        <f>IF((X$182+$BN146)&gt;=52,IF(ISBLANK(INDEX($C147:$BB147,1,(X$182+$BN146+1-52))),"",IF($BL146="P",VLOOKUP($A146,Surfaces!$B$2:$AL$62,15,0),(VLOOKUP($A146,Surfaces!$B$2:$AL$62,28,0))/$BC146)),IF(ISBLANK(INDEX(X147:$BB147,1,$BN146+1)),"",IF($BL146="P",VLOOKUP($A146,Surfaces!$B$2:$AL$62,15,0),(VLOOKUP($A146,Surfaces!$B$2:$AL$62,28,0))/$BC146)))</f>
        <v/>
      </c>
      <c r="Y146" s="43" t="str">
        <f>IF((Y$182+$BN146)&gt;=52,IF(ISBLANK(INDEX($C147:$BB147,1,(Y$182+$BN146+1-52))),"",IF($BL146="P",VLOOKUP($A146,Surfaces!$B$2:$AL$62,15,0),(VLOOKUP($A146,Surfaces!$B$2:$AL$62,28,0))/$BC146)),IF(ISBLANK(INDEX(Y147:$BB147,1,$BN146+1)),"",IF($BL146="P",VLOOKUP($A146,Surfaces!$B$2:$AL$62,15,0),(VLOOKUP($A146,Surfaces!$B$2:$AL$62,28,0))/$BC146)))</f>
        <v/>
      </c>
      <c r="Z146" s="43" t="str">
        <f>IF((Z$182+$BN146)&gt;=52,IF(ISBLANK(INDEX($C147:$BB147,1,(Z$182+$BN146+1-52))),"",IF($BL146="P",VLOOKUP($A146,Surfaces!$B$2:$AL$62,15,0),(VLOOKUP($A146,Surfaces!$B$2:$AL$62,28,0))/$BC146)),IF(ISBLANK(INDEX(Z147:$BB147,1,$BN146+1)),"",IF($BL146="P",VLOOKUP($A146,Surfaces!$B$2:$AL$62,15,0),(VLOOKUP($A146,Surfaces!$B$2:$AL$62,28,0))/$BC146)))</f>
        <v/>
      </c>
      <c r="AA146" s="43" t="str">
        <f>IF((AA$182+$BN146)&gt;=52,IF(ISBLANK(INDEX($C147:$BB147,1,(AA$182+$BN146+1-52))),"",IF($BL146="P",VLOOKUP($A146,Surfaces!$B$2:$AL$62,15,0),(VLOOKUP($A146,Surfaces!$B$2:$AL$62,28,0))/$BC146)),IF(ISBLANK(INDEX(AA147:$BB147,1,$BN146+1)),"",IF($BL146="P",VLOOKUP($A146,Surfaces!$B$2:$AL$62,15,0),(VLOOKUP($A146,Surfaces!$B$2:$AL$62,28,0))/$BC146)))</f>
        <v/>
      </c>
      <c r="AB146" s="43" t="str">
        <f>IF((AB$182+$BN146)&gt;=52,IF(ISBLANK(INDEX($C147:$BB147,1,(AB$182+$BN146+1-52))),"",IF($BL146="P",VLOOKUP($A146,Surfaces!$B$2:$AL$62,15,0),(VLOOKUP($A146,Surfaces!$B$2:$AL$62,28,0))/$BC146)),IF(ISBLANK(INDEX(AB147:$BB147,1,$BN146+1)),"",IF($BL146="P",VLOOKUP($A146,Surfaces!$B$2:$AL$62,15,0),(VLOOKUP($A146,Surfaces!$B$2:$AL$62,28,0))/$BC146)))</f>
        <v/>
      </c>
      <c r="AC146" s="43" t="str">
        <f>IF((AC$182+$BN146)&gt;=52,IF(ISBLANK(INDEX($C147:$BB147,1,(AC$182+$BN146+1-52))),"",IF($BL146="P",VLOOKUP($A146,Surfaces!$B$2:$AL$62,15,0),(VLOOKUP($A146,Surfaces!$B$2:$AL$62,28,0))/$BC146)),IF(ISBLANK(INDEX(AC147:$BB147,1,$BN146+1)),"",IF($BL146="P",VLOOKUP($A146,Surfaces!$B$2:$AL$62,15,0),(VLOOKUP($A146,Surfaces!$B$2:$AL$62,28,0))/$BC146)))</f>
        <v/>
      </c>
      <c r="AD146" s="43" t="str">
        <f>IF((AD$182+$BN146)&gt;=52,IF(ISBLANK(INDEX($C147:$BB147,1,(AD$182+$BN146+1-52))),"",IF($BL146="P",VLOOKUP($A146,Surfaces!$B$2:$AL$62,15,0),(VLOOKUP($A146,Surfaces!$B$2:$AL$62,28,0))/$BC146)),IF(ISBLANK(INDEX(AD147:$BB147,1,$BN146+1)),"",IF($BL146="P",VLOOKUP($A146,Surfaces!$B$2:$AL$62,15,0),(VLOOKUP($A146,Surfaces!$B$2:$AL$62,28,0))/$BC146)))</f>
        <v/>
      </c>
      <c r="AE146" s="43" t="str">
        <f>IF((AE$182+$BN146)&gt;=52,IF(ISBLANK(INDEX($C147:$BB147,1,(AE$182+$BN146+1-52))),"",IF($BL146="P",VLOOKUP($A146,Surfaces!$B$2:$AL$62,15,0),(VLOOKUP($A146,Surfaces!$B$2:$AL$62,28,0))/$BC146)),IF(ISBLANK(INDEX(AE147:$BB147,1,$BN146+1)),"",IF($BL146="P",VLOOKUP($A146,Surfaces!$B$2:$AL$62,15,0),(VLOOKUP($A146,Surfaces!$B$2:$AL$62,28,0))/$BC146)))</f>
        <v/>
      </c>
      <c r="AF146" s="43" t="str">
        <f>IF((AF$182+$BN146)&gt;=52,IF(ISBLANK(INDEX($C147:$BB147,1,(AF$182+$BN146+1-52))),"",IF($BL146="P",VLOOKUP($A146,Surfaces!$B$2:$AL$62,15,0),(VLOOKUP($A146,Surfaces!$B$2:$AL$62,28,0))/$BC146)),IF(ISBLANK(INDEX(AF147:$BB147,1,$BN146+1)),"",IF($BL146="P",VLOOKUP($A146,Surfaces!$B$2:$AL$62,15,0),(VLOOKUP($A146,Surfaces!$B$2:$AL$62,28,0))/$BC146)))</f>
        <v/>
      </c>
      <c r="AG146" s="43" t="str">
        <f>IF((AG$182+$BN146)&gt;=52,IF(ISBLANK(INDEX($C147:$BB147,1,(AG$182+$BN146+1-52))),"",IF($BL146="P",VLOOKUP($A146,Surfaces!$B$2:$AL$62,15,0),(VLOOKUP($A146,Surfaces!$B$2:$AL$62,28,0))/$BC146)),IF(ISBLANK(INDEX(AG147:$BB147,1,$BN146+1)),"",IF($BL146="P",VLOOKUP($A146,Surfaces!$B$2:$AL$62,15,0),(VLOOKUP($A146,Surfaces!$B$2:$AL$62,28,0))/$BC146)))</f>
        <v/>
      </c>
      <c r="AH146" s="43" t="str">
        <f>IF((AH$182+$BN146)&gt;=52,IF(ISBLANK(INDEX($C147:$BB147,1,(AH$182+$BN146+1-52))),"",IF($BL146="P",VLOOKUP($A146,Surfaces!$B$2:$AL$62,15,0),(VLOOKUP($A146,Surfaces!$B$2:$AL$62,28,0))/$BC146)),IF(ISBLANK(INDEX(AH147:$BB147,1,$BN146+1)),"",IF($BL146="P",VLOOKUP($A146,Surfaces!$B$2:$AL$62,15,0),(VLOOKUP($A146,Surfaces!$B$2:$AL$62,28,0))/$BC146)))</f>
        <v/>
      </c>
      <c r="AI146" s="43" t="str">
        <f>IF((AI$182+$BN146)&gt;=52,IF(ISBLANK(INDEX($C147:$BB147,1,(AI$182+$BN146+1-52))),"",IF($BL146="P",VLOOKUP($A146,Surfaces!$B$2:$AL$62,15,0),(VLOOKUP($A146,Surfaces!$B$2:$AL$62,28,0))/$BC146)),IF(ISBLANK(INDEX(AI147:$BB147,1,$BN146+1)),"",IF($BL146="P",VLOOKUP($A146,Surfaces!$B$2:$AL$62,15,0),(VLOOKUP($A146,Surfaces!$B$2:$AL$62,28,0))/$BC146)))</f>
        <v/>
      </c>
      <c r="AJ146" s="43" t="str">
        <f>IF((AJ$182+$BN146)&gt;=52,IF(ISBLANK(INDEX($C147:$BB147,1,(AJ$182+$BN146+1-52))),"",IF($BL146="P",VLOOKUP($A146,Surfaces!$B$2:$AL$62,15,0),(VLOOKUP($A146,Surfaces!$B$2:$AL$62,28,0))/$BC146)),IF(ISBLANK(INDEX(AJ147:$BB147,1,$BN146+1)),"",IF($BL146="P",VLOOKUP($A146,Surfaces!$B$2:$AL$62,15,0),(VLOOKUP($A146,Surfaces!$B$2:$AL$62,28,0))/$BC146)))</f>
        <v/>
      </c>
      <c r="AK146" s="43" t="str">
        <f>IF((AK$182+$BN146)&gt;=52,IF(ISBLANK(INDEX($C147:$BB147,1,(AK$182+$BN146+1-52))),"",IF($BL146="P",VLOOKUP($A146,Surfaces!$B$2:$AL$62,15,0),(VLOOKUP($A146,Surfaces!$B$2:$AL$62,28,0))/$BC146)),IF(ISBLANK(INDEX(AK147:$BB147,1,$BN146+1)),"",IF($BL146="P",VLOOKUP($A146,Surfaces!$B$2:$AL$62,15,0),(VLOOKUP($A146,Surfaces!$B$2:$AL$62,28,0))/$BC146)))</f>
        <v/>
      </c>
      <c r="AL146" s="43" t="str">
        <f>IF((AL$182+$BN146)&gt;=52,IF(ISBLANK(INDEX($C147:$BB147,1,(AL$182+$BN146+1-52))),"",IF($BL146="P",VLOOKUP($A146,Surfaces!$B$2:$AL$62,15,0),(VLOOKUP($A146,Surfaces!$B$2:$AL$62,28,0))/$BC146)),IF(ISBLANK(INDEX(AL147:$BB147,1,$BN146+1)),"",IF($BL146="P",VLOOKUP($A146,Surfaces!$B$2:$AL$62,15,0),(VLOOKUP($A146,Surfaces!$B$2:$AL$62,28,0))/$BC146)))</f>
        <v/>
      </c>
      <c r="AM146" s="43" t="str">
        <f>IF((AM$182+$BN146)&gt;=52,IF(ISBLANK(INDEX($C147:$BB147,1,(AM$182+$BN146+1-52))),"",IF($BL146="P",VLOOKUP($A146,Surfaces!$B$2:$AL$62,15,0),(VLOOKUP($A146,Surfaces!$B$2:$AL$62,28,0))/$BC146)),IF(ISBLANK(INDEX(AM147:$BB147,1,$BN146+1)),"",IF($BL146="P",VLOOKUP($A146,Surfaces!$B$2:$AL$62,15,0),(VLOOKUP($A146,Surfaces!$B$2:$AL$62,28,0))/$BC146)))</f>
        <v/>
      </c>
      <c r="AN146" s="43" t="str">
        <f>IF((AN$182+$BN146)&gt;=52,IF(ISBLANK(INDEX($C147:$BB147,1,(AN$182+$BN146+1-52))),"",IF($BL146="P",VLOOKUP($A146,Surfaces!$B$2:$AL$62,15,0),(VLOOKUP($A146,Surfaces!$B$2:$AL$62,28,0))/$BC146)),IF(ISBLANK(INDEX(AN147:$BB147,1,$BN146+1)),"",IF($BL146="P",VLOOKUP($A146,Surfaces!$B$2:$AL$62,15,0),(VLOOKUP($A146,Surfaces!$B$2:$AL$62,28,0))/$BC146)))</f>
        <v/>
      </c>
      <c r="AO146" s="43" t="str">
        <f>IF((AO$182+$BN146)&gt;=52,IF(ISBLANK(INDEX($C147:$BB147,1,(AO$182+$BN146+1-52))),"",IF($BL146="P",VLOOKUP($A146,Surfaces!$B$2:$AL$62,15,0),(VLOOKUP($A146,Surfaces!$B$2:$AL$62,28,0))/$BC146)),IF(ISBLANK(INDEX(AO147:$BB147,1,$BN146+1)),"",IF($BL146="P",VLOOKUP($A146,Surfaces!$B$2:$AL$62,15,0),(VLOOKUP($A146,Surfaces!$B$2:$AL$62,28,0))/$BC146)))</f>
        <v/>
      </c>
      <c r="AP146" s="43" t="str">
        <f>IF((AP$182+$BN146)&gt;=52,IF(ISBLANK(INDEX($C147:$BB147,1,(AP$182+$BN146+1-52))),"",IF($BL146="P",VLOOKUP($A146,Surfaces!$B$2:$AL$62,15,0),(VLOOKUP($A146,Surfaces!$B$2:$AL$62,28,0))/$BC146)),IF(ISBLANK(INDEX(AP147:$BB147,1,$BN146+1)),"",IF($BL146="P",VLOOKUP($A146,Surfaces!$B$2:$AL$62,15,0),(VLOOKUP($A146,Surfaces!$B$2:$AL$62,28,0))/$BC146)))</f>
        <v/>
      </c>
      <c r="AQ146" s="43" t="str">
        <f>IF((AQ$182+$BN146)&gt;=52,IF(ISBLANK(INDEX($C147:$BB147,1,(AQ$182+$BN146+1-52))),"",IF($BL146="P",VLOOKUP($A146,Surfaces!$B$2:$AL$62,15,0),(VLOOKUP($A146,Surfaces!$B$2:$AL$62,28,0))/$BC146)),IF(ISBLANK(INDEX(AQ147:$BB147,1,$BN146+1)),"",IF($BL146="P",VLOOKUP($A146,Surfaces!$B$2:$AL$62,15,0),(VLOOKUP($A146,Surfaces!$B$2:$AL$62,28,0))/$BC146)))</f>
        <v/>
      </c>
      <c r="AR146" s="43" t="str">
        <f>IF((AR$182+$BN146)&gt;=52,IF(ISBLANK(INDEX($C147:$BB147,1,(AR$182+$BN146+1-52))),"",IF($BL146="P",VLOOKUP($A146,Surfaces!$B$2:$AL$62,15,0),(VLOOKUP($A146,Surfaces!$B$2:$AL$62,28,0))/$BC146)),IF(ISBLANK(INDEX(AR147:$BB147,1,$BN146+1)),"",IF($BL146="P",VLOOKUP($A146,Surfaces!$B$2:$AL$62,15,0),(VLOOKUP($A146,Surfaces!$B$2:$AL$62,28,0))/$BC146)))</f>
        <v/>
      </c>
      <c r="AS146" s="43" t="str">
        <f>IF((AS$182+$BN146)&gt;=52,IF(ISBLANK(INDEX($C147:$BB147,1,(AS$182+$BN146+1-52))),"",IF($BL146="P",VLOOKUP($A146,Surfaces!$B$2:$AL$62,15,0),(VLOOKUP($A146,Surfaces!$B$2:$AL$62,28,0))/$BC146)),IF(ISBLANK(INDEX(AS147:$BB147,1,$BN146+1)),"",IF($BL146="P",VLOOKUP($A146,Surfaces!$B$2:$AL$62,15,0),(VLOOKUP($A146,Surfaces!$B$2:$AL$62,28,0))/$BC146)))</f>
        <v/>
      </c>
      <c r="AT146" s="43" t="str">
        <f>IF((AT$182+$BN146)&gt;=52,IF(ISBLANK(INDEX($C147:$BB147,1,(AT$182+$BN146+1-52))),"",IF($BL146="P",VLOOKUP($A146,Surfaces!$B$2:$AL$62,15,0),(VLOOKUP($A146,Surfaces!$B$2:$AL$62,28,0))/$BC146)),IF(ISBLANK(INDEX(AT147:$BB147,1,$BN146+1)),"",IF($BL146="P",VLOOKUP($A146,Surfaces!$B$2:$AL$62,15,0),(VLOOKUP($A146,Surfaces!$B$2:$AL$62,28,0))/$BC146)))</f>
        <v/>
      </c>
      <c r="AU146" s="43" t="str">
        <f>IF((AU$182+$BN146)&gt;=52,IF(ISBLANK(INDEX($C147:$BB147,1,(AU$182+$BN146+1-52))),"",IF($BL146="P",VLOOKUP($A146,Surfaces!$B$2:$AL$62,15,0),(VLOOKUP($A146,Surfaces!$B$2:$AL$62,28,0))/$BC146)),IF(ISBLANK(INDEX(AU147:$BB147,1,$BN146+1)),"",IF($BL146="P",VLOOKUP($A146,Surfaces!$B$2:$AL$62,15,0),(VLOOKUP($A146,Surfaces!$B$2:$AL$62,28,0))/$BC146)))</f>
        <v/>
      </c>
      <c r="AV146" s="43" t="str">
        <f>IF((AV$182+$BN146)&gt;=52,IF(ISBLANK(INDEX($C147:$BB147,1,(AV$182+$BN146+1-52))),"",IF($BL146="P",VLOOKUP($A146,Surfaces!$B$2:$AL$62,15,0),(VLOOKUP($A146,Surfaces!$B$2:$AL$62,28,0))/$BC146)),IF(ISBLANK(INDEX(AV147:$BB147,1,$BN146+1)),"",IF($BL146="P",VLOOKUP($A146,Surfaces!$B$2:$AL$62,15,0),(VLOOKUP($A146,Surfaces!$B$2:$AL$62,28,0))/$BC146)))</f>
        <v/>
      </c>
      <c r="AW146" s="43" t="str">
        <f>IF((AW$182+$BN146)&gt;=52,IF(ISBLANK(INDEX($C147:$BB147,1,(AW$182+$BN146+1-52))),"",IF($BL146="P",VLOOKUP($A146,Surfaces!$B$2:$AL$62,15,0),(VLOOKUP($A146,Surfaces!$B$2:$AL$62,28,0))/$BC146)),IF(ISBLANK(INDEX(AW147:$BB147,1,$BN146+1)),"",IF($BL146="P",VLOOKUP($A146,Surfaces!$B$2:$AL$62,15,0),(VLOOKUP($A146,Surfaces!$B$2:$AL$62,28,0))/$BC146)))</f>
        <v/>
      </c>
      <c r="AX146" s="43" t="str">
        <f>IF((AX$182+$BN146)&gt;=52,IF(ISBLANK(INDEX($C147:$BB147,1,(AX$182+$BN146+1-52))),"",IF($BL146="P",VLOOKUP($A146,Surfaces!$B$2:$AL$62,15,0),(VLOOKUP($A146,Surfaces!$B$2:$AL$62,28,0))/$BC146)),IF(ISBLANK(INDEX(AX147:$BB147,1,$BN146+1)),"",IF($BL146="P",VLOOKUP($A146,Surfaces!$B$2:$AL$62,15,0),(VLOOKUP($A146,Surfaces!$B$2:$AL$62,28,0))/$BC146)))</f>
        <v/>
      </c>
      <c r="AY146" s="43" t="str">
        <f>IF((AY$182+$BN146)&gt;=52,IF(ISBLANK(INDEX($C147:$BB147,1,(AY$182+$BN146+1-52))),"",IF($BL146="P",VLOOKUP($A146,Surfaces!$B$2:$AL$62,15,0),(VLOOKUP($A146,Surfaces!$B$2:$AL$62,28,0))/$BC146)),IF(ISBLANK(INDEX(AY147:$BB147,1,$BN146+1)),"",IF($BL146="P",VLOOKUP($A146,Surfaces!$B$2:$AL$62,15,0),(VLOOKUP($A146,Surfaces!$B$2:$AL$62,28,0))/$BC146)))</f>
        <v/>
      </c>
      <c r="AZ146" s="43" t="str">
        <f>IF((AZ$182+$BN146)&gt;=52,IF(ISBLANK(INDEX($C147:$BB147,1,(AZ$182+$BN146+1-52))),"",IF($BL146="P",VLOOKUP($A146,Surfaces!$B$2:$AL$62,15,0),(VLOOKUP($A146,Surfaces!$B$2:$AL$62,28,0))/$BC146)),IF(ISBLANK(INDEX(AZ147:$BB147,1,$BN146+1)),"",IF($BL146="P",VLOOKUP($A146,Surfaces!$B$2:$AL$62,15,0),(VLOOKUP($A146,Surfaces!$B$2:$AL$62,28,0))/$BC146)))</f>
        <v/>
      </c>
      <c r="BA146" s="43" t="str">
        <f>IF((BA$182+$BN146)&gt;=52,IF(ISBLANK(INDEX($C147:$BB147,1,(BA$182+$BN146+1-52))),"",IF($BL146="P",VLOOKUP($A146,Surfaces!$B$2:$AL$62,15,0),(VLOOKUP($A146,Surfaces!$B$2:$AL$62,28,0))/$BC146)),IF(ISBLANK(INDEX(BA147:$BB147,1,$BN146+1)),"",IF($BL146="P",VLOOKUP($A146,Surfaces!$B$2:$AL$62,15,0),(VLOOKUP($A146,Surfaces!$B$2:$AL$62,28,0))/$BC146)))</f>
        <v/>
      </c>
      <c r="BB146" s="43" t="str">
        <f>IF((BB$182+$BN146)&gt;=52,IF(ISBLANK(INDEX($C147:$BB147,1,(BB$182+$BN146+1-52))),"",IF($BL146="P",VLOOKUP($A146,Surfaces!$B$2:$AL$62,15,0),(VLOOKUP($A146,Surfaces!$B$2:$AL$62,28,0))/$BC146)),IF(ISBLANK(INDEX(BB147:$BB147,1,$BN146+1)),"",IF($BL146="P",VLOOKUP($A146,Surfaces!$B$2:$AL$62,15,0),(VLOOKUP($A146,Surfaces!$B$2:$AL$62,28,0))/$BC146)))</f>
        <v/>
      </c>
      <c r="BC146" s="44" t="str">
        <f>IF(COUNTA(C147:BB147)=0,"",COUNTA(C147:BB147))</f>
        <v/>
      </c>
      <c r="BD146" s="45"/>
      <c r="BE146" s="45"/>
      <c r="BF146" s="46"/>
      <c r="BG146" s="46"/>
      <c r="BH146" s="46"/>
      <c r="BI146" s="46"/>
      <c r="BJ146" s="46"/>
      <c r="BK146" s="47"/>
      <c r="BL146" s="46"/>
      <c r="BM146" s="46"/>
      <c r="BN146" s="46"/>
      <c r="BO146" s="48"/>
      <c r="BP146" s="49"/>
      <c r="BQ146" s="48"/>
      <c r="BR146" s="50" t="str">
        <f>IF(ISBLANK(BP146),"",BP146)</f>
        <v/>
      </c>
    </row>
    <row r="147" spans="1:70" x14ac:dyDescent="0.2">
      <c r="A147" s="52">
        <f>A146</f>
        <v>0</v>
      </c>
      <c r="B147" s="53" t="s">
        <v>121</v>
      </c>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c r="AH147" s="54"/>
      <c r="AI147" s="54"/>
      <c r="AJ147" s="54"/>
      <c r="AK147" s="54"/>
      <c r="AL147" s="54"/>
      <c r="AM147" s="54"/>
      <c r="AN147" s="54"/>
      <c r="AO147" s="54"/>
      <c r="AP147" s="54"/>
      <c r="AQ147" s="54"/>
      <c r="AR147" s="54"/>
      <c r="AS147" s="54"/>
      <c r="AT147" s="54"/>
      <c r="AU147" s="54"/>
      <c r="AV147" s="54"/>
      <c r="AW147" s="54"/>
      <c r="AX147" s="54"/>
      <c r="AY147" s="54"/>
      <c r="AZ147" s="54"/>
      <c r="BA147" s="54"/>
      <c r="BB147" s="54"/>
      <c r="BC147" s="57"/>
      <c r="BD147" s="58"/>
      <c r="BE147" s="58"/>
      <c r="BF147" s="59"/>
      <c r="BG147" s="59"/>
      <c r="BH147" s="59"/>
      <c r="BI147" s="59"/>
      <c r="BJ147" s="59"/>
      <c r="BK147" s="60"/>
      <c r="BL147" s="59"/>
      <c r="BM147" s="59"/>
      <c r="BN147" s="59"/>
      <c r="BO147" s="61"/>
      <c r="BP147" s="62"/>
      <c r="BQ147" s="61"/>
      <c r="BR147" s="63"/>
    </row>
    <row r="148" spans="1:70" x14ac:dyDescent="0.2">
      <c r="A148" s="64">
        <f>A147</f>
        <v>0</v>
      </c>
      <c r="B148" s="65" t="s">
        <v>123</v>
      </c>
      <c r="C148" s="66" t="str">
        <f>IF(C147="","",IF(VLOOKUP($A148,Surfaces!$B$1:$AK$61,16,0)="",VLOOKUP($A148,Surfaces!$B$1:$AK$61,29,0),VLOOKUP($A148,Surfaces!$B$1:$AK$61,16,0)))</f>
        <v/>
      </c>
      <c r="D148" s="66" t="str">
        <f>IF(D147="","",IF(VLOOKUP($A148,Surfaces!$B$1:$AK$61,16,0)="",VLOOKUP($A148,Surfaces!$B$1:$AK$61,29,0),VLOOKUP($A148,Surfaces!$B$1:$AK$61,16,0)))</f>
        <v/>
      </c>
      <c r="E148" s="66" t="str">
        <f>IF(E147="","",IF(VLOOKUP($A148,Surfaces!$B$1:$AK$61,16,0)="",VLOOKUP($A148,Surfaces!$B$1:$AK$61,29,0),VLOOKUP($A148,Surfaces!$B$1:$AK$61,16,0)))</f>
        <v/>
      </c>
      <c r="F148" s="66" t="str">
        <f>IF(F147="","",IF(VLOOKUP($A148,Surfaces!$B$1:$AK$61,16,0)="",VLOOKUP($A148,Surfaces!$B$1:$AK$61,29,0),VLOOKUP($A148,Surfaces!$B$1:$AK$61,16,0)))</f>
        <v/>
      </c>
      <c r="G148" s="66" t="str">
        <f>IF(G147="","",IF(VLOOKUP($A148,Surfaces!$B$1:$AK$61,16,0)="",VLOOKUP($A148,Surfaces!$B$1:$AK$61,29,0),VLOOKUP($A148,Surfaces!$B$1:$AK$61,16,0)))</f>
        <v/>
      </c>
      <c r="H148" s="66" t="str">
        <f>IF(H147="","",IF(VLOOKUP($A148,Surfaces!$B$1:$AK$61,16,0)="",VLOOKUP($A148,Surfaces!$B$1:$AK$61,29,0),VLOOKUP($A148,Surfaces!$B$1:$AK$61,16,0)))</f>
        <v/>
      </c>
      <c r="I148" s="66" t="str">
        <f>IF(I147="","",IF(VLOOKUP($A148,Surfaces!$B$1:$AK$61,16,0)="",VLOOKUP($A148,Surfaces!$B$1:$AK$61,29,0),VLOOKUP($A148,Surfaces!$B$1:$AK$61,16,0)))</f>
        <v/>
      </c>
      <c r="J148" s="66" t="str">
        <f>IF(J147="","",IF(VLOOKUP($A148,Surfaces!$B$1:$AK$61,16,0)="",VLOOKUP($A148,Surfaces!$B$1:$AK$61,29,0),VLOOKUP($A148,Surfaces!$B$1:$AK$61,16,0)))</f>
        <v/>
      </c>
      <c r="K148" s="66" t="str">
        <f>IF(K147="","",IF(VLOOKUP($A148,Surfaces!$B$1:$AK$61,16,0)="",VLOOKUP($A148,Surfaces!$B$1:$AK$61,29,0),VLOOKUP($A148,Surfaces!$B$1:$AK$61,16,0)))</f>
        <v/>
      </c>
      <c r="L148" s="66" t="str">
        <f>IF(L147="","",IF(VLOOKUP($A148,Surfaces!$B$1:$AK$61,16,0)="",VLOOKUP($A148,Surfaces!$B$1:$AK$61,29,0),VLOOKUP($A148,Surfaces!$B$1:$AK$61,16,0)))</f>
        <v/>
      </c>
      <c r="M148" s="66" t="str">
        <f>IF(M147="","",IF(VLOOKUP($A148,Surfaces!$B$1:$AK$61,16,0)="",VLOOKUP($A148,Surfaces!$B$1:$AK$61,29,0),VLOOKUP($A148,Surfaces!$B$1:$AK$61,16,0)))</f>
        <v/>
      </c>
      <c r="N148" s="66" t="str">
        <f>IF(N147="","",IF(VLOOKUP($A148,Surfaces!$B$1:$AK$61,16,0)="",VLOOKUP($A148,Surfaces!$B$1:$AK$61,29,0),VLOOKUP($A148,Surfaces!$B$1:$AK$61,16,0)))</f>
        <v/>
      </c>
      <c r="O148" s="66" t="str">
        <f>IF(O147="","",IF(VLOOKUP($A148,Surfaces!$B$1:$AK$61,16,0)="",VLOOKUP($A148,Surfaces!$B$1:$AK$61,29,0),VLOOKUP($A148,Surfaces!$B$1:$AK$61,16,0)))</f>
        <v/>
      </c>
      <c r="P148" s="66" t="str">
        <f>IF(P147="","",IF(VLOOKUP($A148,Surfaces!$B$1:$AK$61,16,0)="",VLOOKUP($A148,Surfaces!$B$1:$AK$61,29,0),VLOOKUP($A148,Surfaces!$B$1:$AK$61,16,0)))</f>
        <v/>
      </c>
      <c r="Q148" s="66" t="str">
        <f>IF(Q147="","",IF(VLOOKUP($A148,Surfaces!$B$1:$AK$61,16,0)="",VLOOKUP($A148,Surfaces!$B$1:$AK$61,29,0),VLOOKUP($A148,Surfaces!$B$1:$AK$61,16,0)))</f>
        <v/>
      </c>
      <c r="R148" s="66" t="str">
        <f>IF(R147="","",IF(VLOOKUP($A148,Surfaces!$B$1:$AK$61,16,0)="",VLOOKUP($A148,Surfaces!$B$1:$AK$61,29,0),VLOOKUP($A148,Surfaces!$B$1:$AK$61,16,0)))</f>
        <v/>
      </c>
      <c r="S148" s="66" t="str">
        <f>IF(S147="","",IF(VLOOKUP($A148,Surfaces!$B$1:$AK$61,16,0)="",VLOOKUP($A148,Surfaces!$B$1:$AK$61,29,0),VLOOKUP($A148,Surfaces!$B$1:$AK$61,16,0)))</f>
        <v/>
      </c>
      <c r="T148" s="66" t="str">
        <f>IF(T147="","",IF(VLOOKUP($A148,Surfaces!$B$1:$AK$61,16,0)="",VLOOKUP($A148,Surfaces!$B$1:$AK$61,29,0),VLOOKUP($A148,Surfaces!$B$1:$AK$61,16,0)))</f>
        <v/>
      </c>
      <c r="U148" s="66" t="str">
        <f>IF(U147="","",IF(VLOOKUP($A148,Surfaces!$B$1:$AK$61,16,0)="",VLOOKUP($A148,Surfaces!$B$1:$AK$61,29,0),VLOOKUP($A148,Surfaces!$B$1:$AK$61,16,0)))</f>
        <v/>
      </c>
      <c r="V148" s="66" t="str">
        <f>IF(V147="","",IF(VLOOKUP($A148,Surfaces!$B$1:$AK$61,16,0)="",VLOOKUP($A148,Surfaces!$B$1:$AK$61,29,0),VLOOKUP($A148,Surfaces!$B$1:$AK$61,16,0)))</f>
        <v/>
      </c>
      <c r="W148" s="66" t="str">
        <f>IF(W147="","",IF(VLOOKUP($A148,Surfaces!$B$1:$AK$61,16,0)="",VLOOKUP($A148,Surfaces!$B$1:$AK$61,29,0),VLOOKUP($A148,Surfaces!$B$1:$AK$61,16,0)))</f>
        <v/>
      </c>
      <c r="X148" s="66" t="str">
        <f>IF(X147="","",IF(VLOOKUP($A148,Surfaces!$B$1:$AK$61,16,0)="",VLOOKUP($A148,Surfaces!$B$1:$AK$61,29,0),VLOOKUP($A148,Surfaces!$B$1:$AK$61,16,0)))</f>
        <v/>
      </c>
      <c r="Y148" s="66" t="str">
        <f>IF(Y147="","",IF(VLOOKUP($A148,Surfaces!$B$1:$AK$61,16,0)="",VLOOKUP($A148,Surfaces!$B$1:$AK$61,29,0),VLOOKUP($A148,Surfaces!$B$1:$AK$61,16,0)))</f>
        <v/>
      </c>
      <c r="Z148" s="66" t="str">
        <f>IF(Z147="","",IF(VLOOKUP($A148,Surfaces!$B$1:$AK$61,16,0)="",VLOOKUP($A148,Surfaces!$B$1:$AK$61,29,0),VLOOKUP($A148,Surfaces!$B$1:$AK$61,16,0)))</f>
        <v/>
      </c>
      <c r="AA148" s="66" t="str">
        <f>IF(AA147="","",IF(VLOOKUP($A148,Surfaces!$B$1:$AK$61,16,0)="",VLOOKUP($A148,Surfaces!$B$1:$AK$61,29,0),VLOOKUP($A148,Surfaces!$B$1:$AK$61,16,0)))</f>
        <v/>
      </c>
      <c r="AB148" s="66" t="str">
        <f>IF(AB147="","",IF(VLOOKUP($A148,Surfaces!$B$1:$AK$61,16,0)="",VLOOKUP($A148,Surfaces!$B$1:$AK$61,29,0),VLOOKUP($A148,Surfaces!$B$1:$AK$61,16,0)))</f>
        <v/>
      </c>
      <c r="AC148" s="66" t="str">
        <f>IF(AC147="","",IF(VLOOKUP($A148,Surfaces!$B$1:$AK$61,16,0)="",VLOOKUP($A148,Surfaces!$B$1:$AK$61,29,0),VLOOKUP($A148,Surfaces!$B$1:$AK$61,16,0)))</f>
        <v/>
      </c>
      <c r="AD148" s="66" t="str">
        <f>IF(AD147="","",IF(VLOOKUP($A148,Surfaces!$B$1:$AK$61,16,0)="",VLOOKUP($A148,Surfaces!$B$1:$AK$61,29,0),VLOOKUP($A148,Surfaces!$B$1:$AK$61,16,0)))</f>
        <v/>
      </c>
      <c r="AE148" s="66" t="str">
        <f>IF(AE147="","",IF(VLOOKUP($A148,Surfaces!$B$1:$AK$61,16,0)="",VLOOKUP($A148,Surfaces!$B$1:$AK$61,29,0),VLOOKUP($A148,Surfaces!$B$1:$AK$61,16,0)))</f>
        <v/>
      </c>
      <c r="AF148" s="66" t="str">
        <f>IF(AF147="","",IF(VLOOKUP($A148,Surfaces!$B$1:$AK$61,16,0)="",VLOOKUP($A148,Surfaces!$B$1:$AK$61,29,0),VLOOKUP($A148,Surfaces!$B$1:$AK$61,16,0)))</f>
        <v/>
      </c>
      <c r="AG148" s="66" t="str">
        <f>IF(AG147="","",IF(VLOOKUP($A148,Surfaces!$B$1:$AK$61,16,0)="",VLOOKUP($A148,Surfaces!$B$1:$AK$61,29,0),VLOOKUP($A148,Surfaces!$B$1:$AK$61,16,0)))</f>
        <v/>
      </c>
      <c r="AH148" s="66" t="str">
        <f>IF(AH147="","",IF(VLOOKUP($A148,Surfaces!$B$1:$AK$61,16,0)="",VLOOKUP($A148,Surfaces!$B$1:$AK$61,29,0),VLOOKUP($A148,Surfaces!$B$1:$AK$61,16,0)))</f>
        <v/>
      </c>
      <c r="AI148" s="66" t="str">
        <f>IF(AI147="","",IF(VLOOKUP($A148,Surfaces!$B$1:$AK$61,16,0)="",VLOOKUP($A148,Surfaces!$B$1:$AK$61,29,0),VLOOKUP($A148,Surfaces!$B$1:$AK$61,16,0)))</f>
        <v/>
      </c>
      <c r="AJ148" s="66" t="str">
        <f>IF(AJ147="","",IF(VLOOKUP($A148,Surfaces!$B$1:$AK$61,16,0)="",VLOOKUP($A148,Surfaces!$B$1:$AK$61,29,0),VLOOKUP($A148,Surfaces!$B$1:$AK$61,16,0)))</f>
        <v/>
      </c>
      <c r="AK148" s="66" t="str">
        <f>IF(AK147="","",IF(VLOOKUP($A148,Surfaces!$B$1:$AK$61,16,0)="",VLOOKUP($A148,Surfaces!$B$1:$AK$61,29,0),VLOOKUP($A148,Surfaces!$B$1:$AK$61,16,0)))</f>
        <v/>
      </c>
      <c r="AL148" s="66" t="str">
        <f>IF(AL147="","",IF(VLOOKUP($A148,Surfaces!$B$1:$AK$61,16,0)="",VLOOKUP($A148,Surfaces!$B$1:$AK$61,29,0),VLOOKUP($A148,Surfaces!$B$1:$AK$61,16,0)))</f>
        <v/>
      </c>
      <c r="AM148" s="66" t="str">
        <f>IF(AM147="","",IF(VLOOKUP($A148,Surfaces!$B$1:$AK$61,16,0)="",VLOOKUP($A148,Surfaces!$B$1:$AK$61,29,0),VLOOKUP($A148,Surfaces!$B$1:$AK$61,16,0)))</f>
        <v/>
      </c>
      <c r="AN148" s="66" t="str">
        <f>IF(AN147="","",IF(VLOOKUP($A148,Surfaces!$B$1:$AK$61,16,0)="",VLOOKUP($A148,Surfaces!$B$1:$AK$61,29,0),VLOOKUP($A148,Surfaces!$B$1:$AK$61,16,0)))</f>
        <v/>
      </c>
      <c r="AO148" s="66" t="str">
        <f>IF(AO147="","",IF(VLOOKUP($A148,Surfaces!$B$1:$AK$61,16,0)="",VLOOKUP($A148,Surfaces!$B$1:$AK$61,29,0),VLOOKUP($A148,Surfaces!$B$1:$AK$61,16,0)))</f>
        <v/>
      </c>
      <c r="AP148" s="66" t="str">
        <f>IF(AP147="","",IF(VLOOKUP($A148,Surfaces!$B$1:$AK$61,16,0)="",VLOOKUP($A148,Surfaces!$B$1:$AK$61,29,0),VLOOKUP($A148,Surfaces!$B$1:$AK$61,16,0)))</f>
        <v/>
      </c>
      <c r="AQ148" s="66" t="str">
        <f>IF(AQ147="","",IF(VLOOKUP($A148,Surfaces!$B$1:$AK$61,16,0)="",VLOOKUP($A148,Surfaces!$B$1:$AK$61,29,0),VLOOKUP($A148,Surfaces!$B$1:$AK$61,16,0)))</f>
        <v/>
      </c>
      <c r="AR148" s="66" t="str">
        <f>IF(AR147="","",IF(VLOOKUP($A148,Surfaces!$B$1:$AK$61,16,0)="",VLOOKUP($A148,Surfaces!$B$1:$AK$61,29,0),VLOOKUP($A148,Surfaces!$B$1:$AK$61,16,0)))</f>
        <v/>
      </c>
      <c r="AS148" s="66" t="str">
        <f>IF(AS147="","",IF(VLOOKUP($A148,Surfaces!$B$1:$AK$61,16,0)="",VLOOKUP($A148,Surfaces!$B$1:$AK$61,29,0),VLOOKUP($A148,Surfaces!$B$1:$AK$61,16,0)))</f>
        <v/>
      </c>
      <c r="AT148" s="66" t="str">
        <f>IF(AT147="","",IF(VLOOKUP($A148,Surfaces!$B$1:$AK$61,16,0)="",VLOOKUP($A148,Surfaces!$B$1:$AK$61,29,0),VLOOKUP($A148,Surfaces!$B$1:$AK$61,16,0)))</f>
        <v/>
      </c>
      <c r="AU148" s="66" t="str">
        <f>IF(AU147="","",IF(VLOOKUP($A148,Surfaces!$B$1:$AK$61,16,0)="",VLOOKUP($A148,Surfaces!$B$1:$AK$61,29,0),VLOOKUP($A148,Surfaces!$B$1:$AK$61,16,0)))</f>
        <v/>
      </c>
      <c r="AV148" s="66" t="str">
        <f>IF(AV147="","",IF(VLOOKUP($A148,Surfaces!$B$1:$AK$61,16,0)="",VLOOKUP($A148,Surfaces!$B$1:$AK$61,29,0),VLOOKUP($A148,Surfaces!$B$1:$AK$61,16,0)))</f>
        <v/>
      </c>
      <c r="AW148" s="66" t="str">
        <f>IF(AW147="","",IF(VLOOKUP($A148,Surfaces!$B$1:$AK$61,16,0)="",VLOOKUP($A148,Surfaces!$B$1:$AK$61,29,0),VLOOKUP($A148,Surfaces!$B$1:$AK$61,16,0)))</f>
        <v/>
      </c>
      <c r="AX148" s="66" t="str">
        <f>IF(AX147="","",IF(VLOOKUP($A148,Surfaces!$B$1:$AK$61,16,0)="",VLOOKUP($A148,Surfaces!$B$1:$AK$61,29,0),VLOOKUP($A148,Surfaces!$B$1:$AK$61,16,0)))</f>
        <v/>
      </c>
      <c r="AY148" s="66" t="str">
        <f>IF(AY147="","",IF(VLOOKUP($A148,Surfaces!$B$1:$AK$61,16,0)="",VLOOKUP($A148,Surfaces!$B$1:$AK$61,29,0),VLOOKUP($A148,Surfaces!$B$1:$AK$61,16,0)))</f>
        <v/>
      </c>
      <c r="AZ148" s="66" t="str">
        <f>IF(AZ147="","",IF(VLOOKUP($A148,Surfaces!$B$1:$AK$61,16,0)="",VLOOKUP($A148,Surfaces!$B$1:$AK$61,29,0),VLOOKUP($A148,Surfaces!$B$1:$AK$61,16,0)))</f>
        <v/>
      </c>
      <c r="BA148" s="66" t="str">
        <f>IF(BA147="","",IF(VLOOKUP($A148,Surfaces!$B$1:$AK$61,16,0)="",VLOOKUP($A148,Surfaces!$B$1:$AK$61,29,0),VLOOKUP($A148,Surfaces!$B$1:$AK$61,16,0)))</f>
        <v/>
      </c>
      <c r="BB148" s="66" t="str">
        <f>IF(BB147="","",IF(VLOOKUP($A148,Surfaces!$B$1:$AK$61,16,0)="",VLOOKUP($A148,Surfaces!$B$1:$AK$61,29,0),VLOOKUP($A148,Surfaces!$B$1:$AK$61,16,0)))</f>
        <v/>
      </c>
      <c r="BC148" s="67"/>
      <c r="BD148" s="68"/>
      <c r="BE148" s="68"/>
      <c r="BF148" s="69"/>
      <c r="BG148" s="69"/>
      <c r="BH148" s="69"/>
      <c r="BI148" s="69"/>
      <c r="BJ148" s="69"/>
      <c r="BK148" s="70"/>
      <c r="BL148" s="69"/>
      <c r="BM148" s="69"/>
      <c r="BN148" s="69"/>
      <c r="BO148" s="71"/>
      <c r="BP148" s="72"/>
      <c r="BQ148" s="71"/>
      <c r="BR148" s="73"/>
    </row>
    <row r="149" spans="1:70" s="51" customFormat="1" x14ac:dyDescent="0.2">
      <c r="A149" s="41"/>
      <c r="B149" s="42" t="s">
        <v>115</v>
      </c>
      <c r="C149" s="43" t="str">
        <f>IF((C$182+$BN149)&gt;=52,IF(ISBLANK(INDEX($C150:$BB150,1,(C$182+$BN149+1-52))),"",IF($BL149="P",VLOOKUP($A149,Surfaces!$B$2:$AL$62,15,0),(VLOOKUP($A149,Surfaces!$B$2:$AL$62,28,0))/$BC149)),IF(ISBLANK(INDEX(C150:$BB150,1,$BN149+1)),"",IF($BL149="P",VLOOKUP($A149,Surfaces!$B$2:$AL$62,15,0),(VLOOKUP($A149,Surfaces!$B$2:$AL$62,28,0))/$BC149)))</f>
        <v/>
      </c>
      <c r="D149" s="43" t="str">
        <f>IF((D$182+$BN149)&gt;=52,IF(ISBLANK(INDEX($C150:$BB150,1,(D$182+$BN149+1-52))),"",IF($BL149="P",VLOOKUP($A149,Surfaces!$B$2:$AL$62,15,0),(VLOOKUP($A149,Surfaces!$B$2:$AL$62,28,0))/$BC149)),IF(ISBLANK(INDEX(D150:$BB150,1,$BN149+1)),"",IF($BL149="P",VLOOKUP($A149,Surfaces!$B$2:$AL$62,15,0),(VLOOKUP($A149,Surfaces!$B$2:$AL$62,28,0))/$BC149)))</f>
        <v/>
      </c>
      <c r="E149" s="43" t="str">
        <f>IF((E$182+$BN149)&gt;=52,IF(ISBLANK(INDEX($C150:$BB150,1,(E$182+$BN149+1-52))),"",IF($BL149="P",VLOOKUP($A149,Surfaces!$B$2:$AL$62,15,0),(VLOOKUP($A149,Surfaces!$B$2:$AL$62,28,0))/$BC149)),IF(ISBLANK(INDEX(E150:$BB150,1,$BN149+1)),"",IF($BL149="P",VLOOKUP($A149,Surfaces!$B$2:$AL$62,15,0),(VLOOKUP($A149,Surfaces!$B$2:$AL$62,28,0))/$BC149)))</f>
        <v/>
      </c>
      <c r="F149" s="43" t="str">
        <f>IF((F$182+$BN149)&gt;=52,IF(ISBLANK(INDEX($C150:$BB150,1,(F$182+$BN149+1-52))),"",IF($BL149="P",VLOOKUP($A149,Surfaces!$B$2:$AL$62,15,0),(VLOOKUP($A149,Surfaces!$B$2:$AL$62,28,0))/$BC149)),IF(ISBLANK(INDEX(F150:$BB150,1,$BN149+1)),"",IF($BL149="P",VLOOKUP($A149,Surfaces!$B$2:$AL$62,15,0),(VLOOKUP($A149,Surfaces!$B$2:$AL$62,28,0))/$BC149)))</f>
        <v/>
      </c>
      <c r="G149" s="43" t="str">
        <f>IF((G$182+$BN149)&gt;=52,IF(ISBLANK(INDEX($C150:$BB150,1,(G$182+$BN149+1-52))),"",IF($BL149="P",VLOOKUP($A149,Surfaces!$B$2:$AL$62,15,0),(VLOOKUP($A149,Surfaces!$B$2:$AL$62,28,0))/$BC149)),IF(ISBLANK(INDEX(G150:$BB150,1,$BN149+1)),"",IF($BL149="P",VLOOKUP($A149,Surfaces!$B$2:$AL$62,15,0),(VLOOKUP($A149,Surfaces!$B$2:$AL$62,28,0))/$BC149)))</f>
        <v/>
      </c>
      <c r="H149" s="43" t="str">
        <f>IF((H$182+$BN149)&gt;=52,IF(ISBLANK(INDEX($C150:$BB150,1,(H$182+$BN149+1-52))),"",IF($BL149="P",VLOOKUP($A149,Surfaces!$B$2:$AL$62,15,0),(VLOOKUP($A149,Surfaces!$B$2:$AL$62,28,0))/$BC149)),IF(ISBLANK(INDEX(H150:$BB150,1,$BN149+1)),"",IF($BL149="P",VLOOKUP($A149,Surfaces!$B$2:$AL$62,15,0),(VLOOKUP($A149,Surfaces!$B$2:$AL$62,28,0))/$BC149)))</f>
        <v/>
      </c>
      <c r="I149" s="43" t="str">
        <f>IF((I$182+$BN149)&gt;=52,IF(ISBLANK(INDEX($C150:$BB150,1,(I$182+$BN149+1-52))),"",IF($BL149="P",VLOOKUP($A149,Surfaces!$B$2:$AL$62,15,0),(VLOOKUP($A149,Surfaces!$B$2:$AL$62,28,0))/$BC149)),IF(ISBLANK(INDEX(I150:$BB150,1,$BN149+1)),"",IF($BL149="P",VLOOKUP($A149,Surfaces!$B$2:$AL$62,15,0),(VLOOKUP($A149,Surfaces!$B$2:$AL$62,28,0))/$BC149)))</f>
        <v/>
      </c>
      <c r="J149" s="43" t="str">
        <f>IF((J$182+$BN149)&gt;=52,IF(ISBLANK(INDEX($C150:$BB150,1,(J$182+$BN149+1-52))),"",IF($BL149="P",VLOOKUP($A149,Surfaces!$B$2:$AL$62,15,0),(VLOOKUP($A149,Surfaces!$B$2:$AL$62,28,0))/$BC149)),IF(ISBLANK(INDEX(J150:$BB150,1,$BN149+1)),"",IF($BL149="P",VLOOKUP($A149,Surfaces!$B$2:$AL$62,15,0),(VLOOKUP($A149,Surfaces!$B$2:$AL$62,28,0))/$BC149)))</f>
        <v/>
      </c>
      <c r="K149" s="43" t="str">
        <f>IF((K$182+$BN149)&gt;=52,IF(ISBLANK(INDEX($C150:$BB150,1,(K$182+$BN149+1-52))),"",IF($BL149="P",VLOOKUP($A149,Surfaces!$B$2:$AL$62,15,0),(VLOOKUP($A149,Surfaces!$B$2:$AL$62,28,0))/$BC149)),IF(ISBLANK(INDEX(K150:$BB150,1,$BN149+1)),"",IF($BL149="P",VLOOKUP($A149,Surfaces!$B$2:$AL$62,15,0),(VLOOKUP($A149,Surfaces!$B$2:$AL$62,28,0))/$BC149)))</f>
        <v/>
      </c>
      <c r="L149" s="43" t="str">
        <f>IF((L$182+$BN149)&gt;=52,IF(ISBLANK(INDEX($C150:$BB150,1,(L$182+$BN149+1-52))),"",IF($BL149="P",VLOOKUP($A149,Surfaces!$B$2:$AL$62,15,0),(VLOOKUP($A149,Surfaces!$B$2:$AL$62,28,0))/$BC149)),IF(ISBLANK(INDEX(L150:$BB150,1,$BN149+1)),"",IF($BL149="P",VLOOKUP($A149,Surfaces!$B$2:$AL$62,15,0),(VLOOKUP($A149,Surfaces!$B$2:$AL$62,28,0))/$BC149)))</f>
        <v/>
      </c>
      <c r="M149" s="43" t="str">
        <f>IF((M$182+$BN149)&gt;=52,IF(ISBLANK(INDEX($C150:$BB150,1,(M$182+$BN149+1-52))),"",IF($BL149="P",VLOOKUP($A149,Surfaces!$B$2:$AL$62,15,0),(VLOOKUP($A149,Surfaces!$B$2:$AL$62,28,0))/$BC149)),IF(ISBLANK(INDEX(M150:$BB150,1,$BN149+1)),"",IF($BL149="P",VLOOKUP($A149,Surfaces!$B$2:$AL$62,15,0),(VLOOKUP($A149,Surfaces!$B$2:$AL$62,28,0))/$BC149)))</f>
        <v/>
      </c>
      <c r="N149" s="43" t="str">
        <f>IF((N$182+$BN149)&gt;=52,IF(ISBLANK(INDEX($C150:$BB150,1,(N$182+$BN149+1-52))),"",IF($BL149="P",VLOOKUP($A149,Surfaces!$B$2:$AL$62,15,0),(VLOOKUP($A149,Surfaces!$B$2:$AL$62,28,0))/$BC149)),IF(ISBLANK(INDEX(N150:$BB150,1,$BN149+1)),"",IF($BL149="P",VLOOKUP($A149,Surfaces!$B$2:$AL$62,15,0),(VLOOKUP($A149,Surfaces!$B$2:$AL$62,28,0))/$BC149)))</f>
        <v/>
      </c>
      <c r="O149" s="43" t="str">
        <f>IF((O$182+$BN149)&gt;=52,IF(ISBLANK(INDEX($C150:$BB150,1,(O$182+$BN149+1-52))),"",IF($BL149="P",VLOOKUP($A149,Surfaces!$B$2:$AL$62,15,0),(VLOOKUP($A149,Surfaces!$B$2:$AL$62,28,0))/$BC149)),IF(ISBLANK(INDEX(O150:$BB150,1,$BN149+1)),"",IF($BL149="P",VLOOKUP($A149,Surfaces!$B$2:$AL$62,15,0),(VLOOKUP($A149,Surfaces!$B$2:$AL$62,28,0))/$BC149)))</f>
        <v/>
      </c>
      <c r="P149" s="43" t="str">
        <f>IF((P$182+$BN149)&gt;=52,IF(ISBLANK(INDEX($C150:$BB150,1,(P$182+$BN149+1-52))),"",IF($BL149="P",VLOOKUP($A149,Surfaces!$B$2:$AL$62,15,0),(VLOOKUP($A149,Surfaces!$B$2:$AL$62,28,0))/$BC149)),IF(ISBLANK(INDEX(P150:$BB150,1,$BN149+1)),"",IF($BL149="P",VLOOKUP($A149,Surfaces!$B$2:$AL$62,15,0),(VLOOKUP($A149,Surfaces!$B$2:$AL$62,28,0))/$BC149)))</f>
        <v/>
      </c>
      <c r="Q149" s="43" t="str">
        <f>IF((Q$182+$BN149)&gt;=52,IF(ISBLANK(INDEX($C150:$BB150,1,(Q$182+$BN149+1-52))),"",IF($BL149="P",VLOOKUP($A149,Surfaces!$B$2:$AL$62,15,0),(VLOOKUP($A149,Surfaces!$B$2:$AL$62,28,0))/$BC149)),IF(ISBLANK(INDEX(Q150:$BB150,1,$BN149+1)),"",IF($BL149="P",VLOOKUP($A149,Surfaces!$B$2:$AL$62,15,0),(VLOOKUP($A149,Surfaces!$B$2:$AL$62,28,0))/$BC149)))</f>
        <v/>
      </c>
      <c r="R149" s="43" t="str">
        <f>IF((R$182+$BN149)&gt;=52,IF(ISBLANK(INDEX($C150:$BB150,1,(R$182+$BN149+1-52))),"",IF($BL149="P",VLOOKUP($A149,Surfaces!$B$2:$AL$62,15,0),(VLOOKUP($A149,Surfaces!$B$2:$AL$62,28,0))/$BC149)),IF(ISBLANK(INDEX(R150:$BB150,1,$BN149+1)),"",IF($BL149="P",VLOOKUP($A149,Surfaces!$B$2:$AL$62,15,0),(VLOOKUP($A149,Surfaces!$B$2:$AL$62,28,0))/$BC149)))</f>
        <v/>
      </c>
      <c r="S149" s="43" t="str">
        <f>IF((S$182+$BN149)&gt;=52,IF(ISBLANK(INDEX($C150:$BB150,1,(S$182+$BN149+1-52))),"",IF($BL149="P",VLOOKUP($A149,Surfaces!$B$2:$AL$62,15,0),(VLOOKUP($A149,Surfaces!$B$2:$AL$62,28,0))/$BC149)),IF(ISBLANK(INDEX(S150:$BB150,1,$BN149+1)),"",IF($BL149="P",VLOOKUP($A149,Surfaces!$B$2:$AL$62,15,0),(VLOOKUP($A149,Surfaces!$B$2:$AL$62,28,0))/$BC149)))</f>
        <v/>
      </c>
      <c r="T149" s="43" t="str">
        <f>IF((T$182+$BN149)&gt;=52,IF(ISBLANK(INDEX($C150:$BB150,1,(T$182+$BN149+1-52))),"",IF($BL149="P",VLOOKUP($A149,Surfaces!$B$2:$AL$62,15,0),(VLOOKUP($A149,Surfaces!$B$2:$AL$62,28,0))/$BC149)),IF(ISBLANK(INDEX(T150:$BB150,1,$BN149+1)),"",IF($BL149="P",VLOOKUP($A149,Surfaces!$B$2:$AL$62,15,0),(VLOOKUP($A149,Surfaces!$B$2:$AL$62,28,0))/$BC149)))</f>
        <v/>
      </c>
      <c r="U149" s="43" t="str">
        <f>IF((U$182+$BN149)&gt;=52,IF(ISBLANK(INDEX($C150:$BB150,1,(U$182+$BN149+1-52))),"",IF($BL149="P",VLOOKUP($A149,Surfaces!$B$2:$AL$62,15,0),(VLOOKUP($A149,Surfaces!$B$2:$AL$62,28,0))/$BC149)),IF(ISBLANK(INDEX(U150:$BB150,1,$BN149+1)),"",IF($BL149="P",VLOOKUP($A149,Surfaces!$B$2:$AL$62,15,0),(VLOOKUP($A149,Surfaces!$B$2:$AL$62,28,0))/$BC149)))</f>
        <v/>
      </c>
      <c r="V149" s="43" t="str">
        <f>IF((V$182+$BN149)&gt;=52,IF(ISBLANK(INDEX($C150:$BB150,1,(V$182+$BN149+1-52))),"",IF($BL149="P",VLOOKUP($A149,Surfaces!$B$2:$AL$62,15,0),(VLOOKUP($A149,Surfaces!$B$2:$AL$62,28,0))/$BC149)),IF(ISBLANK(INDEX(V150:$BB150,1,$BN149+1)),"",IF($BL149="P",VLOOKUP($A149,Surfaces!$B$2:$AL$62,15,0),(VLOOKUP($A149,Surfaces!$B$2:$AL$62,28,0))/$BC149)))</f>
        <v/>
      </c>
      <c r="W149" s="43" t="str">
        <f>IF((W$182+$BN149)&gt;=52,IF(ISBLANK(INDEX($C150:$BB150,1,(W$182+$BN149+1-52))),"",IF($BL149="P",VLOOKUP($A149,Surfaces!$B$2:$AL$62,15,0),(VLOOKUP($A149,Surfaces!$B$2:$AL$62,28,0))/$BC149)),IF(ISBLANK(INDEX(W150:$BB150,1,$BN149+1)),"",IF($BL149="P",VLOOKUP($A149,Surfaces!$B$2:$AL$62,15,0),(VLOOKUP($A149,Surfaces!$B$2:$AL$62,28,0))/$BC149)))</f>
        <v/>
      </c>
      <c r="X149" s="43" t="str">
        <f>IF((X$182+$BN149)&gt;=52,IF(ISBLANK(INDEX($C150:$BB150,1,(X$182+$BN149+1-52))),"",IF($BL149="P",VLOOKUP($A149,Surfaces!$B$2:$AL$62,15,0),(VLOOKUP($A149,Surfaces!$B$2:$AL$62,28,0))/$BC149)),IF(ISBLANK(INDEX(X150:$BB150,1,$BN149+1)),"",IF($BL149="P",VLOOKUP($A149,Surfaces!$B$2:$AL$62,15,0),(VLOOKUP($A149,Surfaces!$B$2:$AL$62,28,0))/$BC149)))</f>
        <v/>
      </c>
      <c r="Y149" s="43" t="str">
        <f>IF((Y$182+$BN149)&gt;=52,IF(ISBLANK(INDEX($C150:$BB150,1,(Y$182+$BN149+1-52))),"",IF($BL149="P",VLOOKUP($A149,Surfaces!$B$2:$AL$62,15,0),(VLOOKUP($A149,Surfaces!$B$2:$AL$62,28,0))/$BC149)),IF(ISBLANK(INDEX(Y150:$BB150,1,$BN149+1)),"",IF($BL149="P",VLOOKUP($A149,Surfaces!$B$2:$AL$62,15,0),(VLOOKUP($A149,Surfaces!$B$2:$AL$62,28,0))/$BC149)))</f>
        <v/>
      </c>
      <c r="Z149" s="43" t="str">
        <f>IF((Z$182+$BN149)&gt;=52,IF(ISBLANK(INDEX($C150:$BB150,1,(Z$182+$BN149+1-52))),"",IF($BL149="P",VLOOKUP($A149,Surfaces!$B$2:$AL$62,15,0),(VLOOKUP($A149,Surfaces!$B$2:$AL$62,28,0))/$BC149)),IF(ISBLANK(INDEX(Z150:$BB150,1,$BN149+1)),"",IF($BL149="P",VLOOKUP($A149,Surfaces!$B$2:$AL$62,15,0),(VLOOKUP($A149,Surfaces!$B$2:$AL$62,28,0))/$BC149)))</f>
        <v/>
      </c>
      <c r="AA149" s="43" t="str">
        <f>IF((AA$182+$BN149)&gt;=52,IF(ISBLANK(INDEX($C150:$BB150,1,(AA$182+$BN149+1-52))),"",IF($BL149="P",VLOOKUP($A149,Surfaces!$B$2:$AL$62,15,0),(VLOOKUP($A149,Surfaces!$B$2:$AL$62,28,0))/$BC149)),IF(ISBLANK(INDEX(AA150:$BB150,1,$BN149+1)),"",IF($BL149="P",VLOOKUP($A149,Surfaces!$B$2:$AL$62,15,0),(VLOOKUP($A149,Surfaces!$B$2:$AL$62,28,0))/$BC149)))</f>
        <v/>
      </c>
      <c r="AB149" s="43" t="str">
        <f>IF((AB$182+$BN149)&gt;=52,IF(ISBLANK(INDEX($C150:$BB150,1,(AB$182+$BN149+1-52))),"",IF($BL149="P",VLOOKUP($A149,Surfaces!$B$2:$AL$62,15,0),(VLOOKUP($A149,Surfaces!$B$2:$AL$62,28,0))/$BC149)),IF(ISBLANK(INDEX(AB150:$BB150,1,$BN149+1)),"",IF($BL149="P",VLOOKUP($A149,Surfaces!$B$2:$AL$62,15,0),(VLOOKUP($A149,Surfaces!$B$2:$AL$62,28,0))/$BC149)))</f>
        <v/>
      </c>
      <c r="AC149" s="43" t="str">
        <f>IF((AC$182+$BN149)&gt;=52,IF(ISBLANK(INDEX($C150:$BB150,1,(AC$182+$BN149+1-52))),"",IF($BL149="P",VLOOKUP($A149,Surfaces!$B$2:$AL$62,15,0),(VLOOKUP($A149,Surfaces!$B$2:$AL$62,28,0))/$BC149)),IF(ISBLANK(INDEX(AC150:$BB150,1,$BN149+1)),"",IF($BL149="P",VLOOKUP($A149,Surfaces!$B$2:$AL$62,15,0),(VLOOKUP($A149,Surfaces!$B$2:$AL$62,28,0))/$BC149)))</f>
        <v/>
      </c>
      <c r="AD149" s="43" t="str">
        <f>IF((AD$182+$BN149)&gt;=52,IF(ISBLANK(INDEX($C150:$BB150,1,(AD$182+$BN149+1-52))),"",IF($BL149="P",VLOOKUP($A149,Surfaces!$B$2:$AL$62,15,0),(VLOOKUP($A149,Surfaces!$B$2:$AL$62,28,0))/$BC149)),IF(ISBLANK(INDEX(AD150:$BB150,1,$BN149+1)),"",IF($BL149="P",VLOOKUP($A149,Surfaces!$B$2:$AL$62,15,0),(VLOOKUP($A149,Surfaces!$B$2:$AL$62,28,0))/$BC149)))</f>
        <v/>
      </c>
      <c r="AE149" s="43" t="str">
        <f>IF((AE$182+$BN149)&gt;=52,IF(ISBLANK(INDEX($C150:$BB150,1,(AE$182+$BN149+1-52))),"",IF($BL149="P",VLOOKUP($A149,Surfaces!$B$2:$AL$62,15,0),(VLOOKUP($A149,Surfaces!$B$2:$AL$62,28,0))/$BC149)),IF(ISBLANK(INDEX(AE150:$BB150,1,$BN149+1)),"",IF($BL149="P",VLOOKUP($A149,Surfaces!$B$2:$AL$62,15,0),(VLOOKUP($A149,Surfaces!$B$2:$AL$62,28,0))/$BC149)))</f>
        <v/>
      </c>
      <c r="AF149" s="43" t="str">
        <f>IF((AF$182+$BN149)&gt;=52,IF(ISBLANK(INDEX($C150:$BB150,1,(AF$182+$BN149+1-52))),"",IF($BL149="P",VLOOKUP($A149,Surfaces!$B$2:$AL$62,15,0),(VLOOKUP($A149,Surfaces!$B$2:$AL$62,28,0))/$BC149)),IF(ISBLANK(INDEX(AF150:$BB150,1,$BN149+1)),"",IF($BL149="P",VLOOKUP($A149,Surfaces!$B$2:$AL$62,15,0),(VLOOKUP($A149,Surfaces!$B$2:$AL$62,28,0))/$BC149)))</f>
        <v/>
      </c>
      <c r="AG149" s="43" t="str">
        <f>IF((AG$182+$BN149)&gt;=52,IF(ISBLANK(INDEX($C150:$BB150,1,(AG$182+$BN149+1-52))),"",IF($BL149="P",VLOOKUP($A149,Surfaces!$B$2:$AL$62,15,0),(VLOOKUP($A149,Surfaces!$B$2:$AL$62,28,0))/$BC149)),IF(ISBLANK(INDEX(AG150:$BB150,1,$BN149+1)),"",IF($BL149="P",VLOOKUP($A149,Surfaces!$B$2:$AL$62,15,0),(VLOOKUP($A149,Surfaces!$B$2:$AL$62,28,0))/$BC149)))</f>
        <v/>
      </c>
      <c r="AH149" s="43" t="str">
        <f>IF((AH$182+$BN149)&gt;=52,IF(ISBLANK(INDEX($C150:$BB150,1,(AH$182+$BN149+1-52))),"",IF($BL149="P",VLOOKUP($A149,Surfaces!$B$2:$AL$62,15,0),(VLOOKUP($A149,Surfaces!$B$2:$AL$62,28,0))/$BC149)),IF(ISBLANK(INDEX(AH150:$BB150,1,$BN149+1)),"",IF($BL149="P",VLOOKUP($A149,Surfaces!$B$2:$AL$62,15,0),(VLOOKUP($A149,Surfaces!$B$2:$AL$62,28,0))/$BC149)))</f>
        <v/>
      </c>
      <c r="AI149" s="43" t="str">
        <f>IF((AI$182+$BN149)&gt;=52,IF(ISBLANK(INDEX($C150:$BB150,1,(AI$182+$BN149+1-52))),"",IF($BL149="P",VLOOKUP($A149,Surfaces!$B$2:$AL$62,15,0),(VLOOKUP($A149,Surfaces!$B$2:$AL$62,28,0))/$BC149)),IF(ISBLANK(INDEX(AI150:$BB150,1,$BN149+1)),"",IF($BL149="P",VLOOKUP($A149,Surfaces!$B$2:$AL$62,15,0),(VLOOKUP($A149,Surfaces!$B$2:$AL$62,28,0))/$BC149)))</f>
        <v/>
      </c>
      <c r="AJ149" s="43" t="str">
        <f>IF((AJ$182+$BN149)&gt;=52,IF(ISBLANK(INDEX($C150:$BB150,1,(AJ$182+$BN149+1-52))),"",IF($BL149="P",VLOOKUP($A149,Surfaces!$B$2:$AL$62,15,0),(VLOOKUP($A149,Surfaces!$B$2:$AL$62,28,0))/$BC149)),IF(ISBLANK(INDEX(AJ150:$BB150,1,$BN149+1)),"",IF($BL149="P",VLOOKUP($A149,Surfaces!$B$2:$AL$62,15,0),(VLOOKUP($A149,Surfaces!$B$2:$AL$62,28,0))/$BC149)))</f>
        <v/>
      </c>
      <c r="AK149" s="43" t="str">
        <f>IF((AK$182+$BN149)&gt;=52,IF(ISBLANK(INDEX($C150:$BB150,1,(AK$182+$BN149+1-52))),"",IF($BL149="P",VLOOKUP($A149,Surfaces!$B$2:$AL$62,15,0),(VLOOKUP($A149,Surfaces!$B$2:$AL$62,28,0))/$BC149)),IF(ISBLANK(INDEX(AK150:$BB150,1,$BN149+1)),"",IF($BL149="P",VLOOKUP($A149,Surfaces!$B$2:$AL$62,15,0),(VLOOKUP($A149,Surfaces!$B$2:$AL$62,28,0))/$BC149)))</f>
        <v/>
      </c>
      <c r="AL149" s="43" t="str">
        <f>IF((AL$182+$BN149)&gt;=52,IF(ISBLANK(INDEX($C150:$BB150,1,(AL$182+$BN149+1-52))),"",IF($BL149="P",VLOOKUP($A149,Surfaces!$B$2:$AL$62,15,0),(VLOOKUP($A149,Surfaces!$B$2:$AL$62,28,0))/$BC149)),IF(ISBLANK(INDEX(AL150:$BB150,1,$BN149+1)),"",IF($BL149="P",VLOOKUP($A149,Surfaces!$B$2:$AL$62,15,0),(VLOOKUP($A149,Surfaces!$B$2:$AL$62,28,0))/$BC149)))</f>
        <v/>
      </c>
      <c r="AM149" s="43" t="str">
        <f>IF((AM$182+$BN149)&gt;=52,IF(ISBLANK(INDEX($C150:$BB150,1,(AM$182+$BN149+1-52))),"",IF($BL149="P",VLOOKUP($A149,Surfaces!$B$2:$AL$62,15,0),(VLOOKUP($A149,Surfaces!$B$2:$AL$62,28,0))/$BC149)),IF(ISBLANK(INDEX(AM150:$BB150,1,$BN149+1)),"",IF($BL149="P",VLOOKUP($A149,Surfaces!$B$2:$AL$62,15,0),(VLOOKUP($A149,Surfaces!$B$2:$AL$62,28,0))/$BC149)))</f>
        <v/>
      </c>
      <c r="AN149" s="43" t="str">
        <f>IF((AN$182+$BN149)&gt;=52,IF(ISBLANK(INDEX($C150:$BB150,1,(AN$182+$BN149+1-52))),"",IF($BL149="P",VLOOKUP($A149,Surfaces!$B$2:$AL$62,15,0),(VLOOKUP($A149,Surfaces!$B$2:$AL$62,28,0))/$BC149)),IF(ISBLANK(INDEX(AN150:$BB150,1,$BN149+1)),"",IF($BL149="P",VLOOKUP($A149,Surfaces!$B$2:$AL$62,15,0),(VLOOKUP($A149,Surfaces!$B$2:$AL$62,28,0))/$BC149)))</f>
        <v/>
      </c>
      <c r="AO149" s="43" t="str">
        <f>IF((AO$182+$BN149)&gt;=52,IF(ISBLANK(INDEX($C150:$BB150,1,(AO$182+$BN149+1-52))),"",IF($BL149="P",VLOOKUP($A149,Surfaces!$B$2:$AL$62,15,0),(VLOOKUP($A149,Surfaces!$B$2:$AL$62,28,0))/$BC149)),IF(ISBLANK(INDEX(AO150:$BB150,1,$BN149+1)),"",IF($BL149="P",VLOOKUP($A149,Surfaces!$B$2:$AL$62,15,0),(VLOOKUP($A149,Surfaces!$B$2:$AL$62,28,0))/$BC149)))</f>
        <v/>
      </c>
      <c r="AP149" s="43" t="str">
        <f>IF((AP$182+$BN149)&gt;=52,IF(ISBLANK(INDEX($C150:$BB150,1,(AP$182+$BN149+1-52))),"",IF($BL149="P",VLOOKUP($A149,Surfaces!$B$2:$AL$62,15,0),(VLOOKUP($A149,Surfaces!$B$2:$AL$62,28,0))/$BC149)),IF(ISBLANK(INDEX(AP150:$BB150,1,$BN149+1)),"",IF($BL149="P",VLOOKUP($A149,Surfaces!$B$2:$AL$62,15,0),(VLOOKUP($A149,Surfaces!$B$2:$AL$62,28,0))/$BC149)))</f>
        <v/>
      </c>
      <c r="AQ149" s="43" t="str">
        <f>IF((AQ$182+$BN149)&gt;=52,IF(ISBLANK(INDEX($C150:$BB150,1,(AQ$182+$BN149+1-52))),"",IF($BL149="P",VLOOKUP($A149,Surfaces!$B$2:$AL$62,15,0),(VLOOKUP($A149,Surfaces!$B$2:$AL$62,28,0))/$BC149)),IF(ISBLANK(INDEX(AQ150:$BB150,1,$BN149+1)),"",IF($BL149="P",VLOOKUP($A149,Surfaces!$B$2:$AL$62,15,0),(VLOOKUP($A149,Surfaces!$B$2:$AL$62,28,0))/$BC149)))</f>
        <v/>
      </c>
      <c r="AR149" s="43" t="str">
        <f>IF((AR$182+$BN149)&gt;=52,IF(ISBLANK(INDEX($C150:$BB150,1,(AR$182+$BN149+1-52))),"",IF($BL149="P",VLOOKUP($A149,Surfaces!$B$2:$AL$62,15,0),(VLOOKUP($A149,Surfaces!$B$2:$AL$62,28,0))/$BC149)),IF(ISBLANK(INDEX(AR150:$BB150,1,$BN149+1)),"",IF($BL149="P",VLOOKUP($A149,Surfaces!$B$2:$AL$62,15,0),(VLOOKUP($A149,Surfaces!$B$2:$AL$62,28,0))/$BC149)))</f>
        <v/>
      </c>
      <c r="AS149" s="43" t="str">
        <f>IF((AS$182+$BN149)&gt;=52,IF(ISBLANK(INDEX($C150:$BB150,1,(AS$182+$BN149+1-52))),"",IF($BL149="P",VLOOKUP($A149,Surfaces!$B$2:$AL$62,15,0),(VLOOKUP($A149,Surfaces!$B$2:$AL$62,28,0))/$BC149)),IF(ISBLANK(INDEX(AS150:$BB150,1,$BN149+1)),"",IF($BL149="P",VLOOKUP($A149,Surfaces!$B$2:$AL$62,15,0),(VLOOKUP($A149,Surfaces!$B$2:$AL$62,28,0))/$BC149)))</f>
        <v/>
      </c>
      <c r="AT149" s="43" t="str">
        <f>IF((AT$182+$BN149)&gt;=52,IF(ISBLANK(INDEX($C150:$BB150,1,(AT$182+$BN149+1-52))),"",IF($BL149="P",VLOOKUP($A149,Surfaces!$B$2:$AL$62,15,0),(VLOOKUP($A149,Surfaces!$B$2:$AL$62,28,0))/$BC149)),IF(ISBLANK(INDEX(AT150:$BB150,1,$BN149+1)),"",IF($BL149="P",VLOOKUP($A149,Surfaces!$B$2:$AL$62,15,0),(VLOOKUP($A149,Surfaces!$B$2:$AL$62,28,0))/$BC149)))</f>
        <v/>
      </c>
      <c r="AU149" s="43" t="str">
        <f>IF((AU$182+$BN149)&gt;=52,IF(ISBLANK(INDEX($C150:$BB150,1,(AU$182+$BN149+1-52))),"",IF($BL149="P",VLOOKUP($A149,Surfaces!$B$2:$AL$62,15,0),(VLOOKUP($A149,Surfaces!$B$2:$AL$62,28,0))/$BC149)),IF(ISBLANK(INDEX(AU150:$BB150,1,$BN149+1)),"",IF($BL149="P",VLOOKUP($A149,Surfaces!$B$2:$AL$62,15,0),(VLOOKUP($A149,Surfaces!$B$2:$AL$62,28,0))/$BC149)))</f>
        <v/>
      </c>
      <c r="AV149" s="43" t="str">
        <f>IF((AV$182+$BN149)&gt;=52,IF(ISBLANK(INDEX($C150:$BB150,1,(AV$182+$BN149+1-52))),"",IF($BL149="P",VLOOKUP($A149,Surfaces!$B$2:$AL$62,15,0),(VLOOKUP($A149,Surfaces!$B$2:$AL$62,28,0))/$BC149)),IF(ISBLANK(INDEX(AV150:$BB150,1,$BN149+1)),"",IF($BL149="P",VLOOKUP($A149,Surfaces!$B$2:$AL$62,15,0),(VLOOKUP($A149,Surfaces!$B$2:$AL$62,28,0))/$BC149)))</f>
        <v/>
      </c>
      <c r="AW149" s="43" t="str">
        <f>IF((AW$182+$BN149)&gt;=52,IF(ISBLANK(INDEX($C150:$BB150,1,(AW$182+$BN149+1-52))),"",IF($BL149="P",VLOOKUP($A149,Surfaces!$B$2:$AL$62,15,0),(VLOOKUP($A149,Surfaces!$B$2:$AL$62,28,0))/$BC149)),IF(ISBLANK(INDEX(AW150:$BB150,1,$BN149+1)),"",IF($BL149="P",VLOOKUP($A149,Surfaces!$B$2:$AL$62,15,0),(VLOOKUP($A149,Surfaces!$B$2:$AL$62,28,0))/$BC149)))</f>
        <v/>
      </c>
      <c r="AX149" s="43" t="str">
        <f>IF((AX$182+$BN149)&gt;=52,IF(ISBLANK(INDEX($C150:$BB150,1,(AX$182+$BN149+1-52))),"",IF($BL149="P",VLOOKUP($A149,Surfaces!$B$2:$AL$62,15,0),(VLOOKUP($A149,Surfaces!$B$2:$AL$62,28,0))/$BC149)),IF(ISBLANK(INDEX(AX150:$BB150,1,$BN149+1)),"",IF($BL149="P",VLOOKUP($A149,Surfaces!$B$2:$AL$62,15,0),(VLOOKUP($A149,Surfaces!$B$2:$AL$62,28,0))/$BC149)))</f>
        <v/>
      </c>
      <c r="AY149" s="43" t="str">
        <f>IF((AY$182+$BN149)&gt;=52,IF(ISBLANK(INDEX($C150:$BB150,1,(AY$182+$BN149+1-52))),"",IF($BL149="P",VLOOKUP($A149,Surfaces!$B$2:$AL$62,15,0),(VLOOKUP($A149,Surfaces!$B$2:$AL$62,28,0))/$BC149)),IF(ISBLANK(INDEX(AY150:$BB150,1,$BN149+1)),"",IF($BL149="P",VLOOKUP($A149,Surfaces!$B$2:$AL$62,15,0),(VLOOKUP($A149,Surfaces!$B$2:$AL$62,28,0))/$BC149)))</f>
        <v/>
      </c>
      <c r="AZ149" s="43" t="str">
        <f>IF((AZ$182+$BN149)&gt;=52,IF(ISBLANK(INDEX($C150:$BB150,1,(AZ$182+$BN149+1-52))),"",IF($BL149="P",VLOOKUP($A149,Surfaces!$B$2:$AL$62,15,0),(VLOOKUP($A149,Surfaces!$B$2:$AL$62,28,0))/$BC149)),IF(ISBLANK(INDEX(AZ150:$BB150,1,$BN149+1)),"",IF($BL149="P",VLOOKUP($A149,Surfaces!$B$2:$AL$62,15,0),(VLOOKUP($A149,Surfaces!$B$2:$AL$62,28,0))/$BC149)))</f>
        <v/>
      </c>
      <c r="BA149" s="43" t="str">
        <f>IF((BA$182+$BN149)&gt;=52,IF(ISBLANK(INDEX($C150:$BB150,1,(BA$182+$BN149+1-52))),"",IF($BL149="P",VLOOKUP($A149,Surfaces!$B$2:$AL$62,15,0),(VLOOKUP($A149,Surfaces!$B$2:$AL$62,28,0))/$BC149)),IF(ISBLANK(INDEX(BA150:$BB150,1,$BN149+1)),"",IF($BL149="P",VLOOKUP($A149,Surfaces!$B$2:$AL$62,15,0),(VLOOKUP($A149,Surfaces!$B$2:$AL$62,28,0))/$BC149)))</f>
        <v/>
      </c>
      <c r="BB149" s="43" t="str">
        <f>IF((BB$182+$BN149)&gt;=52,IF(ISBLANK(INDEX($C150:$BB150,1,(BB$182+$BN149+1-52))),"",IF($BL149="P",VLOOKUP($A149,Surfaces!$B$2:$AL$62,15,0),(VLOOKUP($A149,Surfaces!$B$2:$AL$62,28,0))/$BC149)),IF(ISBLANK(INDEX(BB150:$BB150,1,$BN149+1)),"",IF($BL149="P",VLOOKUP($A149,Surfaces!$B$2:$AL$62,15,0),(VLOOKUP($A149,Surfaces!$B$2:$AL$62,28,0))/$BC149)))</f>
        <v/>
      </c>
      <c r="BC149" s="44" t="str">
        <f>IF(COUNTA(C150:BB150)=0,"",COUNTA(C150:BB150))</f>
        <v/>
      </c>
      <c r="BD149" s="45"/>
      <c r="BE149" s="45"/>
      <c r="BF149" s="46"/>
      <c r="BG149" s="46"/>
      <c r="BH149" s="46"/>
      <c r="BI149" s="46"/>
      <c r="BJ149" s="46"/>
      <c r="BK149" s="47"/>
      <c r="BL149" s="46"/>
      <c r="BM149" s="46"/>
      <c r="BN149" s="46"/>
      <c r="BO149" s="48"/>
      <c r="BP149" s="49"/>
      <c r="BQ149" s="48"/>
      <c r="BR149" s="50" t="str">
        <f>IF(ISBLANK(BP149),"",BP149)</f>
        <v/>
      </c>
    </row>
    <row r="150" spans="1:70" x14ac:dyDescent="0.2">
      <c r="A150" s="52">
        <f>A149</f>
        <v>0</v>
      </c>
      <c r="B150" s="53" t="s">
        <v>121</v>
      </c>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54"/>
      <c r="AS150" s="54"/>
      <c r="AT150" s="54"/>
      <c r="AU150" s="54"/>
      <c r="AV150" s="54"/>
      <c r="AW150" s="54"/>
      <c r="AX150" s="54"/>
      <c r="AY150" s="54"/>
      <c r="AZ150" s="54"/>
      <c r="BA150" s="54"/>
      <c r="BB150" s="54"/>
      <c r="BC150" s="57"/>
      <c r="BD150" s="58"/>
      <c r="BE150" s="58"/>
      <c r="BF150" s="59"/>
      <c r="BG150" s="59"/>
      <c r="BH150" s="59"/>
      <c r="BI150" s="59"/>
      <c r="BJ150" s="59"/>
      <c r="BK150" s="60"/>
      <c r="BL150" s="59"/>
      <c r="BM150" s="59"/>
      <c r="BN150" s="59"/>
      <c r="BO150" s="61"/>
      <c r="BP150" s="62"/>
      <c r="BQ150" s="61"/>
      <c r="BR150" s="63"/>
    </row>
    <row r="151" spans="1:70" x14ac:dyDescent="0.2">
      <c r="A151" s="64">
        <f>A150</f>
        <v>0</v>
      </c>
      <c r="B151" s="65" t="s">
        <v>123</v>
      </c>
      <c r="C151" s="66" t="str">
        <f>IF(C150="","",IF(VLOOKUP($A151,Surfaces!$B$1:$AK$61,16,0)="",VLOOKUP($A151,Surfaces!$B$1:$AK$61,29,0),VLOOKUP($A151,Surfaces!$B$1:$AK$61,16,0)))</f>
        <v/>
      </c>
      <c r="D151" s="66" t="str">
        <f>IF(D150="","",IF(VLOOKUP($A151,Surfaces!$B$1:$AK$61,16,0)="",VLOOKUP($A151,Surfaces!$B$1:$AK$61,29,0),VLOOKUP($A151,Surfaces!$B$1:$AK$61,16,0)))</f>
        <v/>
      </c>
      <c r="E151" s="66" t="str">
        <f>IF(E150="","",IF(VLOOKUP($A151,Surfaces!$B$1:$AK$61,16,0)="",VLOOKUP($A151,Surfaces!$B$1:$AK$61,29,0),VLOOKUP($A151,Surfaces!$B$1:$AK$61,16,0)))</f>
        <v/>
      </c>
      <c r="F151" s="66" t="str">
        <f>IF(F150="","",IF(VLOOKUP($A151,Surfaces!$B$1:$AK$61,16,0)="",VLOOKUP($A151,Surfaces!$B$1:$AK$61,29,0),VLOOKUP($A151,Surfaces!$B$1:$AK$61,16,0)))</f>
        <v/>
      </c>
      <c r="G151" s="66" t="str">
        <f>IF(G150="","",IF(VLOOKUP($A151,Surfaces!$B$1:$AK$61,16,0)="",VLOOKUP($A151,Surfaces!$B$1:$AK$61,29,0),VLOOKUP($A151,Surfaces!$B$1:$AK$61,16,0)))</f>
        <v/>
      </c>
      <c r="H151" s="66" t="str">
        <f>IF(H150="","",IF(VLOOKUP($A151,Surfaces!$B$1:$AK$61,16,0)="",VLOOKUP($A151,Surfaces!$B$1:$AK$61,29,0),VLOOKUP($A151,Surfaces!$B$1:$AK$61,16,0)))</f>
        <v/>
      </c>
      <c r="I151" s="66" t="str">
        <f>IF(I150="","",IF(VLOOKUP($A151,Surfaces!$B$1:$AK$61,16,0)="",VLOOKUP($A151,Surfaces!$B$1:$AK$61,29,0),VLOOKUP($A151,Surfaces!$B$1:$AK$61,16,0)))</f>
        <v/>
      </c>
      <c r="J151" s="66" t="str">
        <f>IF(J150="","",IF(VLOOKUP($A151,Surfaces!$B$1:$AK$61,16,0)="",VLOOKUP($A151,Surfaces!$B$1:$AK$61,29,0),VLOOKUP($A151,Surfaces!$B$1:$AK$61,16,0)))</f>
        <v/>
      </c>
      <c r="K151" s="66" t="str">
        <f>IF(K150="","",IF(VLOOKUP($A151,Surfaces!$B$1:$AK$61,16,0)="",VLOOKUP($A151,Surfaces!$B$1:$AK$61,29,0),VLOOKUP($A151,Surfaces!$B$1:$AK$61,16,0)))</f>
        <v/>
      </c>
      <c r="L151" s="66" t="str">
        <f>IF(L150="","",IF(VLOOKUP($A151,Surfaces!$B$1:$AK$61,16,0)="",VLOOKUP($A151,Surfaces!$B$1:$AK$61,29,0),VLOOKUP($A151,Surfaces!$B$1:$AK$61,16,0)))</f>
        <v/>
      </c>
      <c r="M151" s="66" t="str">
        <f>IF(M150="","",IF(VLOOKUP($A151,Surfaces!$B$1:$AK$61,16,0)="",VLOOKUP($A151,Surfaces!$B$1:$AK$61,29,0),VLOOKUP($A151,Surfaces!$B$1:$AK$61,16,0)))</f>
        <v/>
      </c>
      <c r="N151" s="66" t="str">
        <f>IF(N150="","",IF(VLOOKUP($A151,Surfaces!$B$1:$AK$61,16,0)="",VLOOKUP($A151,Surfaces!$B$1:$AK$61,29,0),VLOOKUP($A151,Surfaces!$B$1:$AK$61,16,0)))</f>
        <v/>
      </c>
      <c r="O151" s="66" t="str">
        <f>IF(O150="","",IF(VLOOKUP($A151,Surfaces!$B$1:$AK$61,16,0)="",VLOOKUP($A151,Surfaces!$B$1:$AK$61,29,0),VLOOKUP($A151,Surfaces!$B$1:$AK$61,16,0)))</f>
        <v/>
      </c>
      <c r="P151" s="66" t="str">
        <f>IF(P150="","",IF(VLOOKUP($A151,Surfaces!$B$1:$AK$61,16,0)="",VLOOKUP($A151,Surfaces!$B$1:$AK$61,29,0),VLOOKUP($A151,Surfaces!$B$1:$AK$61,16,0)))</f>
        <v/>
      </c>
      <c r="Q151" s="66" t="str">
        <f>IF(Q150="","",IF(VLOOKUP($A151,Surfaces!$B$1:$AK$61,16,0)="",VLOOKUP($A151,Surfaces!$B$1:$AK$61,29,0),VLOOKUP($A151,Surfaces!$B$1:$AK$61,16,0)))</f>
        <v/>
      </c>
      <c r="R151" s="66" t="str">
        <f>IF(R150="","",IF(VLOOKUP($A151,Surfaces!$B$1:$AK$61,16,0)="",VLOOKUP($A151,Surfaces!$B$1:$AK$61,29,0),VLOOKUP($A151,Surfaces!$B$1:$AK$61,16,0)))</f>
        <v/>
      </c>
      <c r="S151" s="66" t="str">
        <f>IF(S150="","",IF(VLOOKUP($A151,Surfaces!$B$1:$AK$61,16,0)="",VLOOKUP($A151,Surfaces!$B$1:$AK$61,29,0),VLOOKUP($A151,Surfaces!$B$1:$AK$61,16,0)))</f>
        <v/>
      </c>
      <c r="T151" s="66" t="str">
        <f>IF(T150="","",IF(VLOOKUP($A151,Surfaces!$B$1:$AK$61,16,0)="",VLOOKUP($A151,Surfaces!$B$1:$AK$61,29,0),VLOOKUP($A151,Surfaces!$B$1:$AK$61,16,0)))</f>
        <v/>
      </c>
      <c r="U151" s="66" t="str">
        <f>IF(U150="","",IF(VLOOKUP($A151,Surfaces!$B$1:$AK$61,16,0)="",VLOOKUP($A151,Surfaces!$B$1:$AK$61,29,0),VLOOKUP($A151,Surfaces!$B$1:$AK$61,16,0)))</f>
        <v/>
      </c>
      <c r="V151" s="66" t="str">
        <f>IF(V150="","",IF(VLOOKUP($A151,Surfaces!$B$1:$AK$61,16,0)="",VLOOKUP($A151,Surfaces!$B$1:$AK$61,29,0),VLOOKUP($A151,Surfaces!$B$1:$AK$61,16,0)))</f>
        <v/>
      </c>
      <c r="W151" s="66" t="str">
        <f>IF(W150="","",IF(VLOOKUP($A151,Surfaces!$B$1:$AK$61,16,0)="",VLOOKUP($A151,Surfaces!$B$1:$AK$61,29,0),VLOOKUP($A151,Surfaces!$B$1:$AK$61,16,0)))</f>
        <v/>
      </c>
      <c r="X151" s="66" t="str">
        <f>IF(X150="","",IF(VLOOKUP($A151,Surfaces!$B$1:$AK$61,16,0)="",VLOOKUP($A151,Surfaces!$B$1:$AK$61,29,0),VLOOKUP($A151,Surfaces!$B$1:$AK$61,16,0)))</f>
        <v/>
      </c>
      <c r="Y151" s="66" t="str">
        <f>IF(Y150="","",IF(VLOOKUP($A151,Surfaces!$B$1:$AK$61,16,0)="",VLOOKUP($A151,Surfaces!$B$1:$AK$61,29,0),VLOOKUP($A151,Surfaces!$B$1:$AK$61,16,0)))</f>
        <v/>
      </c>
      <c r="Z151" s="66" t="str">
        <f>IF(Z150="","",IF(VLOOKUP($A151,Surfaces!$B$1:$AK$61,16,0)="",VLOOKUP($A151,Surfaces!$B$1:$AK$61,29,0),VLOOKUP($A151,Surfaces!$B$1:$AK$61,16,0)))</f>
        <v/>
      </c>
      <c r="AA151" s="66" t="str">
        <f>IF(AA150="","",IF(VLOOKUP($A151,Surfaces!$B$1:$AK$61,16,0)="",VLOOKUP($A151,Surfaces!$B$1:$AK$61,29,0),VLOOKUP($A151,Surfaces!$B$1:$AK$61,16,0)))</f>
        <v/>
      </c>
      <c r="AB151" s="66" t="str">
        <f>IF(AB150="","",IF(VLOOKUP($A151,Surfaces!$B$1:$AK$61,16,0)="",VLOOKUP($A151,Surfaces!$B$1:$AK$61,29,0),VLOOKUP($A151,Surfaces!$B$1:$AK$61,16,0)))</f>
        <v/>
      </c>
      <c r="AC151" s="66" t="str">
        <f>IF(AC150="","",IF(VLOOKUP($A151,Surfaces!$B$1:$AK$61,16,0)="",VLOOKUP($A151,Surfaces!$B$1:$AK$61,29,0),VLOOKUP($A151,Surfaces!$B$1:$AK$61,16,0)))</f>
        <v/>
      </c>
      <c r="AD151" s="66" t="str">
        <f>IF(AD150="","",IF(VLOOKUP($A151,Surfaces!$B$1:$AK$61,16,0)="",VLOOKUP($A151,Surfaces!$B$1:$AK$61,29,0),VLOOKUP($A151,Surfaces!$B$1:$AK$61,16,0)))</f>
        <v/>
      </c>
      <c r="AE151" s="66" t="str">
        <f>IF(AE150="","",IF(VLOOKUP($A151,Surfaces!$B$1:$AK$61,16,0)="",VLOOKUP($A151,Surfaces!$B$1:$AK$61,29,0),VLOOKUP($A151,Surfaces!$B$1:$AK$61,16,0)))</f>
        <v/>
      </c>
      <c r="AF151" s="66" t="str">
        <f>IF(AF150="","",IF(VLOOKUP($A151,Surfaces!$B$1:$AK$61,16,0)="",VLOOKUP($A151,Surfaces!$B$1:$AK$61,29,0),VLOOKUP($A151,Surfaces!$B$1:$AK$61,16,0)))</f>
        <v/>
      </c>
      <c r="AG151" s="66" t="str">
        <f>IF(AG150="","",IF(VLOOKUP($A151,Surfaces!$B$1:$AK$61,16,0)="",VLOOKUP($A151,Surfaces!$B$1:$AK$61,29,0),VLOOKUP($A151,Surfaces!$B$1:$AK$61,16,0)))</f>
        <v/>
      </c>
      <c r="AH151" s="66" t="str">
        <f>IF(AH150="","",IF(VLOOKUP($A151,Surfaces!$B$1:$AK$61,16,0)="",VLOOKUP($A151,Surfaces!$B$1:$AK$61,29,0),VLOOKUP($A151,Surfaces!$B$1:$AK$61,16,0)))</f>
        <v/>
      </c>
      <c r="AI151" s="66" t="str">
        <f>IF(AI150="","",IF(VLOOKUP($A151,Surfaces!$B$1:$AK$61,16,0)="",VLOOKUP($A151,Surfaces!$B$1:$AK$61,29,0),VLOOKUP($A151,Surfaces!$B$1:$AK$61,16,0)))</f>
        <v/>
      </c>
      <c r="AJ151" s="66" t="str">
        <f>IF(AJ150="","",IF(VLOOKUP($A151,Surfaces!$B$1:$AK$61,16,0)="",VLOOKUP($A151,Surfaces!$B$1:$AK$61,29,0),VLOOKUP($A151,Surfaces!$B$1:$AK$61,16,0)))</f>
        <v/>
      </c>
      <c r="AK151" s="66" t="str">
        <f>IF(AK150="","",IF(VLOOKUP($A151,Surfaces!$B$1:$AK$61,16,0)="",VLOOKUP($A151,Surfaces!$B$1:$AK$61,29,0),VLOOKUP($A151,Surfaces!$B$1:$AK$61,16,0)))</f>
        <v/>
      </c>
      <c r="AL151" s="66" t="str">
        <f>IF(AL150="","",IF(VLOOKUP($A151,Surfaces!$B$1:$AK$61,16,0)="",VLOOKUP($A151,Surfaces!$B$1:$AK$61,29,0),VLOOKUP($A151,Surfaces!$B$1:$AK$61,16,0)))</f>
        <v/>
      </c>
      <c r="AM151" s="66" t="str">
        <f>IF(AM150="","",IF(VLOOKUP($A151,Surfaces!$B$1:$AK$61,16,0)="",VLOOKUP($A151,Surfaces!$B$1:$AK$61,29,0),VLOOKUP($A151,Surfaces!$B$1:$AK$61,16,0)))</f>
        <v/>
      </c>
      <c r="AN151" s="66" t="str">
        <f>IF(AN150="","",IF(VLOOKUP($A151,Surfaces!$B$1:$AK$61,16,0)="",VLOOKUP($A151,Surfaces!$B$1:$AK$61,29,0),VLOOKUP($A151,Surfaces!$B$1:$AK$61,16,0)))</f>
        <v/>
      </c>
      <c r="AO151" s="66" t="str">
        <f>IF(AO150="","",IF(VLOOKUP($A151,Surfaces!$B$1:$AK$61,16,0)="",VLOOKUP($A151,Surfaces!$B$1:$AK$61,29,0),VLOOKUP($A151,Surfaces!$B$1:$AK$61,16,0)))</f>
        <v/>
      </c>
      <c r="AP151" s="66" t="str">
        <f>IF(AP150="","",IF(VLOOKUP($A151,Surfaces!$B$1:$AK$61,16,0)="",VLOOKUP($A151,Surfaces!$B$1:$AK$61,29,0),VLOOKUP($A151,Surfaces!$B$1:$AK$61,16,0)))</f>
        <v/>
      </c>
      <c r="AQ151" s="66" t="str">
        <f>IF(AQ150="","",IF(VLOOKUP($A151,Surfaces!$B$1:$AK$61,16,0)="",VLOOKUP($A151,Surfaces!$B$1:$AK$61,29,0),VLOOKUP($A151,Surfaces!$B$1:$AK$61,16,0)))</f>
        <v/>
      </c>
      <c r="AR151" s="66" t="str">
        <f>IF(AR150="","",IF(VLOOKUP($A151,Surfaces!$B$1:$AK$61,16,0)="",VLOOKUP($A151,Surfaces!$B$1:$AK$61,29,0),VLOOKUP($A151,Surfaces!$B$1:$AK$61,16,0)))</f>
        <v/>
      </c>
      <c r="AS151" s="66" t="str">
        <f>IF(AS150="","",IF(VLOOKUP($A151,Surfaces!$B$1:$AK$61,16,0)="",VLOOKUP($A151,Surfaces!$B$1:$AK$61,29,0),VLOOKUP($A151,Surfaces!$B$1:$AK$61,16,0)))</f>
        <v/>
      </c>
      <c r="AT151" s="66" t="str">
        <f>IF(AT150="","",IF(VLOOKUP($A151,Surfaces!$B$1:$AK$61,16,0)="",VLOOKUP($A151,Surfaces!$B$1:$AK$61,29,0),VLOOKUP($A151,Surfaces!$B$1:$AK$61,16,0)))</f>
        <v/>
      </c>
      <c r="AU151" s="66" t="str">
        <f>IF(AU150="","",IF(VLOOKUP($A151,Surfaces!$B$1:$AK$61,16,0)="",VLOOKUP($A151,Surfaces!$B$1:$AK$61,29,0),VLOOKUP($A151,Surfaces!$B$1:$AK$61,16,0)))</f>
        <v/>
      </c>
      <c r="AV151" s="66" t="str">
        <f>IF(AV150="","",IF(VLOOKUP($A151,Surfaces!$B$1:$AK$61,16,0)="",VLOOKUP($A151,Surfaces!$B$1:$AK$61,29,0),VLOOKUP($A151,Surfaces!$B$1:$AK$61,16,0)))</f>
        <v/>
      </c>
      <c r="AW151" s="66" t="str">
        <f>IF(AW150="","",IF(VLOOKUP($A151,Surfaces!$B$1:$AK$61,16,0)="",VLOOKUP($A151,Surfaces!$B$1:$AK$61,29,0),VLOOKUP($A151,Surfaces!$B$1:$AK$61,16,0)))</f>
        <v/>
      </c>
      <c r="AX151" s="66" t="str">
        <f>IF(AX150="","",IF(VLOOKUP($A151,Surfaces!$B$1:$AK$61,16,0)="",VLOOKUP($A151,Surfaces!$B$1:$AK$61,29,0),VLOOKUP($A151,Surfaces!$B$1:$AK$61,16,0)))</f>
        <v/>
      </c>
      <c r="AY151" s="66" t="str">
        <f>IF(AY150="","",IF(VLOOKUP($A151,Surfaces!$B$1:$AK$61,16,0)="",VLOOKUP($A151,Surfaces!$B$1:$AK$61,29,0),VLOOKUP($A151,Surfaces!$B$1:$AK$61,16,0)))</f>
        <v/>
      </c>
      <c r="AZ151" s="66" t="str">
        <f>IF(AZ150="","",IF(VLOOKUP($A151,Surfaces!$B$1:$AK$61,16,0)="",VLOOKUP($A151,Surfaces!$B$1:$AK$61,29,0),VLOOKUP($A151,Surfaces!$B$1:$AK$61,16,0)))</f>
        <v/>
      </c>
      <c r="BA151" s="66" t="str">
        <f>IF(BA150="","",IF(VLOOKUP($A151,Surfaces!$B$1:$AK$61,16,0)="",VLOOKUP($A151,Surfaces!$B$1:$AK$61,29,0),VLOOKUP($A151,Surfaces!$B$1:$AK$61,16,0)))</f>
        <v/>
      </c>
      <c r="BB151" s="66" t="str">
        <f>IF(BB150="","",IF(VLOOKUP($A151,Surfaces!$B$1:$AK$61,16,0)="",VLOOKUP($A151,Surfaces!$B$1:$AK$61,29,0),VLOOKUP($A151,Surfaces!$B$1:$AK$61,16,0)))</f>
        <v/>
      </c>
      <c r="BC151" s="67"/>
      <c r="BD151" s="68"/>
      <c r="BE151" s="68"/>
      <c r="BF151" s="69"/>
      <c r="BG151" s="69"/>
      <c r="BH151" s="69"/>
      <c r="BI151" s="69"/>
      <c r="BJ151" s="69"/>
      <c r="BK151" s="70"/>
      <c r="BL151" s="69"/>
      <c r="BM151" s="69"/>
      <c r="BN151" s="69"/>
      <c r="BO151" s="71"/>
      <c r="BP151" s="72"/>
      <c r="BQ151" s="71"/>
      <c r="BR151" s="73"/>
    </row>
    <row r="152" spans="1:70" s="51" customFormat="1" x14ac:dyDescent="0.2">
      <c r="A152" s="41"/>
      <c r="B152" s="42" t="s">
        <v>115</v>
      </c>
      <c r="C152" s="43" t="str">
        <f>IF((C$182+$BN152)&gt;=52,IF(ISBLANK(INDEX($C153:$BB153,1,(C$182+$BN152+1-52))),"",IF($BL152="P",VLOOKUP($A152,Surfaces!$B$2:$AL$62,15,0),(VLOOKUP($A152,Surfaces!$B$2:$AL$62,28,0))/$BC152)),IF(ISBLANK(INDEX(C153:$BB153,1,$BN152+1)),"",IF($BL152="P",VLOOKUP($A152,Surfaces!$B$2:$AL$62,15,0),(VLOOKUP($A152,Surfaces!$B$2:$AL$62,28,0))/$BC152)))</f>
        <v/>
      </c>
      <c r="D152" s="43" t="str">
        <f>IF((D$182+$BN152)&gt;=52,IF(ISBLANK(INDEX($C153:$BB153,1,(D$182+$BN152+1-52))),"",IF($BL152="P",VLOOKUP($A152,Surfaces!$B$2:$AL$62,15,0),(VLOOKUP($A152,Surfaces!$B$2:$AL$62,28,0))/$BC152)),IF(ISBLANK(INDEX(D153:$BB153,1,$BN152+1)),"",IF($BL152="P",VLOOKUP($A152,Surfaces!$B$2:$AL$62,15,0),(VLOOKUP($A152,Surfaces!$B$2:$AL$62,28,0))/$BC152)))</f>
        <v/>
      </c>
      <c r="E152" s="43" t="str">
        <f>IF((E$182+$BN152)&gt;=52,IF(ISBLANK(INDEX($C153:$BB153,1,(E$182+$BN152+1-52))),"",IF($BL152="P",VLOOKUP($A152,Surfaces!$B$2:$AL$62,15,0),(VLOOKUP($A152,Surfaces!$B$2:$AL$62,28,0))/$BC152)),IF(ISBLANK(INDEX(E153:$BB153,1,$BN152+1)),"",IF($BL152="P",VLOOKUP($A152,Surfaces!$B$2:$AL$62,15,0),(VLOOKUP($A152,Surfaces!$B$2:$AL$62,28,0))/$BC152)))</f>
        <v/>
      </c>
      <c r="F152" s="43" t="str">
        <f>IF((F$182+$BN152)&gt;=52,IF(ISBLANK(INDEX($C153:$BB153,1,(F$182+$BN152+1-52))),"",IF($BL152="P",VLOOKUP($A152,Surfaces!$B$2:$AL$62,15,0),(VLOOKUP($A152,Surfaces!$B$2:$AL$62,28,0))/$BC152)),IF(ISBLANK(INDEX(F153:$BB153,1,$BN152+1)),"",IF($BL152="P",VLOOKUP($A152,Surfaces!$B$2:$AL$62,15,0),(VLOOKUP($A152,Surfaces!$B$2:$AL$62,28,0))/$BC152)))</f>
        <v/>
      </c>
      <c r="G152" s="43" t="str">
        <f>IF((G$182+$BN152)&gt;=52,IF(ISBLANK(INDEX($C153:$BB153,1,(G$182+$BN152+1-52))),"",IF($BL152="P",VLOOKUP($A152,Surfaces!$B$2:$AL$62,15,0),(VLOOKUP($A152,Surfaces!$B$2:$AL$62,28,0))/$BC152)),IF(ISBLANK(INDEX(G153:$BB153,1,$BN152+1)),"",IF($BL152="P",VLOOKUP($A152,Surfaces!$B$2:$AL$62,15,0),(VLOOKUP($A152,Surfaces!$B$2:$AL$62,28,0))/$BC152)))</f>
        <v/>
      </c>
      <c r="H152" s="43" t="str">
        <f>IF((H$182+$BN152)&gt;=52,IF(ISBLANK(INDEX($C153:$BB153,1,(H$182+$BN152+1-52))),"",IF($BL152="P",VLOOKUP($A152,Surfaces!$B$2:$AL$62,15,0),(VLOOKUP($A152,Surfaces!$B$2:$AL$62,28,0))/$BC152)),IF(ISBLANK(INDEX(H153:$BB153,1,$BN152+1)),"",IF($BL152="P",VLOOKUP($A152,Surfaces!$B$2:$AL$62,15,0),(VLOOKUP($A152,Surfaces!$B$2:$AL$62,28,0))/$BC152)))</f>
        <v/>
      </c>
      <c r="I152" s="43" t="str">
        <f>IF((I$182+$BN152)&gt;=52,IF(ISBLANK(INDEX($C153:$BB153,1,(I$182+$BN152+1-52))),"",IF($BL152="P",VLOOKUP($A152,Surfaces!$B$2:$AL$62,15,0),(VLOOKUP($A152,Surfaces!$B$2:$AL$62,28,0))/$BC152)),IF(ISBLANK(INDEX(I153:$BB153,1,$BN152+1)),"",IF($BL152="P",VLOOKUP($A152,Surfaces!$B$2:$AL$62,15,0),(VLOOKUP($A152,Surfaces!$B$2:$AL$62,28,0))/$BC152)))</f>
        <v/>
      </c>
      <c r="J152" s="43" t="str">
        <f>IF((J$182+$BN152)&gt;=52,IF(ISBLANK(INDEX($C153:$BB153,1,(J$182+$BN152+1-52))),"",IF($BL152="P",VLOOKUP($A152,Surfaces!$B$2:$AL$62,15,0),(VLOOKUP($A152,Surfaces!$B$2:$AL$62,28,0))/$BC152)),IF(ISBLANK(INDEX(J153:$BB153,1,$BN152+1)),"",IF($BL152="P",VLOOKUP($A152,Surfaces!$B$2:$AL$62,15,0),(VLOOKUP($A152,Surfaces!$B$2:$AL$62,28,0))/$BC152)))</f>
        <v/>
      </c>
      <c r="K152" s="43" t="str">
        <f>IF((K$182+$BN152)&gt;=52,IF(ISBLANK(INDEX($C153:$BB153,1,(K$182+$BN152+1-52))),"",IF($BL152="P",VLOOKUP($A152,Surfaces!$B$2:$AL$62,15,0),(VLOOKUP($A152,Surfaces!$B$2:$AL$62,28,0))/$BC152)),IF(ISBLANK(INDEX(K153:$BB153,1,$BN152+1)),"",IF($BL152="P",VLOOKUP($A152,Surfaces!$B$2:$AL$62,15,0),(VLOOKUP($A152,Surfaces!$B$2:$AL$62,28,0))/$BC152)))</f>
        <v/>
      </c>
      <c r="L152" s="43" t="str">
        <f>IF((L$182+$BN152)&gt;=52,IF(ISBLANK(INDEX($C153:$BB153,1,(L$182+$BN152+1-52))),"",IF($BL152="P",VLOOKUP($A152,Surfaces!$B$2:$AL$62,15,0),(VLOOKUP($A152,Surfaces!$B$2:$AL$62,28,0))/$BC152)),IF(ISBLANK(INDEX(L153:$BB153,1,$BN152+1)),"",IF($BL152="P",VLOOKUP($A152,Surfaces!$B$2:$AL$62,15,0),(VLOOKUP($A152,Surfaces!$B$2:$AL$62,28,0))/$BC152)))</f>
        <v/>
      </c>
      <c r="M152" s="43" t="str">
        <f>IF((M$182+$BN152)&gt;=52,IF(ISBLANK(INDEX($C153:$BB153,1,(M$182+$BN152+1-52))),"",IF($BL152="P",VLOOKUP($A152,Surfaces!$B$2:$AL$62,15,0),(VLOOKUP($A152,Surfaces!$B$2:$AL$62,28,0))/$BC152)),IF(ISBLANK(INDEX(M153:$BB153,1,$BN152+1)),"",IF($BL152="P",VLOOKUP($A152,Surfaces!$B$2:$AL$62,15,0),(VLOOKUP($A152,Surfaces!$B$2:$AL$62,28,0))/$BC152)))</f>
        <v/>
      </c>
      <c r="N152" s="43" t="str">
        <f>IF((N$182+$BN152)&gt;=52,IF(ISBLANK(INDEX($C153:$BB153,1,(N$182+$BN152+1-52))),"",IF($BL152="P",VLOOKUP($A152,Surfaces!$B$2:$AL$62,15,0),(VLOOKUP($A152,Surfaces!$B$2:$AL$62,28,0))/$BC152)),IF(ISBLANK(INDEX(N153:$BB153,1,$BN152+1)),"",IF($BL152="P",VLOOKUP($A152,Surfaces!$B$2:$AL$62,15,0),(VLOOKUP($A152,Surfaces!$B$2:$AL$62,28,0))/$BC152)))</f>
        <v/>
      </c>
      <c r="O152" s="43" t="str">
        <f>IF((O$182+$BN152)&gt;=52,IF(ISBLANK(INDEX($C153:$BB153,1,(O$182+$BN152+1-52))),"",IF($BL152="P",VLOOKUP($A152,Surfaces!$B$2:$AL$62,15,0),(VLOOKUP($A152,Surfaces!$B$2:$AL$62,28,0))/$BC152)),IF(ISBLANK(INDEX(O153:$BB153,1,$BN152+1)),"",IF($BL152="P",VLOOKUP($A152,Surfaces!$B$2:$AL$62,15,0),(VLOOKUP($A152,Surfaces!$B$2:$AL$62,28,0))/$BC152)))</f>
        <v/>
      </c>
      <c r="P152" s="43" t="str">
        <f>IF((P$182+$BN152)&gt;=52,IF(ISBLANK(INDEX($C153:$BB153,1,(P$182+$BN152+1-52))),"",IF($BL152="P",VLOOKUP($A152,Surfaces!$B$2:$AL$62,15,0),(VLOOKUP($A152,Surfaces!$B$2:$AL$62,28,0))/$BC152)),IF(ISBLANK(INDEX(P153:$BB153,1,$BN152+1)),"",IF($BL152="P",VLOOKUP($A152,Surfaces!$B$2:$AL$62,15,0),(VLOOKUP($A152,Surfaces!$B$2:$AL$62,28,0))/$BC152)))</f>
        <v/>
      </c>
      <c r="Q152" s="43" t="str">
        <f>IF((Q$182+$BN152)&gt;=52,IF(ISBLANK(INDEX($C153:$BB153,1,(Q$182+$BN152+1-52))),"",IF($BL152="P",VLOOKUP($A152,Surfaces!$B$2:$AL$62,15,0),(VLOOKUP($A152,Surfaces!$B$2:$AL$62,28,0))/$BC152)),IF(ISBLANK(INDEX(Q153:$BB153,1,$BN152+1)),"",IF($BL152="P",VLOOKUP($A152,Surfaces!$B$2:$AL$62,15,0),(VLOOKUP($A152,Surfaces!$B$2:$AL$62,28,0))/$BC152)))</f>
        <v/>
      </c>
      <c r="R152" s="43" t="str">
        <f>IF((R$182+$BN152)&gt;=52,IF(ISBLANK(INDEX($C153:$BB153,1,(R$182+$BN152+1-52))),"",IF($BL152="P",VLOOKUP($A152,Surfaces!$B$2:$AL$62,15,0),(VLOOKUP($A152,Surfaces!$B$2:$AL$62,28,0))/$BC152)),IF(ISBLANK(INDEX(R153:$BB153,1,$BN152+1)),"",IF($BL152="P",VLOOKUP($A152,Surfaces!$B$2:$AL$62,15,0),(VLOOKUP($A152,Surfaces!$B$2:$AL$62,28,0))/$BC152)))</f>
        <v/>
      </c>
      <c r="S152" s="43" t="str">
        <f>IF((S$182+$BN152)&gt;=52,IF(ISBLANK(INDEX($C153:$BB153,1,(S$182+$BN152+1-52))),"",IF($BL152="P",VLOOKUP($A152,Surfaces!$B$2:$AL$62,15,0),(VLOOKUP($A152,Surfaces!$B$2:$AL$62,28,0))/$BC152)),IF(ISBLANK(INDEX(S153:$BB153,1,$BN152+1)),"",IF($BL152="P",VLOOKUP($A152,Surfaces!$B$2:$AL$62,15,0),(VLOOKUP($A152,Surfaces!$B$2:$AL$62,28,0))/$BC152)))</f>
        <v/>
      </c>
      <c r="T152" s="43" t="str">
        <f>IF((T$182+$BN152)&gt;=52,IF(ISBLANK(INDEX($C153:$BB153,1,(T$182+$BN152+1-52))),"",IF($BL152="P",VLOOKUP($A152,Surfaces!$B$2:$AL$62,15,0),(VLOOKUP($A152,Surfaces!$B$2:$AL$62,28,0))/$BC152)),IF(ISBLANK(INDEX(T153:$BB153,1,$BN152+1)),"",IF($BL152="P",VLOOKUP($A152,Surfaces!$B$2:$AL$62,15,0),(VLOOKUP($A152,Surfaces!$B$2:$AL$62,28,0))/$BC152)))</f>
        <v/>
      </c>
      <c r="U152" s="43" t="str">
        <f>IF((U$182+$BN152)&gt;=52,IF(ISBLANK(INDEX($C153:$BB153,1,(U$182+$BN152+1-52))),"",IF($BL152="P",VLOOKUP($A152,Surfaces!$B$2:$AL$62,15,0),(VLOOKUP($A152,Surfaces!$B$2:$AL$62,28,0))/$BC152)),IF(ISBLANK(INDEX(U153:$BB153,1,$BN152+1)),"",IF($BL152="P",VLOOKUP($A152,Surfaces!$B$2:$AL$62,15,0),(VLOOKUP($A152,Surfaces!$B$2:$AL$62,28,0))/$BC152)))</f>
        <v/>
      </c>
      <c r="V152" s="43" t="str">
        <f>IF((V$182+$BN152)&gt;=52,IF(ISBLANK(INDEX($C153:$BB153,1,(V$182+$BN152+1-52))),"",IF($BL152="P",VLOOKUP($A152,Surfaces!$B$2:$AL$62,15,0),(VLOOKUP($A152,Surfaces!$B$2:$AL$62,28,0))/$BC152)),IF(ISBLANK(INDEX(V153:$BB153,1,$BN152+1)),"",IF($BL152="P",VLOOKUP($A152,Surfaces!$B$2:$AL$62,15,0),(VLOOKUP($A152,Surfaces!$B$2:$AL$62,28,0))/$BC152)))</f>
        <v/>
      </c>
      <c r="W152" s="43" t="str">
        <f>IF((W$182+$BN152)&gt;=52,IF(ISBLANK(INDEX($C153:$BB153,1,(W$182+$BN152+1-52))),"",IF($BL152="P",VLOOKUP($A152,Surfaces!$B$2:$AL$62,15,0),(VLOOKUP($A152,Surfaces!$B$2:$AL$62,28,0))/$BC152)),IF(ISBLANK(INDEX(W153:$BB153,1,$BN152+1)),"",IF($BL152="P",VLOOKUP($A152,Surfaces!$B$2:$AL$62,15,0),(VLOOKUP($A152,Surfaces!$B$2:$AL$62,28,0))/$BC152)))</f>
        <v/>
      </c>
      <c r="X152" s="43" t="str">
        <f>IF((X$182+$BN152)&gt;=52,IF(ISBLANK(INDEX($C153:$BB153,1,(X$182+$BN152+1-52))),"",IF($BL152="P",VLOOKUP($A152,Surfaces!$B$2:$AL$62,15,0),(VLOOKUP($A152,Surfaces!$B$2:$AL$62,28,0))/$BC152)),IF(ISBLANK(INDEX(X153:$BB153,1,$BN152+1)),"",IF($BL152="P",VLOOKUP($A152,Surfaces!$B$2:$AL$62,15,0),(VLOOKUP($A152,Surfaces!$B$2:$AL$62,28,0))/$BC152)))</f>
        <v/>
      </c>
      <c r="Y152" s="43" t="str">
        <f>IF((Y$182+$BN152)&gt;=52,IF(ISBLANK(INDEX($C153:$BB153,1,(Y$182+$BN152+1-52))),"",IF($BL152="P",VLOOKUP($A152,Surfaces!$B$2:$AL$62,15,0),(VLOOKUP($A152,Surfaces!$B$2:$AL$62,28,0))/$BC152)),IF(ISBLANK(INDEX(Y153:$BB153,1,$BN152+1)),"",IF($BL152="P",VLOOKUP($A152,Surfaces!$B$2:$AL$62,15,0),(VLOOKUP($A152,Surfaces!$B$2:$AL$62,28,0))/$BC152)))</f>
        <v/>
      </c>
      <c r="Z152" s="43" t="str">
        <f>IF((Z$182+$BN152)&gt;=52,IF(ISBLANK(INDEX($C153:$BB153,1,(Z$182+$BN152+1-52))),"",IF($BL152="P",VLOOKUP($A152,Surfaces!$B$2:$AL$62,15,0),(VLOOKUP($A152,Surfaces!$B$2:$AL$62,28,0))/$BC152)),IF(ISBLANK(INDEX(Z153:$BB153,1,$BN152+1)),"",IF($BL152="P",VLOOKUP($A152,Surfaces!$B$2:$AL$62,15,0),(VLOOKUP($A152,Surfaces!$B$2:$AL$62,28,0))/$BC152)))</f>
        <v/>
      </c>
      <c r="AA152" s="43" t="str">
        <f>IF((AA$182+$BN152)&gt;=52,IF(ISBLANK(INDEX($C153:$BB153,1,(AA$182+$BN152+1-52))),"",IF($BL152="P",VLOOKUP($A152,Surfaces!$B$2:$AL$62,15,0),(VLOOKUP($A152,Surfaces!$B$2:$AL$62,28,0))/$BC152)),IF(ISBLANK(INDEX(AA153:$BB153,1,$BN152+1)),"",IF($BL152="P",VLOOKUP($A152,Surfaces!$B$2:$AL$62,15,0),(VLOOKUP($A152,Surfaces!$B$2:$AL$62,28,0))/$BC152)))</f>
        <v/>
      </c>
      <c r="AB152" s="43" t="str">
        <f>IF((AB$182+$BN152)&gt;=52,IF(ISBLANK(INDEX($C153:$BB153,1,(AB$182+$BN152+1-52))),"",IF($BL152="P",VLOOKUP($A152,Surfaces!$B$2:$AL$62,15,0),(VLOOKUP($A152,Surfaces!$B$2:$AL$62,28,0))/$BC152)),IF(ISBLANK(INDEX(AB153:$BB153,1,$BN152+1)),"",IF($BL152="P",VLOOKUP($A152,Surfaces!$B$2:$AL$62,15,0),(VLOOKUP($A152,Surfaces!$B$2:$AL$62,28,0))/$BC152)))</f>
        <v/>
      </c>
      <c r="AC152" s="43" t="str">
        <f>IF((AC$182+$BN152)&gt;=52,IF(ISBLANK(INDEX($C153:$BB153,1,(AC$182+$BN152+1-52))),"",IF($BL152="P",VLOOKUP($A152,Surfaces!$B$2:$AL$62,15,0),(VLOOKUP($A152,Surfaces!$B$2:$AL$62,28,0))/$BC152)),IF(ISBLANK(INDEX(AC153:$BB153,1,$BN152+1)),"",IF($BL152="P",VLOOKUP($A152,Surfaces!$B$2:$AL$62,15,0),(VLOOKUP($A152,Surfaces!$B$2:$AL$62,28,0))/$BC152)))</f>
        <v/>
      </c>
      <c r="AD152" s="43" t="str">
        <f>IF((AD$182+$BN152)&gt;=52,IF(ISBLANK(INDEX($C153:$BB153,1,(AD$182+$BN152+1-52))),"",IF($BL152="P",VLOOKUP($A152,Surfaces!$B$2:$AL$62,15,0),(VLOOKUP($A152,Surfaces!$B$2:$AL$62,28,0))/$BC152)),IF(ISBLANK(INDEX(AD153:$BB153,1,$BN152+1)),"",IF($BL152="P",VLOOKUP($A152,Surfaces!$B$2:$AL$62,15,0),(VLOOKUP($A152,Surfaces!$B$2:$AL$62,28,0))/$BC152)))</f>
        <v/>
      </c>
      <c r="AE152" s="43" t="str">
        <f>IF((AE$182+$BN152)&gt;=52,IF(ISBLANK(INDEX($C153:$BB153,1,(AE$182+$BN152+1-52))),"",IF($BL152="P",VLOOKUP($A152,Surfaces!$B$2:$AL$62,15,0),(VLOOKUP($A152,Surfaces!$B$2:$AL$62,28,0))/$BC152)),IF(ISBLANK(INDEX(AE153:$BB153,1,$BN152+1)),"",IF($BL152="P",VLOOKUP($A152,Surfaces!$B$2:$AL$62,15,0),(VLOOKUP($A152,Surfaces!$B$2:$AL$62,28,0))/$BC152)))</f>
        <v/>
      </c>
      <c r="AF152" s="43" t="str">
        <f>IF((AF$182+$BN152)&gt;=52,IF(ISBLANK(INDEX($C153:$BB153,1,(AF$182+$BN152+1-52))),"",IF($BL152="P",VLOOKUP($A152,Surfaces!$B$2:$AL$62,15,0),(VLOOKUP($A152,Surfaces!$B$2:$AL$62,28,0))/$BC152)),IF(ISBLANK(INDEX(AF153:$BB153,1,$BN152+1)),"",IF($BL152="P",VLOOKUP($A152,Surfaces!$B$2:$AL$62,15,0),(VLOOKUP($A152,Surfaces!$B$2:$AL$62,28,0))/$BC152)))</f>
        <v/>
      </c>
      <c r="AG152" s="43" t="str">
        <f>IF((AG$182+$BN152)&gt;=52,IF(ISBLANK(INDEX($C153:$BB153,1,(AG$182+$BN152+1-52))),"",IF($BL152="P",VLOOKUP($A152,Surfaces!$B$2:$AL$62,15,0),(VLOOKUP($A152,Surfaces!$B$2:$AL$62,28,0))/$BC152)),IF(ISBLANK(INDEX(AG153:$BB153,1,$BN152+1)),"",IF($BL152="P",VLOOKUP($A152,Surfaces!$B$2:$AL$62,15,0),(VLOOKUP($A152,Surfaces!$B$2:$AL$62,28,0))/$BC152)))</f>
        <v/>
      </c>
      <c r="AH152" s="43" t="str">
        <f>IF((AH$182+$BN152)&gt;=52,IF(ISBLANK(INDEX($C153:$BB153,1,(AH$182+$BN152+1-52))),"",IF($BL152="P",VLOOKUP($A152,Surfaces!$B$2:$AL$62,15,0),(VLOOKUP($A152,Surfaces!$B$2:$AL$62,28,0))/$BC152)),IF(ISBLANK(INDEX(AH153:$BB153,1,$BN152+1)),"",IF($BL152="P",VLOOKUP($A152,Surfaces!$B$2:$AL$62,15,0),(VLOOKUP($A152,Surfaces!$B$2:$AL$62,28,0))/$BC152)))</f>
        <v/>
      </c>
      <c r="AI152" s="43" t="str">
        <f>IF((AI$182+$BN152)&gt;=52,IF(ISBLANK(INDEX($C153:$BB153,1,(AI$182+$BN152+1-52))),"",IF($BL152="P",VLOOKUP($A152,Surfaces!$B$2:$AL$62,15,0),(VLOOKUP($A152,Surfaces!$B$2:$AL$62,28,0))/$BC152)),IF(ISBLANK(INDEX(AI153:$BB153,1,$BN152+1)),"",IF($BL152="P",VLOOKUP($A152,Surfaces!$B$2:$AL$62,15,0),(VLOOKUP($A152,Surfaces!$B$2:$AL$62,28,0))/$BC152)))</f>
        <v/>
      </c>
      <c r="AJ152" s="43" t="str">
        <f>IF((AJ$182+$BN152)&gt;=52,IF(ISBLANK(INDEX($C153:$BB153,1,(AJ$182+$BN152+1-52))),"",IF($BL152="P",VLOOKUP($A152,Surfaces!$B$2:$AL$62,15,0),(VLOOKUP($A152,Surfaces!$B$2:$AL$62,28,0))/$BC152)),IF(ISBLANK(INDEX(AJ153:$BB153,1,$BN152+1)),"",IF($BL152="P",VLOOKUP($A152,Surfaces!$B$2:$AL$62,15,0),(VLOOKUP($A152,Surfaces!$B$2:$AL$62,28,0))/$BC152)))</f>
        <v/>
      </c>
      <c r="AK152" s="43" t="str">
        <f>IF((AK$182+$BN152)&gt;=52,IF(ISBLANK(INDEX($C153:$BB153,1,(AK$182+$BN152+1-52))),"",IF($BL152="P",VLOOKUP($A152,Surfaces!$B$2:$AL$62,15,0),(VLOOKUP($A152,Surfaces!$B$2:$AL$62,28,0))/$BC152)),IF(ISBLANK(INDEX(AK153:$BB153,1,$BN152+1)),"",IF($BL152="P",VLOOKUP($A152,Surfaces!$B$2:$AL$62,15,0),(VLOOKUP($A152,Surfaces!$B$2:$AL$62,28,0))/$BC152)))</f>
        <v/>
      </c>
      <c r="AL152" s="43" t="str">
        <f>IF((AL$182+$BN152)&gt;=52,IF(ISBLANK(INDEX($C153:$BB153,1,(AL$182+$BN152+1-52))),"",IF($BL152="P",VLOOKUP($A152,Surfaces!$B$2:$AL$62,15,0),(VLOOKUP($A152,Surfaces!$B$2:$AL$62,28,0))/$BC152)),IF(ISBLANK(INDEX(AL153:$BB153,1,$BN152+1)),"",IF($BL152="P",VLOOKUP($A152,Surfaces!$B$2:$AL$62,15,0),(VLOOKUP($A152,Surfaces!$B$2:$AL$62,28,0))/$BC152)))</f>
        <v/>
      </c>
      <c r="AM152" s="43" t="str">
        <f>IF((AM$182+$BN152)&gt;=52,IF(ISBLANK(INDEX($C153:$BB153,1,(AM$182+$BN152+1-52))),"",IF($BL152="P",VLOOKUP($A152,Surfaces!$B$2:$AL$62,15,0),(VLOOKUP($A152,Surfaces!$B$2:$AL$62,28,0))/$BC152)),IF(ISBLANK(INDEX(AM153:$BB153,1,$BN152+1)),"",IF($BL152="P",VLOOKUP($A152,Surfaces!$B$2:$AL$62,15,0),(VLOOKUP($A152,Surfaces!$B$2:$AL$62,28,0))/$BC152)))</f>
        <v/>
      </c>
      <c r="AN152" s="43" t="str">
        <f>IF((AN$182+$BN152)&gt;=52,IF(ISBLANK(INDEX($C153:$BB153,1,(AN$182+$BN152+1-52))),"",IF($BL152="P",VLOOKUP($A152,Surfaces!$B$2:$AL$62,15,0),(VLOOKUP($A152,Surfaces!$B$2:$AL$62,28,0))/$BC152)),IF(ISBLANK(INDEX(AN153:$BB153,1,$BN152+1)),"",IF($BL152="P",VLOOKUP($A152,Surfaces!$B$2:$AL$62,15,0),(VLOOKUP($A152,Surfaces!$B$2:$AL$62,28,0))/$BC152)))</f>
        <v/>
      </c>
      <c r="AO152" s="43" t="str">
        <f>IF((AO$182+$BN152)&gt;=52,IF(ISBLANK(INDEX($C153:$BB153,1,(AO$182+$BN152+1-52))),"",IF($BL152="P",VLOOKUP($A152,Surfaces!$B$2:$AL$62,15,0),(VLOOKUP($A152,Surfaces!$B$2:$AL$62,28,0))/$BC152)),IF(ISBLANK(INDEX(AO153:$BB153,1,$BN152+1)),"",IF($BL152="P",VLOOKUP($A152,Surfaces!$B$2:$AL$62,15,0),(VLOOKUP($A152,Surfaces!$B$2:$AL$62,28,0))/$BC152)))</f>
        <v/>
      </c>
      <c r="AP152" s="43" t="str">
        <f>IF((AP$182+$BN152)&gt;=52,IF(ISBLANK(INDEX($C153:$BB153,1,(AP$182+$BN152+1-52))),"",IF($BL152="P",VLOOKUP($A152,Surfaces!$B$2:$AL$62,15,0),(VLOOKUP($A152,Surfaces!$B$2:$AL$62,28,0))/$BC152)),IF(ISBLANK(INDEX(AP153:$BB153,1,$BN152+1)),"",IF($BL152="P",VLOOKUP($A152,Surfaces!$B$2:$AL$62,15,0),(VLOOKUP($A152,Surfaces!$B$2:$AL$62,28,0))/$BC152)))</f>
        <v/>
      </c>
      <c r="AQ152" s="43" t="str">
        <f>IF((AQ$182+$BN152)&gt;=52,IF(ISBLANK(INDEX($C153:$BB153,1,(AQ$182+$BN152+1-52))),"",IF($BL152="P",VLOOKUP($A152,Surfaces!$B$2:$AL$62,15,0),(VLOOKUP($A152,Surfaces!$B$2:$AL$62,28,0))/$BC152)),IF(ISBLANK(INDEX(AQ153:$BB153,1,$BN152+1)),"",IF($BL152="P",VLOOKUP($A152,Surfaces!$B$2:$AL$62,15,0),(VLOOKUP($A152,Surfaces!$B$2:$AL$62,28,0))/$BC152)))</f>
        <v/>
      </c>
      <c r="AR152" s="43" t="str">
        <f>IF((AR$182+$BN152)&gt;=52,IF(ISBLANK(INDEX($C153:$BB153,1,(AR$182+$BN152+1-52))),"",IF($BL152="P",VLOOKUP($A152,Surfaces!$B$2:$AL$62,15,0),(VLOOKUP($A152,Surfaces!$B$2:$AL$62,28,0))/$BC152)),IF(ISBLANK(INDEX(AR153:$BB153,1,$BN152+1)),"",IF($BL152="P",VLOOKUP($A152,Surfaces!$B$2:$AL$62,15,0),(VLOOKUP($A152,Surfaces!$B$2:$AL$62,28,0))/$BC152)))</f>
        <v/>
      </c>
      <c r="AS152" s="43" t="str">
        <f>IF((AS$182+$BN152)&gt;=52,IF(ISBLANK(INDEX($C153:$BB153,1,(AS$182+$BN152+1-52))),"",IF($BL152="P",VLOOKUP($A152,Surfaces!$B$2:$AL$62,15,0),(VLOOKUP($A152,Surfaces!$B$2:$AL$62,28,0))/$BC152)),IF(ISBLANK(INDEX(AS153:$BB153,1,$BN152+1)),"",IF($BL152="P",VLOOKUP($A152,Surfaces!$B$2:$AL$62,15,0),(VLOOKUP($A152,Surfaces!$B$2:$AL$62,28,0))/$BC152)))</f>
        <v/>
      </c>
      <c r="AT152" s="43" t="str">
        <f>IF((AT$182+$BN152)&gt;=52,IF(ISBLANK(INDEX($C153:$BB153,1,(AT$182+$BN152+1-52))),"",IF($BL152="P",VLOOKUP($A152,Surfaces!$B$2:$AL$62,15,0),(VLOOKUP($A152,Surfaces!$B$2:$AL$62,28,0))/$BC152)),IF(ISBLANK(INDEX(AT153:$BB153,1,$BN152+1)),"",IF($BL152="P",VLOOKUP($A152,Surfaces!$B$2:$AL$62,15,0),(VLOOKUP($A152,Surfaces!$B$2:$AL$62,28,0))/$BC152)))</f>
        <v/>
      </c>
      <c r="AU152" s="43" t="str">
        <f>IF((AU$182+$BN152)&gt;=52,IF(ISBLANK(INDEX($C153:$BB153,1,(AU$182+$BN152+1-52))),"",IF($BL152="P",VLOOKUP($A152,Surfaces!$B$2:$AL$62,15,0),(VLOOKUP($A152,Surfaces!$B$2:$AL$62,28,0))/$BC152)),IF(ISBLANK(INDEX(AU153:$BB153,1,$BN152+1)),"",IF($BL152="P",VLOOKUP($A152,Surfaces!$B$2:$AL$62,15,0),(VLOOKUP($A152,Surfaces!$B$2:$AL$62,28,0))/$BC152)))</f>
        <v/>
      </c>
      <c r="AV152" s="43" t="str">
        <f>IF((AV$182+$BN152)&gt;=52,IF(ISBLANK(INDEX($C153:$BB153,1,(AV$182+$BN152+1-52))),"",IF($BL152="P",VLOOKUP($A152,Surfaces!$B$2:$AL$62,15,0),(VLOOKUP($A152,Surfaces!$B$2:$AL$62,28,0))/$BC152)),IF(ISBLANK(INDEX(AV153:$BB153,1,$BN152+1)),"",IF($BL152="P",VLOOKUP($A152,Surfaces!$B$2:$AL$62,15,0),(VLOOKUP($A152,Surfaces!$B$2:$AL$62,28,0))/$BC152)))</f>
        <v/>
      </c>
      <c r="AW152" s="43" t="str">
        <f>IF((AW$182+$BN152)&gt;=52,IF(ISBLANK(INDEX($C153:$BB153,1,(AW$182+$BN152+1-52))),"",IF($BL152="P",VLOOKUP($A152,Surfaces!$B$2:$AL$62,15,0),(VLOOKUP($A152,Surfaces!$B$2:$AL$62,28,0))/$BC152)),IF(ISBLANK(INDEX(AW153:$BB153,1,$BN152+1)),"",IF($BL152="P",VLOOKUP($A152,Surfaces!$B$2:$AL$62,15,0),(VLOOKUP($A152,Surfaces!$B$2:$AL$62,28,0))/$BC152)))</f>
        <v/>
      </c>
      <c r="AX152" s="43" t="str">
        <f>IF((AX$182+$BN152)&gt;=52,IF(ISBLANK(INDEX($C153:$BB153,1,(AX$182+$BN152+1-52))),"",IF($BL152="P",VLOOKUP($A152,Surfaces!$B$2:$AL$62,15,0),(VLOOKUP($A152,Surfaces!$B$2:$AL$62,28,0))/$BC152)),IF(ISBLANK(INDEX(AX153:$BB153,1,$BN152+1)),"",IF($BL152="P",VLOOKUP($A152,Surfaces!$B$2:$AL$62,15,0),(VLOOKUP($A152,Surfaces!$B$2:$AL$62,28,0))/$BC152)))</f>
        <v/>
      </c>
      <c r="AY152" s="43" t="str">
        <f>IF((AY$182+$BN152)&gt;=52,IF(ISBLANK(INDEX($C153:$BB153,1,(AY$182+$BN152+1-52))),"",IF($BL152="P",VLOOKUP($A152,Surfaces!$B$2:$AL$62,15,0),(VLOOKUP($A152,Surfaces!$B$2:$AL$62,28,0))/$BC152)),IF(ISBLANK(INDEX(AY153:$BB153,1,$BN152+1)),"",IF($BL152="P",VLOOKUP($A152,Surfaces!$B$2:$AL$62,15,0),(VLOOKUP($A152,Surfaces!$B$2:$AL$62,28,0))/$BC152)))</f>
        <v/>
      </c>
      <c r="AZ152" s="43" t="str">
        <f>IF((AZ$182+$BN152)&gt;=52,IF(ISBLANK(INDEX($C153:$BB153,1,(AZ$182+$BN152+1-52))),"",IF($BL152="P",VLOOKUP($A152,Surfaces!$B$2:$AL$62,15,0),(VLOOKUP($A152,Surfaces!$B$2:$AL$62,28,0))/$BC152)),IF(ISBLANK(INDEX(AZ153:$BB153,1,$BN152+1)),"",IF($BL152="P",VLOOKUP($A152,Surfaces!$B$2:$AL$62,15,0),(VLOOKUP($A152,Surfaces!$B$2:$AL$62,28,0))/$BC152)))</f>
        <v/>
      </c>
      <c r="BA152" s="43" t="str">
        <f>IF((BA$182+$BN152)&gt;=52,IF(ISBLANK(INDEX($C153:$BB153,1,(BA$182+$BN152+1-52))),"",IF($BL152="P",VLOOKUP($A152,Surfaces!$B$2:$AL$62,15,0),(VLOOKUP($A152,Surfaces!$B$2:$AL$62,28,0))/$BC152)),IF(ISBLANK(INDEX(BA153:$BB153,1,$BN152+1)),"",IF($BL152="P",VLOOKUP($A152,Surfaces!$B$2:$AL$62,15,0),(VLOOKUP($A152,Surfaces!$B$2:$AL$62,28,0))/$BC152)))</f>
        <v/>
      </c>
      <c r="BB152" s="43" t="str">
        <f>IF((BB$182+$BN152)&gt;=52,IF(ISBLANK(INDEX($C153:$BB153,1,(BB$182+$BN152+1-52))),"",IF($BL152="P",VLOOKUP($A152,Surfaces!$B$2:$AL$62,15,0),(VLOOKUP($A152,Surfaces!$B$2:$AL$62,28,0))/$BC152)),IF(ISBLANK(INDEX(BB153:$BB153,1,$BN152+1)),"",IF($BL152="P",VLOOKUP($A152,Surfaces!$B$2:$AL$62,15,0),(VLOOKUP($A152,Surfaces!$B$2:$AL$62,28,0))/$BC152)))</f>
        <v/>
      </c>
      <c r="BC152" s="44" t="str">
        <f>IF(COUNTA(C153:BB153)=0,"",COUNTA(C153:BB153))</f>
        <v/>
      </c>
      <c r="BD152" s="45"/>
      <c r="BE152" s="45"/>
      <c r="BF152" s="46"/>
      <c r="BG152" s="46"/>
      <c r="BH152" s="46"/>
      <c r="BI152" s="46"/>
      <c r="BJ152" s="46"/>
      <c r="BK152" s="47"/>
      <c r="BL152" s="46"/>
      <c r="BM152" s="46"/>
      <c r="BN152" s="46"/>
      <c r="BO152" s="48"/>
      <c r="BP152" s="49"/>
      <c r="BQ152" s="48"/>
      <c r="BR152" s="50" t="str">
        <f>IF(ISBLANK(BP152),"",BP152)</f>
        <v/>
      </c>
    </row>
    <row r="153" spans="1:70" x14ac:dyDescent="0.2">
      <c r="A153" s="52">
        <f>A152</f>
        <v>0</v>
      </c>
      <c r="B153" s="53" t="s">
        <v>121</v>
      </c>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54"/>
      <c r="AS153" s="54"/>
      <c r="AT153" s="54"/>
      <c r="AU153" s="54"/>
      <c r="AV153" s="54"/>
      <c r="AW153" s="54"/>
      <c r="AX153" s="54"/>
      <c r="AY153" s="54"/>
      <c r="AZ153" s="54"/>
      <c r="BA153" s="54"/>
      <c r="BB153" s="54"/>
      <c r="BC153" s="57"/>
      <c r="BD153" s="58"/>
      <c r="BE153" s="58"/>
      <c r="BF153" s="59"/>
      <c r="BG153" s="59"/>
      <c r="BH153" s="59"/>
      <c r="BI153" s="59"/>
      <c r="BJ153" s="59"/>
      <c r="BK153" s="60"/>
      <c r="BL153" s="59"/>
      <c r="BM153" s="59"/>
      <c r="BN153" s="59"/>
      <c r="BO153" s="61"/>
      <c r="BP153" s="62"/>
      <c r="BQ153" s="61"/>
      <c r="BR153" s="63"/>
    </row>
    <row r="154" spans="1:70" x14ac:dyDescent="0.2">
      <c r="A154" s="64">
        <f>A153</f>
        <v>0</v>
      </c>
      <c r="B154" s="65" t="s">
        <v>123</v>
      </c>
      <c r="C154" s="66" t="str">
        <f>IF(C153="","",IF(VLOOKUP($A154,Surfaces!$B$1:$AK$61,16,0)="",VLOOKUP($A154,Surfaces!$B$1:$AK$61,29,0),VLOOKUP($A154,Surfaces!$B$1:$AK$61,16,0)))</f>
        <v/>
      </c>
      <c r="D154" s="66" t="str">
        <f>IF(D153="","",IF(VLOOKUP($A154,Surfaces!$B$1:$AK$61,16,0)="",VLOOKUP($A154,Surfaces!$B$1:$AK$61,29,0),VLOOKUP($A154,Surfaces!$B$1:$AK$61,16,0)))</f>
        <v/>
      </c>
      <c r="E154" s="66" t="str">
        <f>IF(E153="","",IF(VLOOKUP($A154,Surfaces!$B$1:$AK$61,16,0)="",VLOOKUP($A154,Surfaces!$B$1:$AK$61,29,0),VLOOKUP($A154,Surfaces!$B$1:$AK$61,16,0)))</f>
        <v/>
      </c>
      <c r="F154" s="66" t="str">
        <f>IF(F153="","",IF(VLOOKUP($A154,Surfaces!$B$1:$AK$61,16,0)="",VLOOKUP($A154,Surfaces!$B$1:$AK$61,29,0),VLOOKUP($A154,Surfaces!$B$1:$AK$61,16,0)))</f>
        <v/>
      </c>
      <c r="G154" s="66" t="str">
        <f>IF(G153="","",IF(VLOOKUP($A154,Surfaces!$B$1:$AK$61,16,0)="",VLOOKUP($A154,Surfaces!$B$1:$AK$61,29,0),VLOOKUP($A154,Surfaces!$B$1:$AK$61,16,0)))</f>
        <v/>
      </c>
      <c r="H154" s="66" t="str">
        <f>IF(H153="","",IF(VLOOKUP($A154,Surfaces!$B$1:$AK$61,16,0)="",VLOOKUP($A154,Surfaces!$B$1:$AK$61,29,0),VLOOKUP($A154,Surfaces!$B$1:$AK$61,16,0)))</f>
        <v/>
      </c>
      <c r="I154" s="66" t="str">
        <f>IF(I153="","",IF(VLOOKUP($A154,Surfaces!$B$1:$AK$61,16,0)="",VLOOKUP($A154,Surfaces!$B$1:$AK$61,29,0),VLOOKUP($A154,Surfaces!$B$1:$AK$61,16,0)))</f>
        <v/>
      </c>
      <c r="J154" s="66" t="str">
        <f>IF(J153="","",IF(VLOOKUP($A154,Surfaces!$B$1:$AK$61,16,0)="",VLOOKUP($A154,Surfaces!$B$1:$AK$61,29,0),VLOOKUP($A154,Surfaces!$B$1:$AK$61,16,0)))</f>
        <v/>
      </c>
      <c r="K154" s="66" t="str">
        <f>IF(K153="","",IF(VLOOKUP($A154,Surfaces!$B$1:$AK$61,16,0)="",VLOOKUP($A154,Surfaces!$B$1:$AK$61,29,0),VLOOKUP($A154,Surfaces!$B$1:$AK$61,16,0)))</f>
        <v/>
      </c>
      <c r="L154" s="66" t="str">
        <f>IF(L153="","",IF(VLOOKUP($A154,Surfaces!$B$1:$AK$61,16,0)="",VLOOKUP($A154,Surfaces!$B$1:$AK$61,29,0),VLOOKUP($A154,Surfaces!$B$1:$AK$61,16,0)))</f>
        <v/>
      </c>
      <c r="M154" s="66" t="str">
        <f>IF(M153="","",IF(VLOOKUP($A154,Surfaces!$B$1:$AK$61,16,0)="",VLOOKUP($A154,Surfaces!$B$1:$AK$61,29,0),VLOOKUP($A154,Surfaces!$B$1:$AK$61,16,0)))</f>
        <v/>
      </c>
      <c r="N154" s="66" t="str">
        <f>IF(N153="","",IF(VLOOKUP($A154,Surfaces!$B$1:$AK$61,16,0)="",VLOOKUP($A154,Surfaces!$B$1:$AK$61,29,0),VLOOKUP($A154,Surfaces!$B$1:$AK$61,16,0)))</f>
        <v/>
      </c>
      <c r="O154" s="66" t="str">
        <f>IF(O153="","",IF(VLOOKUP($A154,Surfaces!$B$1:$AK$61,16,0)="",VLOOKUP($A154,Surfaces!$B$1:$AK$61,29,0),VLOOKUP($A154,Surfaces!$B$1:$AK$61,16,0)))</f>
        <v/>
      </c>
      <c r="P154" s="66" t="str">
        <f>IF(P153="","",IF(VLOOKUP($A154,Surfaces!$B$1:$AK$61,16,0)="",VLOOKUP($A154,Surfaces!$B$1:$AK$61,29,0),VLOOKUP($A154,Surfaces!$B$1:$AK$61,16,0)))</f>
        <v/>
      </c>
      <c r="Q154" s="66" t="str">
        <f>IF(Q153="","",IF(VLOOKUP($A154,Surfaces!$B$1:$AK$61,16,0)="",VLOOKUP($A154,Surfaces!$B$1:$AK$61,29,0),VLOOKUP($A154,Surfaces!$B$1:$AK$61,16,0)))</f>
        <v/>
      </c>
      <c r="R154" s="66" t="str">
        <f>IF(R153="","",IF(VLOOKUP($A154,Surfaces!$B$1:$AK$61,16,0)="",VLOOKUP($A154,Surfaces!$B$1:$AK$61,29,0),VLOOKUP($A154,Surfaces!$B$1:$AK$61,16,0)))</f>
        <v/>
      </c>
      <c r="S154" s="66" t="str">
        <f>IF(S153="","",IF(VLOOKUP($A154,Surfaces!$B$1:$AK$61,16,0)="",VLOOKUP($A154,Surfaces!$B$1:$AK$61,29,0),VLOOKUP($A154,Surfaces!$B$1:$AK$61,16,0)))</f>
        <v/>
      </c>
      <c r="T154" s="66" t="str">
        <f>IF(T153="","",IF(VLOOKUP($A154,Surfaces!$B$1:$AK$61,16,0)="",VLOOKUP($A154,Surfaces!$B$1:$AK$61,29,0),VLOOKUP($A154,Surfaces!$B$1:$AK$61,16,0)))</f>
        <v/>
      </c>
      <c r="U154" s="66" t="str">
        <f>IF(U153="","",IF(VLOOKUP($A154,Surfaces!$B$1:$AK$61,16,0)="",VLOOKUP($A154,Surfaces!$B$1:$AK$61,29,0),VLOOKUP($A154,Surfaces!$B$1:$AK$61,16,0)))</f>
        <v/>
      </c>
      <c r="V154" s="66" t="str">
        <f>IF(V153="","",IF(VLOOKUP($A154,Surfaces!$B$1:$AK$61,16,0)="",VLOOKUP($A154,Surfaces!$B$1:$AK$61,29,0),VLOOKUP($A154,Surfaces!$B$1:$AK$61,16,0)))</f>
        <v/>
      </c>
      <c r="W154" s="66" t="str">
        <f>IF(W153="","",IF(VLOOKUP($A154,Surfaces!$B$1:$AK$61,16,0)="",VLOOKUP($A154,Surfaces!$B$1:$AK$61,29,0),VLOOKUP($A154,Surfaces!$B$1:$AK$61,16,0)))</f>
        <v/>
      </c>
      <c r="X154" s="66" t="str">
        <f>IF(X153="","",IF(VLOOKUP($A154,Surfaces!$B$1:$AK$61,16,0)="",VLOOKUP($A154,Surfaces!$B$1:$AK$61,29,0),VLOOKUP($A154,Surfaces!$B$1:$AK$61,16,0)))</f>
        <v/>
      </c>
      <c r="Y154" s="66" t="str">
        <f>IF(Y153="","",IF(VLOOKUP($A154,Surfaces!$B$1:$AK$61,16,0)="",VLOOKUP($A154,Surfaces!$B$1:$AK$61,29,0),VLOOKUP($A154,Surfaces!$B$1:$AK$61,16,0)))</f>
        <v/>
      </c>
      <c r="Z154" s="66" t="str">
        <f>IF(Z153="","",IF(VLOOKUP($A154,Surfaces!$B$1:$AK$61,16,0)="",VLOOKUP($A154,Surfaces!$B$1:$AK$61,29,0),VLOOKUP($A154,Surfaces!$B$1:$AK$61,16,0)))</f>
        <v/>
      </c>
      <c r="AA154" s="66" t="str">
        <f>IF(AA153="","",IF(VLOOKUP($A154,Surfaces!$B$1:$AK$61,16,0)="",VLOOKUP($A154,Surfaces!$B$1:$AK$61,29,0),VLOOKUP($A154,Surfaces!$B$1:$AK$61,16,0)))</f>
        <v/>
      </c>
      <c r="AB154" s="66" t="str">
        <f>IF(AB153="","",IF(VLOOKUP($A154,Surfaces!$B$1:$AK$61,16,0)="",VLOOKUP($A154,Surfaces!$B$1:$AK$61,29,0),VLOOKUP($A154,Surfaces!$B$1:$AK$61,16,0)))</f>
        <v/>
      </c>
      <c r="AC154" s="66" t="str">
        <f>IF(AC153="","",IF(VLOOKUP($A154,Surfaces!$B$1:$AK$61,16,0)="",VLOOKUP($A154,Surfaces!$B$1:$AK$61,29,0),VLOOKUP($A154,Surfaces!$B$1:$AK$61,16,0)))</f>
        <v/>
      </c>
      <c r="AD154" s="66" t="str">
        <f>IF(AD153="","",IF(VLOOKUP($A154,Surfaces!$B$1:$AK$61,16,0)="",VLOOKUP($A154,Surfaces!$B$1:$AK$61,29,0),VLOOKUP($A154,Surfaces!$B$1:$AK$61,16,0)))</f>
        <v/>
      </c>
      <c r="AE154" s="66" t="str">
        <f>IF(AE153="","",IF(VLOOKUP($A154,Surfaces!$B$1:$AK$61,16,0)="",VLOOKUP($A154,Surfaces!$B$1:$AK$61,29,0),VLOOKUP($A154,Surfaces!$B$1:$AK$61,16,0)))</f>
        <v/>
      </c>
      <c r="AF154" s="66" t="str">
        <f>IF(AF153="","",IF(VLOOKUP($A154,Surfaces!$B$1:$AK$61,16,0)="",VLOOKUP($A154,Surfaces!$B$1:$AK$61,29,0),VLOOKUP($A154,Surfaces!$B$1:$AK$61,16,0)))</f>
        <v/>
      </c>
      <c r="AG154" s="66" t="str">
        <f>IF(AG153="","",IF(VLOOKUP($A154,Surfaces!$B$1:$AK$61,16,0)="",VLOOKUP($A154,Surfaces!$B$1:$AK$61,29,0),VLOOKUP($A154,Surfaces!$B$1:$AK$61,16,0)))</f>
        <v/>
      </c>
      <c r="AH154" s="66" t="str">
        <f>IF(AH153="","",IF(VLOOKUP($A154,Surfaces!$B$1:$AK$61,16,0)="",VLOOKUP($A154,Surfaces!$B$1:$AK$61,29,0),VLOOKUP($A154,Surfaces!$B$1:$AK$61,16,0)))</f>
        <v/>
      </c>
      <c r="AI154" s="66" t="str">
        <f>IF(AI153="","",IF(VLOOKUP($A154,Surfaces!$B$1:$AK$61,16,0)="",VLOOKUP($A154,Surfaces!$B$1:$AK$61,29,0),VLOOKUP($A154,Surfaces!$B$1:$AK$61,16,0)))</f>
        <v/>
      </c>
      <c r="AJ154" s="66" t="str">
        <f>IF(AJ153="","",IF(VLOOKUP($A154,Surfaces!$B$1:$AK$61,16,0)="",VLOOKUP($A154,Surfaces!$B$1:$AK$61,29,0),VLOOKUP($A154,Surfaces!$B$1:$AK$61,16,0)))</f>
        <v/>
      </c>
      <c r="AK154" s="66" t="str">
        <f>IF(AK153="","",IF(VLOOKUP($A154,Surfaces!$B$1:$AK$61,16,0)="",VLOOKUP($A154,Surfaces!$B$1:$AK$61,29,0),VLOOKUP($A154,Surfaces!$B$1:$AK$61,16,0)))</f>
        <v/>
      </c>
      <c r="AL154" s="66" t="str">
        <f>IF(AL153="","",IF(VLOOKUP($A154,Surfaces!$B$1:$AK$61,16,0)="",VLOOKUP($A154,Surfaces!$B$1:$AK$61,29,0),VLOOKUP($A154,Surfaces!$B$1:$AK$61,16,0)))</f>
        <v/>
      </c>
      <c r="AM154" s="66" t="str">
        <f>IF(AM153="","",IF(VLOOKUP($A154,Surfaces!$B$1:$AK$61,16,0)="",VLOOKUP($A154,Surfaces!$B$1:$AK$61,29,0),VLOOKUP($A154,Surfaces!$B$1:$AK$61,16,0)))</f>
        <v/>
      </c>
      <c r="AN154" s="66" t="str">
        <f>IF(AN153="","",IF(VLOOKUP($A154,Surfaces!$B$1:$AK$61,16,0)="",VLOOKUP($A154,Surfaces!$B$1:$AK$61,29,0),VLOOKUP($A154,Surfaces!$B$1:$AK$61,16,0)))</f>
        <v/>
      </c>
      <c r="AO154" s="66" t="str">
        <f>IF(AO153="","",IF(VLOOKUP($A154,Surfaces!$B$1:$AK$61,16,0)="",VLOOKUP($A154,Surfaces!$B$1:$AK$61,29,0),VLOOKUP($A154,Surfaces!$B$1:$AK$61,16,0)))</f>
        <v/>
      </c>
      <c r="AP154" s="66" t="str">
        <f>IF(AP153="","",IF(VLOOKUP($A154,Surfaces!$B$1:$AK$61,16,0)="",VLOOKUP($A154,Surfaces!$B$1:$AK$61,29,0),VLOOKUP($A154,Surfaces!$B$1:$AK$61,16,0)))</f>
        <v/>
      </c>
      <c r="AQ154" s="66" t="str">
        <f>IF(AQ153="","",IF(VLOOKUP($A154,Surfaces!$B$1:$AK$61,16,0)="",VLOOKUP($A154,Surfaces!$B$1:$AK$61,29,0),VLOOKUP($A154,Surfaces!$B$1:$AK$61,16,0)))</f>
        <v/>
      </c>
      <c r="AR154" s="66" t="str">
        <f>IF(AR153="","",IF(VLOOKUP($A154,Surfaces!$B$1:$AK$61,16,0)="",VLOOKUP($A154,Surfaces!$B$1:$AK$61,29,0),VLOOKUP($A154,Surfaces!$B$1:$AK$61,16,0)))</f>
        <v/>
      </c>
      <c r="AS154" s="66" t="str">
        <f>IF(AS153="","",IF(VLOOKUP($A154,Surfaces!$B$1:$AK$61,16,0)="",VLOOKUP($A154,Surfaces!$B$1:$AK$61,29,0),VLOOKUP($A154,Surfaces!$B$1:$AK$61,16,0)))</f>
        <v/>
      </c>
      <c r="AT154" s="66" t="str">
        <f>IF(AT153="","",IF(VLOOKUP($A154,Surfaces!$B$1:$AK$61,16,0)="",VLOOKUP($A154,Surfaces!$B$1:$AK$61,29,0),VLOOKUP($A154,Surfaces!$B$1:$AK$61,16,0)))</f>
        <v/>
      </c>
      <c r="AU154" s="66" t="str">
        <f>IF(AU153="","",IF(VLOOKUP($A154,Surfaces!$B$1:$AK$61,16,0)="",VLOOKUP($A154,Surfaces!$B$1:$AK$61,29,0),VLOOKUP($A154,Surfaces!$B$1:$AK$61,16,0)))</f>
        <v/>
      </c>
      <c r="AV154" s="66" t="str">
        <f>IF(AV153="","",IF(VLOOKUP($A154,Surfaces!$B$1:$AK$61,16,0)="",VLOOKUP($A154,Surfaces!$B$1:$AK$61,29,0),VLOOKUP($A154,Surfaces!$B$1:$AK$61,16,0)))</f>
        <v/>
      </c>
      <c r="AW154" s="66" t="str">
        <f>IF(AW153="","",IF(VLOOKUP($A154,Surfaces!$B$1:$AK$61,16,0)="",VLOOKUP($A154,Surfaces!$B$1:$AK$61,29,0),VLOOKUP($A154,Surfaces!$B$1:$AK$61,16,0)))</f>
        <v/>
      </c>
      <c r="AX154" s="66" t="str">
        <f>IF(AX153="","",IF(VLOOKUP($A154,Surfaces!$B$1:$AK$61,16,0)="",VLOOKUP($A154,Surfaces!$B$1:$AK$61,29,0),VLOOKUP($A154,Surfaces!$B$1:$AK$61,16,0)))</f>
        <v/>
      </c>
      <c r="AY154" s="66" t="str">
        <f>IF(AY153="","",IF(VLOOKUP($A154,Surfaces!$B$1:$AK$61,16,0)="",VLOOKUP($A154,Surfaces!$B$1:$AK$61,29,0),VLOOKUP($A154,Surfaces!$B$1:$AK$61,16,0)))</f>
        <v/>
      </c>
      <c r="AZ154" s="66" t="str">
        <f>IF(AZ153="","",IF(VLOOKUP($A154,Surfaces!$B$1:$AK$61,16,0)="",VLOOKUP($A154,Surfaces!$B$1:$AK$61,29,0),VLOOKUP($A154,Surfaces!$B$1:$AK$61,16,0)))</f>
        <v/>
      </c>
      <c r="BA154" s="66" t="str">
        <f>IF(BA153="","",IF(VLOOKUP($A154,Surfaces!$B$1:$AK$61,16,0)="",VLOOKUP($A154,Surfaces!$B$1:$AK$61,29,0),VLOOKUP($A154,Surfaces!$B$1:$AK$61,16,0)))</f>
        <v/>
      </c>
      <c r="BB154" s="66" t="str">
        <f>IF(BB153="","",IF(VLOOKUP($A154,Surfaces!$B$1:$AK$61,16,0)="",VLOOKUP($A154,Surfaces!$B$1:$AK$61,29,0),VLOOKUP($A154,Surfaces!$B$1:$AK$61,16,0)))</f>
        <v/>
      </c>
      <c r="BC154" s="67"/>
      <c r="BD154" s="68"/>
      <c r="BE154" s="68"/>
      <c r="BF154" s="69"/>
      <c r="BG154" s="69"/>
      <c r="BH154" s="69"/>
      <c r="BI154" s="69"/>
      <c r="BJ154" s="69"/>
      <c r="BK154" s="70"/>
      <c r="BL154" s="69"/>
      <c r="BM154" s="69"/>
      <c r="BN154" s="69"/>
      <c r="BO154" s="71"/>
      <c r="BP154" s="72"/>
      <c r="BQ154" s="71"/>
      <c r="BR154" s="73"/>
    </row>
    <row r="155" spans="1:70" s="51" customFormat="1" x14ac:dyDescent="0.2">
      <c r="A155" s="41"/>
      <c r="B155" s="42" t="s">
        <v>115</v>
      </c>
      <c r="C155" s="43" t="str">
        <f>IF((C$182+$BN155)&gt;=52,IF(ISBLANK(INDEX($C156:$BB156,1,(C$182+$BN155+1-52))),"",IF($BL155="P",VLOOKUP($A155,Surfaces!$B$2:$AL$62,15,0),(VLOOKUP($A155,Surfaces!$B$2:$AL$62,28,0))/$BC155)),IF(ISBLANK(INDEX(C156:$BB156,1,$BN155+1)),"",IF($BL155="P",VLOOKUP($A155,Surfaces!$B$2:$AL$62,15,0),(VLOOKUP($A155,Surfaces!$B$2:$AL$62,28,0))/$BC155)))</f>
        <v/>
      </c>
      <c r="D155" s="43" t="str">
        <f>IF((D$182+$BN155)&gt;=52,IF(ISBLANK(INDEX($C156:$BB156,1,(D$182+$BN155+1-52))),"",IF($BL155="P",VLOOKUP($A155,Surfaces!$B$2:$AL$62,15,0),(VLOOKUP($A155,Surfaces!$B$2:$AL$62,28,0))/$BC155)),IF(ISBLANK(INDEX(D156:$BB156,1,$BN155+1)),"",IF($BL155="P",VLOOKUP($A155,Surfaces!$B$2:$AL$62,15,0),(VLOOKUP($A155,Surfaces!$B$2:$AL$62,28,0))/$BC155)))</f>
        <v/>
      </c>
      <c r="E155" s="43" t="str">
        <f>IF((E$182+$BN155)&gt;=52,IF(ISBLANK(INDEX($C156:$BB156,1,(E$182+$BN155+1-52))),"",IF($BL155="P",VLOOKUP($A155,Surfaces!$B$2:$AL$62,15,0),(VLOOKUP($A155,Surfaces!$B$2:$AL$62,28,0))/$BC155)),IF(ISBLANK(INDEX(E156:$BB156,1,$BN155+1)),"",IF($BL155="P",VLOOKUP($A155,Surfaces!$B$2:$AL$62,15,0),(VLOOKUP($A155,Surfaces!$B$2:$AL$62,28,0))/$BC155)))</f>
        <v/>
      </c>
      <c r="F155" s="43" t="str">
        <f>IF((F$182+$BN155)&gt;=52,IF(ISBLANK(INDEX($C156:$BB156,1,(F$182+$BN155+1-52))),"",IF($BL155="P",VLOOKUP($A155,Surfaces!$B$2:$AL$62,15,0),(VLOOKUP($A155,Surfaces!$B$2:$AL$62,28,0))/$BC155)),IF(ISBLANK(INDEX(F156:$BB156,1,$BN155+1)),"",IF($BL155="P",VLOOKUP($A155,Surfaces!$B$2:$AL$62,15,0),(VLOOKUP($A155,Surfaces!$B$2:$AL$62,28,0))/$BC155)))</f>
        <v/>
      </c>
      <c r="G155" s="43" t="str">
        <f>IF((G$182+$BN155)&gt;=52,IF(ISBLANK(INDEX($C156:$BB156,1,(G$182+$BN155+1-52))),"",IF($BL155="P",VLOOKUP($A155,Surfaces!$B$2:$AL$62,15,0),(VLOOKUP($A155,Surfaces!$B$2:$AL$62,28,0))/$BC155)),IF(ISBLANK(INDEX(G156:$BB156,1,$BN155+1)),"",IF($BL155="P",VLOOKUP($A155,Surfaces!$B$2:$AL$62,15,0),(VLOOKUP($A155,Surfaces!$B$2:$AL$62,28,0))/$BC155)))</f>
        <v/>
      </c>
      <c r="H155" s="43" t="str">
        <f>IF((H$182+$BN155)&gt;=52,IF(ISBLANK(INDEX($C156:$BB156,1,(H$182+$BN155+1-52))),"",IF($BL155="P",VLOOKUP($A155,Surfaces!$B$2:$AL$62,15,0),(VLOOKUP($A155,Surfaces!$B$2:$AL$62,28,0))/$BC155)),IF(ISBLANK(INDEX(H156:$BB156,1,$BN155+1)),"",IF($BL155="P",VLOOKUP($A155,Surfaces!$B$2:$AL$62,15,0),(VLOOKUP($A155,Surfaces!$B$2:$AL$62,28,0))/$BC155)))</f>
        <v/>
      </c>
      <c r="I155" s="43" t="str">
        <f>IF((I$182+$BN155)&gt;=52,IF(ISBLANK(INDEX($C156:$BB156,1,(I$182+$BN155+1-52))),"",IF($BL155="P",VLOOKUP($A155,Surfaces!$B$2:$AL$62,15,0),(VLOOKUP($A155,Surfaces!$B$2:$AL$62,28,0))/$BC155)),IF(ISBLANK(INDEX(I156:$BB156,1,$BN155+1)),"",IF($BL155="P",VLOOKUP($A155,Surfaces!$B$2:$AL$62,15,0),(VLOOKUP($A155,Surfaces!$B$2:$AL$62,28,0))/$BC155)))</f>
        <v/>
      </c>
      <c r="J155" s="43" t="str">
        <f>IF((J$182+$BN155)&gt;=52,IF(ISBLANK(INDEX($C156:$BB156,1,(J$182+$BN155+1-52))),"",IF($BL155="P",VLOOKUP($A155,Surfaces!$B$2:$AL$62,15,0),(VLOOKUP($A155,Surfaces!$B$2:$AL$62,28,0))/$BC155)),IF(ISBLANK(INDEX(J156:$BB156,1,$BN155+1)),"",IF($BL155="P",VLOOKUP($A155,Surfaces!$B$2:$AL$62,15,0),(VLOOKUP($A155,Surfaces!$B$2:$AL$62,28,0))/$BC155)))</f>
        <v/>
      </c>
      <c r="K155" s="43" t="str">
        <f>IF((K$182+$BN155)&gt;=52,IF(ISBLANK(INDEX($C156:$BB156,1,(K$182+$BN155+1-52))),"",IF($BL155="P",VLOOKUP($A155,Surfaces!$B$2:$AL$62,15,0),(VLOOKUP($A155,Surfaces!$B$2:$AL$62,28,0))/$BC155)),IF(ISBLANK(INDEX(K156:$BB156,1,$BN155+1)),"",IF($BL155="P",VLOOKUP($A155,Surfaces!$B$2:$AL$62,15,0),(VLOOKUP($A155,Surfaces!$B$2:$AL$62,28,0))/$BC155)))</f>
        <v/>
      </c>
      <c r="L155" s="43" t="str">
        <f>IF((L$182+$BN155)&gt;=52,IF(ISBLANK(INDEX($C156:$BB156,1,(L$182+$BN155+1-52))),"",IF($BL155="P",VLOOKUP($A155,Surfaces!$B$2:$AL$62,15,0),(VLOOKUP($A155,Surfaces!$B$2:$AL$62,28,0))/$BC155)),IF(ISBLANK(INDEX(L156:$BB156,1,$BN155+1)),"",IF($BL155="P",VLOOKUP($A155,Surfaces!$B$2:$AL$62,15,0),(VLOOKUP($A155,Surfaces!$B$2:$AL$62,28,0))/$BC155)))</f>
        <v/>
      </c>
      <c r="M155" s="43" t="str">
        <f>IF((M$182+$BN155)&gt;=52,IF(ISBLANK(INDEX($C156:$BB156,1,(M$182+$BN155+1-52))),"",IF($BL155="P",VLOOKUP($A155,Surfaces!$B$2:$AL$62,15,0),(VLOOKUP($A155,Surfaces!$B$2:$AL$62,28,0))/$BC155)),IF(ISBLANK(INDEX(M156:$BB156,1,$BN155+1)),"",IF($BL155="P",VLOOKUP($A155,Surfaces!$B$2:$AL$62,15,0),(VLOOKUP($A155,Surfaces!$B$2:$AL$62,28,0))/$BC155)))</f>
        <v/>
      </c>
      <c r="N155" s="43" t="str">
        <f>IF((N$182+$BN155)&gt;=52,IF(ISBLANK(INDEX($C156:$BB156,1,(N$182+$BN155+1-52))),"",IF($BL155="P",VLOOKUP($A155,Surfaces!$B$2:$AL$62,15,0),(VLOOKUP($A155,Surfaces!$B$2:$AL$62,28,0))/$BC155)),IF(ISBLANK(INDEX(N156:$BB156,1,$BN155+1)),"",IF($BL155="P",VLOOKUP($A155,Surfaces!$B$2:$AL$62,15,0),(VLOOKUP($A155,Surfaces!$B$2:$AL$62,28,0))/$BC155)))</f>
        <v/>
      </c>
      <c r="O155" s="43" t="str">
        <f>IF((O$182+$BN155)&gt;=52,IF(ISBLANK(INDEX($C156:$BB156,1,(O$182+$BN155+1-52))),"",IF($BL155="P",VLOOKUP($A155,Surfaces!$B$2:$AL$62,15,0),(VLOOKUP($A155,Surfaces!$B$2:$AL$62,28,0))/$BC155)),IF(ISBLANK(INDEX(O156:$BB156,1,$BN155+1)),"",IF($BL155="P",VLOOKUP($A155,Surfaces!$B$2:$AL$62,15,0),(VLOOKUP($A155,Surfaces!$B$2:$AL$62,28,0))/$BC155)))</f>
        <v/>
      </c>
      <c r="P155" s="43" t="str">
        <f>IF((P$182+$BN155)&gt;=52,IF(ISBLANK(INDEX($C156:$BB156,1,(P$182+$BN155+1-52))),"",IF($BL155="P",VLOOKUP($A155,Surfaces!$B$2:$AL$62,15,0),(VLOOKUP($A155,Surfaces!$B$2:$AL$62,28,0))/$BC155)),IF(ISBLANK(INDEX(P156:$BB156,1,$BN155+1)),"",IF($BL155="P",VLOOKUP($A155,Surfaces!$B$2:$AL$62,15,0),(VLOOKUP($A155,Surfaces!$B$2:$AL$62,28,0))/$BC155)))</f>
        <v/>
      </c>
      <c r="Q155" s="43" t="str">
        <f>IF((Q$182+$BN155)&gt;=52,IF(ISBLANK(INDEX($C156:$BB156,1,(Q$182+$BN155+1-52))),"",IF($BL155="P",VLOOKUP($A155,Surfaces!$B$2:$AL$62,15,0),(VLOOKUP($A155,Surfaces!$B$2:$AL$62,28,0))/$BC155)),IF(ISBLANK(INDEX(Q156:$BB156,1,$BN155+1)),"",IF($BL155="P",VLOOKUP($A155,Surfaces!$B$2:$AL$62,15,0),(VLOOKUP($A155,Surfaces!$B$2:$AL$62,28,0))/$BC155)))</f>
        <v/>
      </c>
      <c r="R155" s="43" t="str">
        <f>IF((R$182+$BN155)&gt;=52,IF(ISBLANK(INDEX($C156:$BB156,1,(R$182+$BN155+1-52))),"",IF($BL155="P",VLOOKUP($A155,Surfaces!$B$2:$AL$62,15,0),(VLOOKUP($A155,Surfaces!$B$2:$AL$62,28,0))/$BC155)),IF(ISBLANK(INDEX(R156:$BB156,1,$BN155+1)),"",IF($BL155="P",VLOOKUP($A155,Surfaces!$B$2:$AL$62,15,0),(VLOOKUP($A155,Surfaces!$B$2:$AL$62,28,0))/$BC155)))</f>
        <v/>
      </c>
      <c r="S155" s="43" t="str">
        <f>IF((S$182+$BN155)&gt;=52,IF(ISBLANK(INDEX($C156:$BB156,1,(S$182+$BN155+1-52))),"",IF($BL155="P",VLOOKUP($A155,Surfaces!$B$2:$AL$62,15,0),(VLOOKUP($A155,Surfaces!$B$2:$AL$62,28,0))/$BC155)),IF(ISBLANK(INDEX(S156:$BB156,1,$BN155+1)),"",IF($BL155="P",VLOOKUP($A155,Surfaces!$B$2:$AL$62,15,0),(VLOOKUP($A155,Surfaces!$B$2:$AL$62,28,0))/$BC155)))</f>
        <v/>
      </c>
      <c r="T155" s="43" t="str">
        <f>IF((T$182+$BN155)&gt;=52,IF(ISBLANK(INDEX($C156:$BB156,1,(T$182+$BN155+1-52))),"",IF($BL155="P",VLOOKUP($A155,Surfaces!$B$2:$AL$62,15,0),(VLOOKUP($A155,Surfaces!$B$2:$AL$62,28,0))/$BC155)),IF(ISBLANK(INDEX(T156:$BB156,1,$BN155+1)),"",IF($BL155="P",VLOOKUP($A155,Surfaces!$B$2:$AL$62,15,0),(VLOOKUP($A155,Surfaces!$B$2:$AL$62,28,0))/$BC155)))</f>
        <v/>
      </c>
      <c r="U155" s="43" t="str">
        <f>IF((U$182+$BN155)&gt;=52,IF(ISBLANK(INDEX($C156:$BB156,1,(U$182+$BN155+1-52))),"",IF($BL155="P",VLOOKUP($A155,Surfaces!$B$2:$AL$62,15,0),(VLOOKUP($A155,Surfaces!$B$2:$AL$62,28,0))/$BC155)),IF(ISBLANK(INDEX(U156:$BB156,1,$BN155+1)),"",IF($BL155="P",VLOOKUP($A155,Surfaces!$B$2:$AL$62,15,0),(VLOOKUP($A155,Surfaces!$B$2:$AL$62,28,0))/$BC155)))</f>
        <v/>
      </c>
      <c r="V155" s="43" t="str">
        <f>IF((V$182+$BN155)&gt;=52,IF(ISBLANK(INDEX($C156:$BB156,1,(V$182+$BN155+1-52))),"",IF($BL155="P",VLOOKUP($A155,Surfaces!$B$2:$AL$62,15,0),(VLOOKUP($A155,Surfaces!$B$2:$AL$62,28,0))/$BC155)),IF(ISBLANK(INDEX(V156:$BB156,1,$BN155+1)),"",IF($BL155="P",VLOOKUP($A155,Surfaces!$B$2:$AL$62,15,0),(VLOOKUP($A155,Surfaces!$B$2:$AL$62,28,0))/$BC155)))</f>
        <v/>
      </c>
      <c r="W155" s="43" t="str">
        <f>IF((W$182+$BN155)&gt;=52,IF(ISBLANK(INDEX($C156:$BB156,1,(W$182+$BN155+1-52))),"",IF($BL155="P",VLOOKUP($A155,Surfaces!$B$2:$AL$62,15,0),(VLOOKUP($A155,Surfaces!$B$2:$AL$62,28,0))/$BC155)),IF(ISBLANK(INDEX(W156:$BB156,1,$BN155+1)),"",IF($BL155="P",VLOOKUP($A155,Surfaces!$B$2:$AL$62,15,0),(VLOOKUP($A155,Surfaces!$B$2:$AL$62,28,0))/$BC155)))</f>
        <v/>
      </c>
      <c r="X155" s="43" t="str">
        <f>IF((X$182+$BN155)&gt;=52,IF(ISBLANK(INDEX($C156:$BB156,1,(X$182+$BN155+1-52))),"",IF($BL155="P",VLOOKUP($A155,Surfaces!$B$2:$AL$62,15,0),(VLOOKUP($A155,Surfaces!$B$2:$AL$62,28,0))/$BC155)),IF(ISBLANK(INDEX(X156:$BB156,1,$BN155+1)),"",IF($BL155="P",VLOOKUP($A155,Surfaces!$B$2:$AL$62,15,0),(VLOOKUP($A155,Surfaces!$B$2:$AL$62,28,0))/$BC155)))</f>
        <v/>
      </c>
      <c r="Y155" s="43" t="str">
        <f>IF((Y$182+$BN155)&gt;=52,IF(ISBLANK(INDEX($C156:$BB156,1,(Y$182+$BN155+1-52))),"",IF($BL155="P",VLOOKUP($A155,Surfaces!$B$2:$AL$62,15,0),(VLOOKUP($A155,Surfaces!$B$2:$AL$62,28,0))/$BC155)),IF(ISBLANK(INDEX(Y156:$BB156,1,$BN155+1)),"",IF($BL155="P",VLOOKUP($A155,Surfaces!$B$2:$AL$62,15,0),(VLOOKUP($A155,Surfaces!$B$2:$AL$62,28,0))/$BC155)))</f>
        <v/>
      </c>
      <c r="Z155" s="43" t="str">
        <f>IF((Z$182+$BN155)&gt;=52,IF(ISBLANK(INDEX($C156:$BB156,1,(Z$182+$BN155+1-52))),"",IF($BL155="P",VLOOKUP($A155,Surfaces!$B$2:$AL$62,15,0),(VLOOKUP($A155,Surfaces!$B$2:$AL$62,28,0))/$BC155)),IF(ISBLANK(INDEX(Z156:$BB156,1,$BN155+1)),"",IF($BL155="P",VLOOKUP($A155,Surfaces!$B$2:$AL$62,15,0),(VLOOKUP($A155,Surfaces!$B$2:$AL$62,28,0))/$BC155)))</f>
        <v/>
      </c>
      <c r="AA155" s="43" t="str">
        <f>IF((AA$182+$BN155)&gt;=52,IF(ISBLANK(INDEX($C156:$BB156,1,(AA$182+$BN155+1-52))),"",IF($BL155="P",VLOOKUP($A155,Surfaces!$B$2:$AL$62,15,0),(VLOOKUP($A155,Surfaces!$B$2:$AL$62,28,0))/$BC155)),IF(ISBLANK(INDEX(AA156:$BB156,1,$BN155+1)),"",IF($BL155="P",VLOOKUP($A155,Surfaces!$B$2:$AL$62,15,0),(VLOOKUP($A155,Surfaces!$B$2:$AL$62,28,0))/$BC155)))</f>
        <v/>
      </c>
      <c r="AB155" s="43" t="str">
        <f>IF((AB$182+$BN155)&gt;=52,IF(ISBLANK(INDEX($C156:$BB156,1,(AB$182+$BN155+1-52))),"",IF($BL155="P",VLOOKUP($A155,Surfaces!$B$2:$AL$62,15,0),(VLOOKUP($A155,Surfaces!$B$2:$AL$62,28,0))/$BC155)),IF(ISBLANK(INDEX(AB156:$BB156,1,$BN155+1)),"",IF($BL155="P",VLOOKUP($A155,Surfaces!$B$2:$AL$62,15,0),(VLOOKUP($A155,Surfaces!$B$2:$AL$62,28,0))/$BC155)))</f>
        <v/>
      </c>
      <c r="AC155" s="43" t="str">
        <f>IF((AC$182+$BN155)&gt;=52,IF(ISBLANK(INDEX($C156:$BB156,1,(AC$182+$BN155+1-52))),"",IF($BL155="P",VLOOKUP($A155,Surfaces!$B$2:$AL$62,15,0),(VLOOKUP($A155,Surfaces!$B$2:$AL$62,28,0))/$BC155)),IF(ISBLANK(INDEX(AC156:$BB156,1,$BN155+1)),"",IF($BL155="P",VLOOKUP($A155,Surfaces!$B$2:$AL$62,15,0),(VLOOKUP($A155,Surfaces!$B$2:$AL$62,28,0))/$BC155)))</f>
        <v/>
      </c>
      <c r="AD155" s="43" t="str">
        <f>IF((AD$182+$BN155)&gt;=52,IF(ISBLANK(INDEX($C156:$BB156,1,(AD$182+$BN155+1-52))),"",IF($BL155="P",VLOOKUP($A155,Surfaces!$B$2:$AL$62,15,0),(VLOOKUP($A155,Surfaces!$B$2:$AL$62,28,0))/$BC155)),IF(ISBLANK(INDEX(AD156:$BB156,1,$BN155+1)),"",IF($BL155="P",VLOOKUP($A155,Surfaces!$B$2:$AL$62,15,0),(VLOOKUP($A155,Surfaces!$B$2:$AL$62,28,0))/$BC155)))</f>
        <v/>
      </c>
      <c r="AE155" s="43" t="str">
        <f>IF((AE$182+$BN155)&gt;=52,IF(ISBLANK(INDEX($C156:$BB156,1,(AE$182+$BN155+1-52))),"",IF($BL155="P",VLOOKUP($A155,Surfaces!$B$2:$AL$62,15,0),(VLOOKUP($A155,Surfaces!$B$2:$AL$62,28,0))/$BC155)),IF(ISBLANK(INDEX(AE156:$BB156,1,$BN155+1)),"",IF($BL155="P",VLOOKUP($A155,Surfaces!$B$2:$AL$62,15,0),(VLOOKUP($A155,Surfaces!$B$2:$AL$62,28,0))/$BC155)))</f>
        <v/>
      </c>
      <c r="AF155" s="43" t="str">
        <f>IF((AF$182+$BN155)&gt;=52,IF(ISBLANK(INDEX($C156:$BB156,1,(AF$182+$BN155+1-52))),"",IF($BL155="P",VLOOKUP($A155,Surfaces!$B$2:$AL$62,15,0),(VLOOKUP($A155,Surfaces!$B$2:$AL$62,28,0))/$BC155)),IF(ISBLANK(INDEX(AF156:$BB156,1,$BN155+1)),"",IF($BL155="P",VLOOKUP($A155,Surfaces!$B$2:$AL$62,15,0),(VLOOKUP($A155,Surfaces!$B$2:$AL$62,28,0))/$BC155)))</f>
        <v/>
      </c>
      <c r="AG155" s="43" t="str">
        <f>IF((AG$182+$BN155)&gt;=52,IF(ISBLANK(INDEX($C156:$BB156,1,(AG$182+$BN155+1-52))),"",IF($BL155="P",VLOOKUP($A155,Surfaces!$B$2:$AL$62,15,0),(VLOOKUP($A155,Surfaces!$B$2:$AL$62,28,0))/$BC155)),IF(ISBLANK(INDEX(AG156:$BB156,1,$BN155+1)),"",IF($BL155="P",VLOOKUP($A155,Surfaces!$B$2:$AL$62,15,0),(VLOOKUP($A155,Surfaces!$B$2:$AL$62,28,0))/$BC155)))</f>
        <v/>
      </c>
      <c r="AH155" s="43" t="str">
        <f>IF((AH$182+$BN155)&gt;=52,IF(ISBLANK(INDEX($C156:$BB156,1,(AH$182+$BN155+1-52))),"",IF($BL155="P",VLOOKUP($A155,Surfaces!$B$2:$AL$62,15,0),(VLOOKUP($A155,Surfaces!$B$2:$AL$62,28,0))/$BC155)),IF(ISBLANK(INDEX(AH156:$BB156,1,$BN155+1)),"",IF($BL155="P",VLOOKUP($A155,Surfaces!$B$2:$AL$62,15,0),(VLOOKUP($A155,Surfaces!$B$2:$AL$62,28,0))/$BC155)))</f>
        <v/>
      </c>
      <c r="AI155" s="43" t="str">
        <f>IF((AI$182+$BN155)&gt;=52,IF(ISBLANK(INDEX($C156:$BB156,1,(AI$182+$BN155+1-52))),"",IF($BL155="P",VLOOKUP($A155,Surfaces!$B$2:$AL$62,15,0),(VLOOKUP($A155,Surfaces!$B$2:$AL$62,28,0))/$BC155)),IF(ISBLANK(INDEX(AI156:$BB156,1,$BN155+1)),"",IF($BL155="P",VLOOKUP($A155,Surfaces!$B$2:$AL$62,15,0),(VLOOKUP($A155,Surfaces!$B$2:$AL$62,28,0))/$BC155)))</f>
        <v/>
      </c>
      <c r="AJ155" s="43" t="str">
        <f>IF((AJ$182+$BN155)&gt;=52,IF(ISBLANK(INDEX($C156:$BB156,1,(AJ$182+$BN155+1-52))),"",IF($BL155="P",VLOOKUP($A155,Surfaces!$B$2:$AL$62,15,0),(VLOOKUP($A155,Surfaces!$B$2:$AL$62,28,0))/$BC155)),IF(ISBLANK(INDEX(AJ156:$BB156,1,$BN155+1)),"",IF($BL155="P",VLOOKUP($A155,Surfaces!$B$2:$AL$62,15,0),(VLOOKUP($A155,Surfaces!$B$2:$AL$62,28,0))/$BC155)))</f>
        <v/>
      </c>
      <c r="AK155" s="43" t="str">
        <f>IF((AK$182+$BN155)&gt;=52,IF(ISBLANK(INDEX($C156:$BB156,1,(AK$182+$BN155+1-52))),"",IF($BL155="P",VLOOKUP($A155,Surfaces!$B$2:$AL$62,15,0),(VLOOKUP($A155,Surfaces!$B$2:$AL$62,28,0))/$BC155)),IF(ISBLANK(INDEX(AK156:$BB156,1,$BN155+1)),"",IF($BL155="P",VLOOKUP($A155,Surfaces!$B$2:$AL$62,15,0),(VLOOKUP($A155,Surfaces!$B$2:$AL$62,28,0))/$BC155)))</f>
        <v/>
      </c>
      <c r="AL155" s="43" t="str">
        <f>IF((AL$182+$BN155)&gt;=52,IF(ISBLANK(INDEX($C156:$BB156,1,(AL$182+$BN155+1-52))),"",IF($BL155="P",VLOOKUP($A155,Surfaces!$B$2:$AL$62,15,0),(VLOOKUP($A155,Surfaces!$B$2:$AL$62,28,0))/$BC155)),IF(ISBLANK(INDEX(AL156:$BB156,1,$BN155+1)),"",IF($BL155="P",VLOOKUP($A155,Surfaces!$B$2:$AL$62,15,0),(VLOOKUP($A155,Surfaces!$B$2:$AL$62,28,0))/$BC155)))</f>
        <v/>
      </c>
      <c r="AM155" s="43" t="str">
        <f>IF((AM$182+$BN155)&gt;=52,IF(ISBLANK(INDEX($C156:$BB156,1,(AM$182+$BN155+1-52))),"",IF($BL155="P",VLOOKUP($A155,Surfaces!$B$2:$AL$62,15,0),(VLOOKUP($A155,Surfaces!$B$2:$AL$62,28,0))/$BC155)),IF(ISBLANK(INDEX(AM156:$BB156,1,$BN155+1)),"",IF($BL155="P",VLOOKUP($A155,Surfaces!$B$2:$AL$62,15,0),(VLOOKUP($A155,Surfaces!$B$2:$AL$62,28,0))/$BC155)))</f>
        <v/>
      </c>
      <c r="AN155" s="43" t="str">
        <f>IF((AN$182+$BN155)&gt;=52,IF(ISBLANK(INDEX($C156:$BB156,1,(AN$182+$BN155+1-52))),"",IF($BL155="P",VLOOKUP($A155,Surfaces!$B$2:$AL$62,15,0),(VLOOKUP($A155,Surfaces!$B$2:$AL$62,28,0))/$BC155)),IF(ISBLANK(INDEX(AN156:$BB156,1,$BN155+1)),"",IF($BL155="P",VLOOKUP($A155,Surfaces!$B$2:$AL$62,15,0),(VLOOKUP($A155,Surfaces!$B$2:$AL$62,28,0))/$BC155)))</f>
        <v/>
      </c>
      <c r="AO155" s="43" t="str">
        <f>IF((AO$182+$BN155)&gt;=52,IF(ISBLANK(INDEX($C156:$BB156,1,(AO$182+$BN155+1-52))),"",IF($BL155="P",VLOOKUP($A155,Surfaces!$B$2:$AL$62,15,0),(VLOOKUP($A155,Surfaces!$B$2:$AL$62,28,0))/$BC155)),IF(ISBLANK(INDEX(AO156:$BB156,1,$BN155+1)),"",IF($BL155="P",VLOOKUP($A155,Surfaces!$B$2:$AL$62,15,0),(VLOOKUP($A155,Surfaces!$B$2:$AL$62,28,0))/$BC155)))</f>
        <v/>
      </c>
      <c r="AP155" s="43" t="str">
        <f>IF((AP$182+$BN155)&gt;=52,IF(ISBLANK(INDEX($C156:$BB156,1,(AP$182+$BN155+1-52))),"",IF($BL155="P",VLOOKUP($A155,Surfaces!$B$2:$AL$62,15,0),(VLOOKUP($A155,Surfaces!$B$2:$AL$62,28,0))/$BC155)),IF(ISBLANK(INDEX(AP156:$BB156,1,$BN155+1)),"",IF($BL155="P",VLOOKUP($A155,Surfaces!$B$2:$AL$62,15,0),(VLOOKUP($A155,Surfaces!$B$2:$AL$62,28,0))/$BC155)))</f>
        <v/>
      </c>
      <c r="AQ155" s="43" t="str">
        <f>IF((AQ$182+$BN155)&gt;=52,IF(ISBLANK(INDEX($C156:$BB156,1,(AQ$182+$BN155+1-52))),"",IF($BL155="P",VLOOKUP($A155,Surfaces!$B$2:$AL$62,15,0),(VLOOKUP($A155,Surfaces!$B$2:$AL$62,28,0))/$BC155)),IF(ISBLANK(INDEX(AQ156:$BB156,1,$BN155+1)),"",IF($BL155="P",VLOOKUP($A155,Surfaces!$B$2:$AL$62,15,0),(VLOOKUP($A155,Surfaces!$B$2:$AL$62,28,0))/$BC155)))</f>
        <v/>
      </c>
      <c r="AR155" s="43" t="str">
        <f>IF((AR$182+$BN155)&gt;=52,IF(ISBLANK(INDEX($C156:$BB156,1,(AR$182+$BN155+1-52))),"",IF($BL155="P",VLOOKUP($A155,Surfaces!$B$2:$AL$62,15,0),(VLOOKUP($A155,Surfaces!$B$2:$AL$62,28,0))/$BC155)),IF(ISBLANK(INDEX(AR156:$BB156,1,$BN155+1)),"",IF($BL155="P",VLOOKUP($A155,Surfaces!$B$2:$AL$62,15,0),(VLOOKUP($A155,Surfaces!$B$2:$AL$62,28,0))/$BC155)))</f>
        <v/>
      </c>
      <c r="AS155" s="43" t="str">
        <f>IF((AS$182+$BN155)&gt;=52,IF(ISBLANK(INDEX($C156:$BB156,1,(AS$182+$BN155+1-52))),"",IF($BL155="P",VLOOKUP($A155,Surfaces!$B$2:$AL$62,15,0),(VLOOKUP($A155,Surfaces!$B$2:$AL$62,28,0))/$BC155)),IF(ISBLANK(INDEX(AS156:$BB156,1,$BN155+1)),"",IF($BL155="P",VLOOKUP($A155,Surfaces!$B$2:$AL$62,15,0),(VLOOKUP($A155,Surfaces!$B$2:$AL$62,28,0))/$BC155)))</f>
        <v/>
      </c>
      <c r="AT155" s="43" t="str">
        <f>IF((AT$182+$BN155)&gt;=52,IF(ISBLANK(INDEX($C156:$BB156,1,(AT$182+$BN155+1-52))),"",IF($BL155="P",VLOOKUP($A155,Surfaces!$B$2:$AL$62,15,0),(VLOOKUP($A155,Surfaces!$B$2:$AL$62,28,0))/$BC155)),IF(ISBLANK(INDEX(AT156:$BB156,1,$BN155+1)),"",IF($BL155="P",VLOOKUP($A155,Surfaces!$B$2:$AL$62,15,0),(VLOOKUP($A155,Surfaces!$B$2:$AL$62,28,0))/$BC155)))</f>
        <v/>
      </c>
      <c r="AU155" s="43" t="str">
        <f>IF((AU$182+$BN155)&gt;=52,IF(ISBLANK(INDEX($C156:$BB156,1,(AU$182+$BN155+1-52))),"",IF($BL155="P",VLOOKUP($A155,Surfaces!$B$2:$AL$62,15,0),(VLOOKUP($A155,Surfaces!$B$2:$AL$62,28,0))/$BC155)),IF(ISBLANK(INDEX(AU156:$BB156,1,$BN155+1)),"",IF($BL155="P",VLOOKUP($A155,Surfaces!$B$2:$AL$62,15,0),(VLOOKUP($A155,Surfaces!$B$2:$AL$62,28,0))/$BC155)))</f>
        <v/>
      </c>
      <c r="AV155" s="43" t="str">
        <f>IF((AV$182+$BN155)&gt;=52,IF(ISBLANK(INDEX($C156:$BB156,1,(AV$182+$BN155+1-52))),"",IF($BL155="P",VLOOKUP($A155,Surfaces!$B$2:$AL$62,15,0),(VLOOKUP($A155,Surfaces!$B$2:$AL$62,28,0))/$BC155)),IF(ISBLANK(INDEX(AV156:$BB156,1,$BN155+1)),"",IF($BL155="P",VLOOKUP($A155,Surfaces!$B$2:$AL$62,15,0),(VLOOKUP($A155,Surfaces!$B$2:$AL$62,28,0))/$BC155)))</f>
        <v/>
      </c>
      <c r="AW155" s="43" t="str">
        <f>IF((AW$182+$BN155)&gt;=52,IF(ISBLANK(INDEX($C156:$BB156,1,(AW$182+$BN155+1-52))),"",IF($BL155="P",VLOOKUP($A155,Surfaces!$B$2:$AL$62,15,0),(VLOOKUP($A155,Surfaces!$B$2:$AL$62,28,0))/$BC155)),IF(ISBLANK(INDEX(AW156:$BB156,1,$BN155+1)),"",IF($BL155="P",VLOOKUP($A155,Surfaces!$B$2:$AL$62,15,0),(VLOOKUP($A155,Surfaces!$B$2:$AL$62,28,0))/$BC155)))</f>
        <v/>
      </c>
      <c r="AX155" s="43" t="str">
        <f>IF((AX$182+$BN155)&gt;=52,IF(ISBLANK(INDEX($C156:$BB156,1,(AX$182+$BN155+1-52))),"",IF($BL155="P",VLOOKUP($A155,Surfaces!$B$2:$AL$62,15,0),(VLOOKUP($A155,Surfaces!$B$2:$AL$62,28,0))/$BC155)),IF(ISBLANK(INDEX(AX156:$BB156,1,$BN155+1)),"",IF($BL155="P",VLOOKUP($A155,Surfaces!$B$2:$AL$62,15,0),(VLOOKUP($A155,Surfaces!$B$2:$AL$62,28,0))/$BC155)))</f>
        <v/>
      </c>
      <c r="AY155" s="43" t="str">
        <f>IF((AY$182+$BN155)&gt;=52,IF(ISBLANK(INDEX($C156:$BB156,1,(AY$182+$BN155+1-52))),"",IF($BL155="P",VLOOKUP($A155,Surfaces!$B$2:$AL$62,15,0),(VLOOKUP($A155,Surfaces!$B$2:$AL$62,28,0))/$BC155)),IF(ISBLANK(INDEX(AY156:$BB156,1,$BN155+1)),"",IF($BL155="P",VLOOKUP($A155,Surfaces!$B$2:$AL$62,15,0),(VLOOKUP($A155,Surfaces!$B$2:$AL$62,28,0))/$BC155)))</f>
        <v/>
      </c>
      <c r="AZ155" s="43" t="str">
        <f>IF((AZ$182+$BN155)&gt;=52,IF(ISBLANK(INDEX($C156:$BB156,1,(AZ$182+$BN155+1-52))),"",IF($BL155="P",VLOOKUP($A155,Surfaces!$B$2:$AL$62,15,0),(VLOOKUP($A155,Surfaces!$B$2:$AL$62,28,0))/$BC155)),IF(ISBLANK(INDEX(AZ156:$BB156,1,$BN155+1)),"",IF($BL155="P",VLOOKUP($A155,Surfaces!$B$2:$AL$62,15,0),(VLOOKUP($A155,Surfaces!$B$2:$AL$62,28,0))/$BC155)))</f>
        <v/>
      </c>
      <c r="BA155" s="43" t="str">
        <f>IF((BA$182+$BN155)&gt;=52,IF(ISBLANK(INDEX($C156:$BB156,1,(BA$182+$BN155+1-52))),"",IF($BL155="P",VLOOKUP($A155,Surfaces!$B$2:$AL$62,15,0),(VLOOKUP($A155,Surfaces!$B$2:$AL$62,28,0))/$BC155)),IF(ISBLANK(INDEX(BA156:$BB156,1,$BN155+1)),"",IF($BL155="P",VLOOKUP($A155,Surfaces!$B$2:$AL$62,15,0),(VLOOKUP($A155,Surfaces!$B$2:$AL$62,28,0))/$BC155)))</f>
        <v/>
      </c>
      <c r="BB155" s="43" t="str">
        <f>IF((BB$182+$BN155)&gt;=52,IF(ISBLANK(INDEX($C156:$BB156,1,(BB$182+$BN155+1-52))),"",IF($BL155="P",VLOOKUP($A155,Surfaces!$B$2:$AL$62,15,0),(VLOOKUP($A155,Surfaces!$B$2:$AL$62,28,0))/$BC155)),IF(ISBLANK(INDEX(BB156:$BB156,1,$BN155+1)),"",IF($BL155="P",VLOOKUP($A155,Surfaces!$B$2:$AL$62,15,0),(VLOOKUP($A155,Surfaces!$B$2:$AL$62,28,0))/$BC155)))</f>
        <v/>
      </c>
      <c r="BC155" s="44" t="str">
        <f>IF(COUNTA(C156:BB156)=0,"",COUNTA(C156:BB156))</f>
        <v/>
      </c>
      <c r="BD155" s="45"/>
      <c r="BE155" s="45"/>
      <c r="BF155" s="46"/>
      <c r="BG155" s="46"/>
      <c r="BH155" s="46"/>
      <c r="BI155" s="46"/>
      <c r="BJ155" s="46"/>
      <c r="BK155" s="47"/>
      <c r="BL155" s="46"/>
      <c r="BM155" s="46"/>
      <c r="BN155" s="46"/>
      <c r="BO155" s="48"/>
      <c r="BP155" s="49"/>
      <c r="BQ155" s="48"/>
      <c r="BR155" s="50" t="str">
        <f>IF(ISBLANK(BP155),"",BP155)</f>
        <v/>
      </c>
    </row>
    <row r="156" spans="1:70" x14ac:dyDescent="0.2">
      <c r="A156" s="52">
        <f>A155</f>
        <v>0</v>
      </c>
      <c r="B156" s="53" t="s">
        <v>121</v>
      </c>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c r="AR156" s="54"/>
      <c r="AS156" s="54"/>
      <c r="AT156" s="54"/>
      <c r="AU156" s="54"/>
      <c r="AV156" s="54"/>
      <c r="AW156" s="54"/>
      <c r="AX156" s="54"/>
      <c r="AY156" s="54"/>
      <c r="AZ156" s="54"/>
      <c r="BA156" s="54"/>
      <c r="BB156" s="54"/>
      <c r="BC156" s="57"/>
      <c r="BD156" s="58"/>
      <c r="BE156" s="58"/>
      <c r="BF156" s="59"/>
      <c r="BG156" s="59"/>
      <c r="BH156" s="59"/>
      <c r="BI156" s="59"/>
      <c r="BJ156" s="59"/>
      <c r="BK156" s="60"/>
      <c r="BL156" s="59"/>
      <c r="BM156" s="59"/>
      <c r="BN156" s="59"/>
      <c r="BO156" s="61"/>
      <c r="BP156" s="62"/>
      <c r="BQ156" s="61"/>
      <c r="BR156" s="63"/>
    </row>
    <row r="157" spans="1:70" x14ac:dyDescent="0.2">
      <c r="A157" s="64">
        <f>A156</f>
        <v>0</v>
      </c>
      <c r="B157" s="65" t="s">
        <v>123</v>
      </c>
      <c r="C157" s="66" t="str">
        <f>IF(C156="","",IF(VLOOKUP($A157,Surfaces!$B$1:$AK$61,16,0)="",VLOOKUP($A157,Surfaces!$B$1:$AK$61,29,0),VLOOKUP($A157,Surfaces!$B$1:$AK$61,16,0)))</f>
        <v/>
      </c>
      <c r="D157" s="66" t="str">
        <f>IF(D156="","",IF(VLOOKUP($A157,Surfaces!$B$1:$AK$61,16,0)="",VLOOKUP($A157,Surfaces!$B$1:$AK$61,29,0),VLOOKUP($A157,Surfaces!$B$1:$AK$61,16,0)))</f>
        <v/>
      </c>
      <c r="E157" s="66" t="str">
        <f>IF(E156="","",IF(VLOOKUP($A157,Surfaces!$B$1:$AK$61,16,0)="",VLOOKUP($A157,Surfaces!$B$1:$AK$61,29,0),VLOOKUP($A157,Surfaces!$B$1:$AK$61,16,0)))</f>
        <v/>
      </c>
      <c r="F157" s="66" t="str">
        <f>IF(F156="","",IF(VLOOKUP($A157,Surfaces!$B$1:$AK$61,16,0)="",VLOOKUP($A157,Surfaces!$B$1:$AK$61,29,0),VLOOKUP($A157,Surfaces!$B$1:$AK$61,16,0)))</f>
        <v/>
      </c>
      <c r="G157" s="66" t="str">
        <f>IF(G156="","",IF(VLOOKUP($A157,Surfaces!$B$1:$AK$61,16,0)="",VLOOKUP($A157,Surfaces!$B$1:$AK$61,29,0),VLOOKUP($A157,Surfaces!$B$1:$AK$61,16,0)))</f>
        <v/>
      </c>
      <c r="H157" s="66" t="str">
        <f>IF(H156="","",IF(VLOOKUP($A157,Surfaces!$B$1:$AK$61,16,0)="",VLOOKUP($A157,Surfaces!$B$1:$AK$61,29,0),VLOOKUP($A157,Surfaces!$B$1:$AK$61,16,0)))</f>
        <v/>
      </c>
      <c r="I157" s="66" t="str">
        <f>IF(I156="","",IF(VLOOKUP($A157,Surfaces!$B$1:$AK$61,16,0)="",VLOOKUP($A157,Surfaces!$B$1:$AK$61,29,0),VLOOKUP($A157,Surfaces!$B$1:$AK$61,16,0)))</f>
        <v/>
      </c>
      <c r="J157" s="66" t="str">
        <f>IF(J156="","",IF(VLOOKUP($A157,Surfaces!$B$1:$AK$61,16,0)="",VLOOKUP($A157,Surfaces!$B$1:$AK$61,29,0),VLOOKUP($A157,Surfaces!$B$1:$AK$61,16,0)))</f>
        <v/>
      </c>
      <c r="K157" s="66" t="str">
        <f>IF(K156="","",IF(VLOOKUP($A157,Surfaces!$B$1:$AK$61,16,0)="",VLOOKUP($A157,Surfaces!$B$1:$AK$61,29,0),VLOOKUP($A157,Surfaces!$B$1:$AK$61,16,0)))</f>
        <v/>
      </c>
      <c r="L157" s="66" t="str">
        <f>IF(L156="","",IF(VLOOKUP($A157,Surfaces!$B$1:$AK$61,16,0)="",VLOOKUP($A157,Surfaces!$B$1:$AK$61,29,0),VLOOKUP($A157,Surfaces!$B$1:$AK$61,16,0)))</f>
        <v/>
      </c>
      <c r="M157" s="66" t="str">
        <f>IF(M156="","",IF(VLOOKUP($A157,Surfaces!$B$1:$AK$61,16,0)="",VLOOKUP($A157,Surfaces!$B$1:$AK$61,29,0),VLOOKUP($A157,Surfaces!$B$1:$AK$61,16,0)))</f>
        <v/>
      </c>
      <c r="N157" s="66" t="str">
        <f>IF(N156="","",IF(VLOOKUP($A157,Surfaces!$B$1:$AK$61,16,0)="",VLOOKUP($A157,Surfaces!$B$1:$AK$61,29,0),VLOOKUP($A157,Surfaces!$B$1:$AK$61,16,0)))</f>
        <v/>
      </c>
      <c r="O157" s="66" t="str">
        <f>IF(O156="","",IF(VLOOKUP($A157,Surfaces!$B$1:$AK$61,16,0)="",VLOOKUP($A157,Surfaces!$B$1:$AK$61,29,0),VLOOKUP($A157,Surfaces!$B$1:$AK$61,16,0)))</f>
        <v/>
      </c>
      <c r="P157" s="66" t="str">
        <f>IF(P156="","",IF(VLOOKUP($A157,Surfaces!$B$1:$AK$61,16,0)="",VLOOKUP($A157,Surfaces!$B$1:$AK$61,29,0),VLOOKUP($A157,Surfaces!$B$1:$AK$61,16,0)))</f>
        <v/>
      </c>
      <c r="Q157" s="66" t="str">
        <f>IF(Q156="","",IF(VLOOKUP($A157,Surfaces!$B$1:$AK$61,16,0)="",VLOOKUP($A157,Surfaces!$B$1:$AK$61,29,0),VLOOKUP($A157,Surfaces!$B$1:$AK$61,16,0)))</f>
        <v/>
      </c>
      <c r="R157" s="66" t="str">
        <f>IF(R156="","",IF(VLOOKUP($A157,Surfaces!$B$1:$AK$61,16,0)="",VLOOKUP($A157,Surfaces!$B$1:$AK$61,29,0),VLOOKUP($A157,Surfaces!$B$1:$AK$61,16,0)))</f>
        <v/>
      </c>
      <c r="S157" s="66" t="str">
        <f>IF(S156="","",IF(VLOOKUP($A157,Surfaces!$B$1:$AK$61,16,0)="",VLOOKUP($A157,Surfaces!$B$1:$AK$61,29,0),VLOOKUP($A157,Surfaces!$B$1:$AK$61,16,0)))</f>
        <v/>
      </c>
      <c r="T157" s="66" t="str">
        <f>IF(T156="","",IF(VLOOKUP($A157,Surfaces!$B$1:$AK$61,16,0)="",VLOOKUP($A157,Surfaces!$B$1:$AK$61,29,0),VLOOKUP($A157,Surfaces!$B$1:$AK$61,16,0)))</f>
        <v/>
      </c>
      <c r="U157" s="66" t="str">
        <f>IF(U156="","",IF(VLOOKUP($A157,Surfaces!$B$1:$AK$61,16,0)="",VLOOKUP($A157,Surfaces!$B$1:$AK$61,29,0),VLOOKUP($A157,Surfaces!$B$1:$AK$61,16,0)))</f>
        <v/>
      </c>
      <c r="V157" s="66" t="str">
        <f>IF(V156="","",IF(VLOOKUP($A157,Surfaces!$B$1:$AK$61,16,0)="",VLOOKUP($A157,Surfaces!$B$1:$AK$61,29,0),VLOOKUP($A157,Surfaces!$B$1:$AK$61,16,0)))</f>
        <v/>
      </c>
      <c r="W157" s="66" t="str">
        <f>IF(W156="","",IF(VLOOKUP($A157,Surfaces!$B$1:$AK$61,16,0)="",VLOOKUP($A157,Surfaces!$B$1:$AK$61,29,0),VLOOKUP($A157,Surfaces!$B$1:$AK$61,16,0)))</f>
        <v/>
      </c>
      <c r="X157" s="66" t="str">
        <f>IF(X156="","",IF(VLOOKUP($A157,Surfaces!$B$1:$AK$61,16,0)="",VLOOKUP($A157,Surfaces!$B$1:$AK$61,29,0),VLOOKUP($A157,Surfaces!$B$1:$AK$61,16,0)))</f>
        <v/>
      </c>
      <c r="Y157" s="66" t="str">
        <f>IF(Y156="","",IF(VLOOKUP($A157,Surfaces!$B$1:$AK$61,16,0)="",VLOOKUP($A157,Surfaces!$B$1:$AK$61,29,0),VLOOKUP($A157,Surfaces!$B$1:$AK$61,16,0)))</f>
        <v/>
      </c>
      <c r="Z157" s="66" t="str">
        <f>IF(Z156="","",IF(VLOOKUP($A157,Surfaces!$B$1:$AK$61,16,0)="",VLOOKUP($A157,Surfaces!$B$1:$AK$61,29,0),VLOOKUP($A157,Surfaces!$B$1:$AK$61,16,0)))</f>
        <v/>
      </c>
      <c r="AA157" s="66" t="str">
        <f>IF(AA156="","",IF(VLOOKUP($A157,Surfaces!$B$1:$AK$61,16,0)="",VLOOKUP($A157,Surfaces!$B$1:$AK$61,29,0),VLOOKUP($A157,Surfaces!$B$1:$AK$61,16,0)))</f>
        <v/>
      </c>
      <c r="AB157" s="66" t="str">
        <f>IF(AB156="","",IF(VLOOKUP($A157,Surfaces!$B$1:$AK$61,16,0)="",VLOOKUP($A157,Surfaces!$B$1:$AK$61,29,0),VLOOKUP($A157,Surfaces!$B$1:$AK$61,16,0)))</f>
        <v/>
      </c>
      <c r="AC157" s="66" t="str">
        <f>IF(AC156="","",IF(VLOOKUP($A157,Surfaces!$B$1:$AK$61,16,0)="",VLOOKUP($A157,Surfaces!$B$1:$AK$61,29,0),VLOOKUP($A157,Surfaces!$B$1:$AK$61,16,0)))</f>
        <v/>
      </c>
      <c r="AD157" s="66" t="str">
        <f>IF(AD156="","",IF(VLOOKUP($A157,Surfaces!$B$1:$AK$61,16,0)="",VLOOKUP($A157,Surfaces!$B$1:$AK$61,29,0),VLOOKUP($A157,Surfaces!$B$1:$AK$61,16,0)))</f>
        <v/>
      </c>
      <c r="AE157" s="66" t="str">
        <f>IF(AE156="","",IF(VLOOKUP($A157,Surfaces!$B$1:$AK$61,16,0)="",VLOOKUP($A157,Surfaces!$B$1:$AK$61,29,0),VLOOKUP($A157,Surfaces!$B$1:$AK$61,16,0)))</f>
        <v/>
      </c>
      <c r="AF157" s="66" t="str">
        <f>IF(AF156="","",IF(VLOOKUP($A157,Surfaces!$B$1:$AK$61,16,0)="",VLOOKUP($A157,Surfaces!$B$1:$AK$61,29,0),VLOOKUP($A157,Surfaces!$B$1:$AK$61,16,0)))</f>
        <v/>
      </c>
      <c r="AG157" s="66" t="str">
        <f>IF(AG156="","",IF(VLOOKUP($A157,Surfaces!$B$1:$AK$61,16,0)="",VLOOKUP($A157,Surfaces!$B$1:$AK$61,29,0),VLOOKUP($A157,Surfaces!$B$1:$AK$61,16,0)))</f>
        <v/>
      </c>
      <c r="AH157" s="66" t="str">
        <f>IF(AH156="","",IF(VLOOKUP($A157,Surfaces!$B$1:$AK$61,16,0)="",VLOOKUP($A157,Surfaces!$B$1:$AK$61,29,0),VLOOKUP($A157,Surfaces!$B$1:$AK$61,16,0)))</f>
        <v/>
      </c>
      <c r="AI157" s="66" t="str">
        <f>IF(AI156="","",IF(VLOOKUP($A157,Surfaces!$B$1:$AK$61,16,0)="",VLOOKUP($A157,Surfaces!$B$1:$AK$61,29,0),VLOOKUP($A157,Surfaces!$B$1:$AK$61,16,0)))</f>
        <v/>
      </c>
      <c r="AJ157" s="66" t="str">
        <f>IF(AJ156="","",IF(VLOOKUP($A157,Surfaces!$B$1:$AK$61,16,0)="",VLOOKUP($A157,Surfaces!$B$1:$AK$61,29,0),VLOOKUP($A157,Surfaces!$B$1:$AK$61,16,0)))</f>
        <v/>
      </c>
      <c r="AK157" s="66" t="str">
        <f>IF(AK156="","",IF(VLOOKUP($A157,Surfaces!$B$1:$AK$61,16,0)="",VLOOKUP($A157,Surfaces!$B$1:$AK$61,29,0),VLOOKUP($A157,Surfaces!$B$1:$AK$61,16,0)))</f>
        <v/>
      </c>
      <c r="AL157" s="66" t="str">
        <f>IF(AL156="","",IF(VLOOKUP($A157,Surfaces!$B$1:$AK$61,16,0)="",VLOOKUP($A157,Surfaces!$B$1:$AK$61,29,0),VLOOKUP($A157,Surfaces!$B$1:$AK$61,16,0)))</f>
        <v/>
      </c>
      <c r="AM157" s="66" t="str">
        <f>IF(AM156="","",IF(VLOOKUP($A157,Surfaces!$B$1:$AK$61,16,0)="",VLOOKUP($A157,Surfaces!$B$1:$AK$61,29,0),VLOOKUP($A157,Surfaces!$B$1:$AK$61,16,0)))</f>
        <v/>
      </c>
      <c r="AN157" s="66" t="str">
        <f>IF(AN156="","",IF(VLOOKUP($A157,Surfaces!$B$1:$AK$61,16,0)="",VLOOKUP($A157,Surfaces!$B$1:$AK$61,29,0),VLOOKUP($A157,Surfaces!$B$1:$AK$61,16,0)))</f>
        <v/>
      </c>
      <c r="AO157" s="66" t="str">
        <f>IF(AO156="","",IF(VLOOKUP($A157,Surfaces!$B$1:$AK$61,16,0)="",VLOOKUP($A157,Surfaces!$B$1:$AK$61,29,0),VLOOKUP($A157,Surfaces!$B$1:$AK$61,16,0)))</f>
        <v/>
      </c>
      <c r="AP157" s="66" t="str">
        <f>IF(AP156="","",IF(VLOOKUP($A157,Surfaces!$B$1:$AK$61,16,0)="",VLOOKUP($A157,Surfaces!$B$1:$AK$61,29,0),VLOOKUP($A157,Surfaces!$B$1:$AK$61,16,0)))</f>
        <v/>
      </c>
      <c r="AQ157" s="66" t="str">
        <f>IF(AQ156="","",IF(VLOOKUP($A157,Surfaces!$B$1:$AK$61,16,0)="",VLOOKUP($A157,Surfaces!$B$1:$AK$61,29,0),VLOOKUP($A157,Surfaces!$B$1:$AK$61,16,0)))</f>
        <v/>
      </c>
      <c r="AR157" s="66" t="str">
        <f>IF(AR156="","",IF(VLOOKUP($A157,Surfaces!$B$1:$AK$61,16,0)="",VLOOKUP($A157,Surfaces!$B$1:$AK$61,29,0),VLOOKUP($A157,Surfaces!$B$1:$AK$61,16,0)))</f>
        <v/>
      </c>
      <c r="AS157" s="66" t="str">
        <f>IF(AS156="","",IF(VLOOKUP($A157,Surfaces!$B$1:$AK$61,16,0)="",VLOOKUP($A157,Surfaces!$B$1:$AK$61,29,0),VLOOKUP($A157,Surfaces!$B$1:$AK$61,16,0)))</f>
        <v/>
      </c>
      <c r="AT157" s="66" t="str">
        <f>IF(AT156="","",IF(VLOOKUP($A157,Surfaces!$B$1:$AK$61,16,0)="",VLOOKUP($A157,Surfaces!$B$1:$AK$61,29,0),VLOOKUP($A157,Surfaces!$B$1:$AK$61,16,0)))</f>
        <v/>
      </c>
      <c r="AU157" s="66" t="str">
        <f>IF(AU156="","",IF(VLOOKUP($A157,Surfaces!$B$1:$AK$61,16,0)="",VLOOKUP($A157,Surfaces!$B$1:$AK$61,29,0),VLOOKUP($A157,Surfaces!$B$1:$AK$61,16,0)))</f>
        <v/>
      </c>
      <c r="AV157" s="66" t="str">
        <f>IF(AV156="","",IF(VLOOKUP($A157,Surfaces!$B$1:$AK$61,16,0)="",VLOOKUP($A157,Surfaces!$B$1:$AK$61,29,0),VLOOKUP($A157,Surfaces!$B$1:$AK$61,16,0)))</f>
        <v/>
      </c>
      <c r="AW157" s="66" t="str">
        <f>IF(AW156="","",IF(VLOOKUP($A157,Surfaces!$B$1:$AK$61,16,0)="",VLOOKUP($A157,Surfaces!$B$1:$AK$61,29,0),VLOOKUP($A157,Surfaces!$B$1:$AK$61,16,0)))</f>
        <v/>
      </c>
      <c r="AX157" s="66" t="str">
        <f>IF(AX156="","",IF(VLOOKUP($A157,Surfaces!$B$1:$AK$61,16,0)="",VLOOKUP($A157,Surfaces!$B$1:$AK$61,29,0),VLOOKUP($A157,Surfaces!$B$1:$AK$61,16,0)))</f>
        <v/>
      </c>
      <c r="AY157" s="66" t="str">
        <f>IF(AY156="","",IF(VLOOKUP($A157,Surfaces!$B$1:$AK$61,16,0)="",VLOOKUP($A157,Surfaces!$B$1:$AK$61,29,0),VLOOKUP($A157,Surfaces!$B$1:$AK$61,16,0)))</f>
        <v/>
      </c>
      <c r="AZ157" s="66" t="str">
        <f>IF(AZ156="","",IF(VLOOKUP($A157,Surfaces!$B$1:$AK$61,16,0)="",VLOOKUP($A157,Surfaces!$B$1:$AK$61,29,0),VLOOKUP($A157,Surfaces!$B$1:$AK$61,16,0)))</f>
        <v/>
      </c>
      <c r="BA157" s="66" t="str">
        <f>IF(BA156="","",IF(VLOOKUP($A157,Surfaces!$B$1:$AK$61,16,0)="",VLOOKUP($A157,Surfaces!$B$1:$AK$61,29,0),VLOOKUP($A157,Surfaces!$B$1:$AK$61,16,0)))</f>
        <v/>
      </c>
      <c r="BB157" s="66" t="str">
        <f>IF(BB156="","",IF(VLOOKUP($A157,Surfaces!$B$1:$AK$61,16,0)="",VLOOKUP($A157,Surfaces!$B$1:$AK$61,29,0),VLOOKUP($A157,Surfaces!$B$1:$AK$61,16,0)))</f>
        <v/>
      </c>
      <c r="BC157" s="67"/>
      <c r="BD157" s="68"/>
      <c r="BE157" s="68"/>
      <c r="BF157" s="69"/>
      <c r="BG157" s="69"/>
      <c r="BH157" s="69"/>
      <c r="BI157" s="69"/>
      <c r="BJ157" s="69"/>
      <c r="BK157" s="70"/>
      <c r="BL157" s="69"/>
      <c r="BM157" s="69"/>
      <c r="BN157" s="69"/>
      <c r="BO157" s="71"/>
      <c r="BP157" s="72"/>
      <c r="BQ157" s="71"/>
      <c r="BR157" s="73"/>
    </row>
    <row r="158" spans="1:70" s="51" customFormat="1" x14ac:dyDescent="0.2">
      <c r="A158" s="41"/>
      <c r="B158" s="42" t="s">
        <v>115</v>
      </c>
      <c r="C158" s="43" t="str">
        <f>IF((C$182+$BN158)&gt;=52,IF(ISBLANK(INDEX($C159:$BB159,1,(C$182+$BN158+1-52))),"",IF($BL158="P",VLOOKUP($A158,Surfaces!$B$2:$AL$62,15,0),(VLOOKUP($A158,Surfaces!$B$2:$AL$62,28,0))/$BC158)),IF(ISBLANK(INDEX(C159:$BB159,1,$BN158+1)),"",IF($BL158="P",VLOOKUP($A158,Surfaces!$B$2:$AL$62,15,0),(VLOOKUP($A158,Surfaces!$B$2:$AL$62,28,0))/$BC158)))</f>
        <v/>
      </c>
      <c r="D158" s="43" t="str">
        <f>IF((D$182+$BN158)&gt;=52,IF(ISBLANK(INDEX($C159:$BB159,1,(D$182+$BN158+1-52))),"",IF($BL158="P",VLOOKUP($A158,Surfaces!$B$2:$AL$62,15,0),(VLOOKUP($A158,Surfaces!$B$2:$AL$62,28,0))/$BC158)),IF(ISBLANK(INDEX(D159:$BB159,1,$BN158+1)),"",IF($BL158="P",VLOOKUP($A158,Surfaces!$B$2:$AL$62,15,0),(VLOOKUP($A158,Surfaces!$B$2:$AL$62,28,0))/$BC158)))</f>
        <v/>
      </c>
      <c r="E158" s="43" t="str">
        <f>IF((E$182+$BN158)&gt;=52,IF(ISBLANK(INDEX($C159:$BB159,1,(E$182+$BN158+1-52))),"",IF($BL158="P",VLOOKUP($A158,Surfaces!$B$2:$AL$62,15,0),(VLOOKUP($A158,Surfaces!$B$2:$AL$62,28,0))/$BC158)),IF(ISBLANK(INDEX(E159:$BB159,1,$BN158+1)),"",IF($BL158="P",VLOOKUP($A158,Surfaces!$B$2:$AL$62,15,0),(VLOOKUP($A158,Surfaces!$B$2:$AL$62,28,0))/$BC158)))</f>
        <v/>
      </c>
      <c r="F158" s="43" t="str">
        <f>IF((F$182+$BN158)&gt;=52,IF(ISBLANK(INDEX($C159:$BB159,1,(F$182+$BN158+1-52))),"",IF($BL158="P",VLOOKUP($A158,Surfaces!$B$2:$AL$62,15,0),(VLOOKUP($A158,Surfaces!$B$2:$AL$62,28,0))/$BC158)),IF(ISBLANK(INDEX(F159:$BB159,1,$BN158+1)),"",IF($BL158="P",VLOOKUP($A158,Surfaces!$B$2:$AL$62,15,0),(VLOOKUP($A158,Surfaces!$B$2:$AL$62,28,0))/$BC158)))</f>
        <v/>
      </c>
      <c r="G158" s="43" t="str">
        <f>IF((G$182+$BN158)&gt;=52,IF(ISBLANK(INDEX($C159:$BB159,1,(G$182+$BN158+1-52))),"",IF($BL158="P",VLOOKUP($A158,Surfaces!$B$2:$AL$62,15,0),(VLOOKUP($A158,Surfaces!$B$2:$AL$62,28,0))/$BC158)),IF(ISBLANK(INDEX(G159:$BB159,1,$BN158+1)),"",IF($BL158="P",VLOOKUP($A158,Surfaces!$B$2:$AL$62,15,0),(VLOOKUP($A158,Surfaces!$B$2:$AL$62,28,0))/$BC158)))</f>
        <v/>
      </c>
      <c r="H158" s="43" t="str">
        <f>IF((H$182+$BN158)&gt;=52,IF(ISBLANK(INDEX($C159:$BB159,1,(H$182+$BN158+1-52))),"",IF($BL158="P",VLOOKUP($A158,Surfaces!$B$2:$AL$62,15,0),(VLOOKUP($A158,Surfaces!$B$2:$AL$62,28,0))/$BC158)),IF(ISBLANK(INDEX(H159:$BB159,1,$BN158+1)),"",IF($BL158="P",VLOOKUP($A158,Surfaces!$B$2:$AL$62,15,0),(VLOOKUP($A158,Surfaces!$B$2:$AL$62,28,0))/$BC158)))</f>
        <v/>
      </c>
      <c r="I158" s="43" t="str">
        <f>IF((I$182+$BN158)&gt;=52,IF(ISBLANK(INDEX($C159:$BB159,1,(I$182+$BN158+1-52))),"",IF($BL158="P",VLOOKUP($A158,Surfaces!$B$2:$AL$62,15,0),(VLOOKUP($A158,Surfaces!$B$2:$AL$62,28,0))/$BC158)),IF(ISBLANK(INDEX(I159:$BB159,1,$BN158+1)),"",IF($BL158="P",VLOOKUP($A158,Surfaces!$B$2:$AL$62,15,0),(VLOOKUP($A158,Surfaces!$B$2:$AL$62,28,0))/$BC158)))</f>
        <v/>
      </c>
      <c r="J158" s="43" t="str">
        <f>IF((J$182+$BN158)&gt;=52,IF(ISBLANK(INDEX($C159:$BB159,1,(J$182+$BN158+1-52))),"",IF($BL158="P",VLOOKUP($A158,Surfaces!$B$2:$AL$62,15,0),(VLOOKUP($A158,Surfaces!$B$2:$AL$62,28,0))/$BC158)),IF(ISBLANK(INDEX(J159:$BB159,1,$BN158+1)),"",IF($BL158="P",VLOOKUP($A158,Surfaces!$B$2:$AL$62,15,0),(VLOOKUP($A158,Surfaces!$B$2:$AL$62,28,0))/$BC158)))</f>
        <v/>
      </c>
      <c r="K158" s="43" t="str">
        <f>IF((K$182+$BN158)&gt;=52,IF(ISBLANK(INDEX($C159:$BB159,1,(K$182+$BN158+1-52))),"",IF($BL158="P",VLOOKUP($A158,Surfaces!$B$2:$AL$62,15,0),(VLOOKUP($A158,Surfaces!$B$2:$AL$62,28,0))/$BC158)),IF(ISBLANK(INDEX(K159:$BB159,1,$BN158+1)),"",IF($BL158="P",VLOOKUP($A158,Surfaces!$B$2:$AL$62,15,0),(VLOOKUP($A158,Surfaces!$B$2:$AL$62,28,0))/$BC158)))</f>
        <v/>
      </c>
      <c r="L158" s="43" t="str">
        <f>IF((L$182+$BN158)&gt;=52,IF(ISBLANK(INDEX($C159:$BB159,1,(L$182+$BN158+1-52))),"",IF($BL158="P",VLOOKUP($A158,Surfaces!$B$2:$AL$62,15,0),(VLOOKUP($A158,Surfaces!$B$2:$AL$62,28,0))/$BC158)),IF(ISBLANK(INDEX(L159:$BB159,1,$BN158+1)),"",IF($BL158="P",VLOOKUP($A158,Surfaces!$B$2:$AL$62,15,0),(VLOOKUP($A158,Surfaces!$B$2:$AL$62,28,0))/$BC158)))</f>
        <v/>
      </c>
      <c r="M158" s="43" t="str">
        <f>IF((M$182+$BN158)&gt;=52,IF(ISBLANK(INDEX($C159:$BB159,1,(M$182+$BN158+1-52))),"",IF($BL158="P",VLOOKUP($A158,Surfaces!$B$2:$AL$62,15,0),(VLOOKUP($A158,Surfaces!$B$2:$AL$62,28,0))/$BC158)),IF(ISBLANK(INDEX(M159:$BB159,1,$BN158+1)),"",IF($BL158="P",VLOOKUP($A158,Surfaces!$B$2:$AL$62,15,0),(VLOOKUP($A158,Surfaces!$B$2:$AL$62,28,0))/$BC158)))</f>
        <v/>
      </c>
      <c r="N158" s="43" t="str">
        <f>IF((N$182+$BN158)&gt;=52,IF(ISBLANK(INDEX($C159:$BB159,1,(N$182+$BN158+1-52))),"",IF($BL158="P",VLOOKUP($A158,Surfaces!$B$2:$AL$62,15,0),(VLOOKUP($A158,Surfaces!$B$2:$AL$62,28,0))/$BC158)),IF(ISBLANK(INDEX(N159:$BB159,1,$BN158+1)),"",IF($BL158="P",VLOOKUP($A158,Surfaces!$B$2:$AL$62,15,0),(VLOOKUP($A158,Surfaces!$B$2:$AL$62,28,0))/$BC158)))</f>
        <v/>
      </c>
      <c r="O158" s="43" t="str">
        <f>IF((O$182+$BN158)&gt;=52,IF(ISBLANK(INDEX($C159:$BB159,1,(O$182+$BN158+1-52))),"",IF($BL158="P",VLOOKUP($A158,Surfaces!$B$2:$AL$62,15,0),(VLOOKUP($A158,Surfaces!$B$2:$AL$62,28,0))/$BC158)),IF(ISBLANK(INDEX(O159:$BB159,1,$BN158+1)),"",IF($BL158="P",VLOOKUP($A158,Surfaces!$B$2:$AL$62,15,0),(VLOOKUP($A158,Surfaces!$B$2:$AL$62,28,0))/$BC158)))</f>
        <v/>
      </c>
      <c r="P158" s="43" t="str">
        <f>IF((P$182+$BN158)&gt;=52,IF(ISBLANK(INDEX($C159:$BB159,1,(P$182+$BN158+1-52))),"",IF($BL158="P",VLOOKUP($A158,Surfaces!$B$2:$AL$62,15,0),(VLOOKUP($A158,Surfaces!$B$2:$AL$62,28,0))/$BC158)),IF(ISBLANK(INDEX(P159:$BB159,1,$BN158+1)),"",IF($BL158="P",VLOOKUP($A158,Surfaces!$B$2:$AL$62,15,0),(VLOOKUP($A158,Surfaces!$B$2:$AL$62,28,0))/$BC158)))</f>
        <v/>
      </c>
      <c r="Q158" s="43" t="str">
        <f>IF((Q$182+$BN158)&gt;=52,IF(ISBLANK(INDEX($C159:$BB159,1,(Q$182+$BN158+1-52))),"",IF($BL158="P",VLOOKUP($A158,Surfaces!$B$2:$AL$62,15,0),(VLOOKUP($A158,Surfaces!$B$2:$AL$62,28,0))/$BC158)),IF(ISBLANK(INDEX(Q159:$BB159,1,$BN158+1)),"",IF($BL158="P",VLOOKUP($A158,Surfaces!$B$2:$AL$62,15,0),(VLOOKUP($A158,Surfaces!$B$2:$AL$62,28,0))/$BC158)))</f>
        <v/>
      </c>
      <c r="R158" s="43" t="str">
        <f>IF((R$182+$BN158)&gt;=52,IF(ISBLANK(INDEX($C159:$BB159,1,(R$182+$BN158+1-52))),"",IF($BL158="P",VLOOKUP($A158,Surfaces!$B$2:$AL$62,15,0),(VLOOKUP($A158,Surfaces!$B$2:$AL$62,28,0))/$BC158)),IF(ISBLANK(INDEX(R159:$BB159,1,$BN158+1)),"",IF($BL158="P",VLOOKUP($A158,Surfaces!$B$2:$AL$62,15,0),(VLOOKUP($A158,Surfaces!$B$2:$AL$62,28,0))/$BC158)))</f>
        <v/>
      </c>
      <c r="S158" s="43" t="str">
        <f>IF((S$182+$BN158)&gt;=52,IF(ISBLANK(INDEX($C159:$BB159,1,(S$182+$BN158+1-52))),"",IF($BL158="P",VLOOKUP($A158,Surfaces!$B$2:$AL$62,15,0),(VLOOKUP($A158,Surfaces!$B$2:$AL$62,28,0))/$BC158)),IF(ISBLANK(INDEX(S159:$BB159,1,$BN158+1)),"",IF($BL158="P",VLOOKUP($A158,Surfaces!$B$2:$AL$62,15,0),(VLOOKUP($A158,Surfaces!$B$2:$AL$62,28,0))/$BC158)))</f>
        <v/>
      </c>
      <c r="T158" s="43" t="str">
        <f>IF((T$182+$BN158)&gt;=52,IF(ISBLANK(INDEX($C159:$BB159,1,(T$182+$BN158+1-52))),"",IF($BL158="P",VLOOKUP($A158,Surfaces!$B$2:$AL$62,15,0),(VLOOKUP($A158,Surfaces!$B$2:$AL$62,28,0))/$BC158)),IF(ISBLANK(INDEX(T159:$BB159,1,$BN158+1)),"",IF($BL158="P",VLOOKUP($A158,Surfaces!$B$2:$AL$62,15,0),(VLOOKUP($A158,Surfaces!$B$2:$AL$62,28,0))/$BC158)))</f>
        <v/>
      </c>
      <c r="U158" s="43" t="str">
        <f>IF((U$182+$BN158)&gt;=52,IF(ISBLANK(INDEX($C159:$BB159,1,(U$182+$BN158+1-52))),"",IF($BL158="P",VLOOKUP($A158,Surfaces!$B$2:$AL$62,15,0),(VLOOKUP($A158,Surfaces!$B$2:$AL$62,28,0))/$BC158)),IF(ISBLANK(INDEX(U159:$BB159,1,$BN158+1)),"",IF($BL158="P",VLOOKUP($A158,Surfaces!$B$2:$AL$62,15,0),(VLOOKUP($A158,Surfaces!$B$2:$AL$62,28,0))/$BC158)))</f>
        <v/>
      </c>
      <c r="V158" s="43" t="str">
        <f>IF((V$182+$BN158)&gt;=52,IF(ISBLANK(INDEX($C159:$BB159,1,(V$182+$BN158+1-52))),"",IF($BL158="P",VLOOKUP($A158,Surfaces!$B$2:$AL$62,15,0),(VLOOKUP($A158,Surfaces!$B$2:$AL$62,28,0))/$BC158)),IF(ISBLANK(INDEX(V159:$BB159,1,$BN158+1)),"",IF($BL158="P",VLOOKUP($A158,Surfaces!$B$2:$AL$62,15,0),(VLOOKUP($A158,Surfaces!$B$2:$AL$62,28,0))/$BC158)))</f>
        <v/>
      </c>
      <c r="W158" s="43" t="str">
        <f>IF((W$182+$BN158)&gt;=52,IF(ISBLANK(INDEX($C159:$BB159,1,(W$182+$BN158+1-52))),"",IF($BL158="P",VLOOKUP($A158,Surfaces!$B$2:$AL$62,15,0),(VLOOKUP($A158,Surfaces!$B$2:$AL$62,28,0))/$BC158)),IF(ISBLANK(INDEX(W159:$BB159,1,$BN158+1)),"",IF($BL158="P",VLOOKUP($A158,Surfaces!$B$2:$AL$62,15,0),(VLOOKUP($A158,Surfaces!$B$2:$AL$62,28,0))/$BC158)))</f>
        <v/>
      </c>
      <c r="X158" s="43" t="str">
        <f>IF((X$182+$BN158)&gt;=52,IF(ISBLANK(INDEX($C159:$BB159,1,(X$182+$BN158+1-52))),"",IF($BL158="P",VLOOKUP($A158,Surfaces!$B$2:$AL$62,15,0),(VLOOKUP($A158,Surfaces!$B$2:$AL$62,28,0))/$BC158)),IF(ISBLANK(INDEX(X159:$BB159,1,$BN158+1)),"",IF($BL158="P",VLOOKUP($A158,Surfaces!$B$2:$AL$62,15,0),(VLOOKUP($A158,Surfaces!$B$2:$AL$62,28,0))/$BC158)))</f>
        <v/>
      </c>
      <c r="Y158" s="43" t="str">
        <f>IF((Y$182+$BN158)&gt;=52,IF(ISBLANK(INDEX($C159:$BB159,1,(Y$182+$BN158+1-52))),"",IF($BL158="P",VLOOKUP($A158,Surfaces!$B$2:$AL$62,15,0),(VLOOKUP($A158,Surfaces!$B$2:$AL$62,28,0))/$BC158)),IF(ISBLANK(INDEX(Y159:$BB159,1,$BN158+1)),"",IF($BL158="P",VLOOKUP($A158,Surfaces!$B$2:$AL$62,15,0),(VLOOKUP($A158,Surfaces!$B$2:$AL$62,28,0))/$BC158)))</f>
        <v/>
      </c>
      <c r="Z158" s="43" t="str">
        <f>IF((Z$182+$BN158)&gt;=52,IF(ISBLANK(INDEX($C159:$BB159,1,(Z$182+$BN158+1-52))),"",IF($BL158="P",VLOOKUP($A158,Surfaces!$B$2:$AL$62,15,0),(VLOOKUP($A158,Surfaces!$B$2:$AL$62,28,0))/$BC158)),IF(ISBLANK(INDEX(Z159:$BB159,1,$BN158+1)),"",IF($BL158="P",VLOOKUP($A158,Surfaces!$B$2:$AL$62,15,0),(VLOOKUP($A158,Surfaces!$B$2:$AL$62,28,0))/$BC158)))</f>
        <v/>
      </c>
      <c r="AA158" s="43" t="str">
        <f>IF((AA$182+$BN158)&gt;=52,IF(ISBLANK(INDEX($C159:$BB159,1,(AA$182+$BN158+1-52))),"",IF($BL158="P",VLOOKUP($A158,Surfaces!$B$2:$AL$62,15,0),(VLOOKUP($A158,Surfaces!$B$2:$AL$62,28,0))/$BC158)),IF(ISBLANK(INDEX(AA159:$BB159,1,$BN158+1)),"",IF($BL158="P",VLOOKUP($A158,Surfaces!$B$2:$AL$62,15,0),(VLOOKUP($A158,Surfaces!$B$2:$AL$62,28,0))/$BC158)))</f>
        <v/>
      </c>
      <c r="AB158" s="43" t="str">
        <f>IF((AB$182+$BN158)&gt;=52,IF(ISBLANK(INDEX($C159:$BB159,1,(AB$182+$BN158+1-52))),"",IF($BL158="P",VLOOKUP($A158,Surfaces!$B$2:$AL$62,15,0),(VLOOKUP($A158,Surfaces!$B$2:$AL$62,28,0))/$BC158)),IF(ISBLANK(INDEX(AB159:$BB159,1,$BN158+1)),"",IF($BL158="P",VLOOKUP($A158,Surfaces!$B$2:$AL$62,15,0),(VLOOKUP($A158,Surfaces!$B$2:$AL$62,28,0))/$BC158)))</f>
        <v/>
      </c>
      <c r="AC158" s="43" t="str">
        <f>IF((AC$182+$BN158)&gt;=52,IF(ISBLANK(INDEX($C159:$BB159,1,(AC$182+$BN158+1-52))),"",IF($BL158="P",VLOOKUP($A158,Surfaces!$B$2:$AL$62,15,0),(VLOOKUP($A158,Surfaces!$B$2:$AL$62,28,0))/$BC158)),IF(ISBLANK(INDEX(AC159:$BB159,1,$BN158+1)),"",IF($BL158="P",VLOOKUP($A158,Surfaces!$B$2:$AL$62,15,0),(VLOOKUP($A158,Surfaces!$B$2:$AL$62,28,0))/$BC158)))</f>
        <v/>
      </c>
      <c r="AD158" s="43" t="str">
        <f>IF((AD$182+$BN158)&gt;=52,IF(ISBLANK(INDEX($C159:$BB159,1,(AD$182+$BN158+1-52))),"",IF($BL158="P",VLOOKUP($A158,Surfaces!$B$2:$AL$62,15,0),(VLOOKUP($A158,Surfaces!$B$2:$AL$62,28,0))/$BC158)),IF(ISBLANK(INDEX(AD159:$BB159,1,$BN158+1)),"",IF($BL158="P",VLOOKUP($A158,Surfaces!$B$2:$AL$62,15,0),(VLOOKUP($A158,Surfaces!$B$2:$AL$62,28,0))/$BC158)))</f>
        <v/>
      </c>
      <c r="AE158" s="43" t="str">
        <f>IF((AE$182+$BN158)&gt;=52,IF(ISBLANK(INDEX($C159:$BB159,1,(AE$182+$BN158+1-52))),"",IF($BL158="P",VLOOKUP($A158,Surfaces!$B$2:$AL$62,15,0),(VLOOKUP($A158,Surfaces!$B$2:$AL$62,28,0))/$BC158)),IF(ISBLANK(INDEX(AE159:$BB159,1,$BN158+1)),"",IF($BL158="P",VLOOKUP($A158,Surfaces!$B$2:$AL$62,15,0),(VLOOKUP($A158,Surfaces!$B$2:$AL$62,28,0))/$BC158)))</f>
        <v/>
      </c>
      <c r="AF158" s="43" t="str">
        <f>IF((AF$182+$BN158)&gt;=52,IF(ISBLANK(INDEX($C159:$BB159,1,(AF$182+$BN158+1-52))),"",IF($BL158="P",VLOOKUP($A158,Surfaces!$B$2:$AL$62,15,0),(VLOOKUP($A158,Surfaces!$B$2:$AL$62,28,0))/$BC158)),IF(ISBLANK(INDEX(AF159:$BB159,1,$BN158+1)),"",IF($BL158="P",VLOOKUP($A158,Surfaces!$B$2:$AL$62,15,0),(VLOOKUP($A158,Surfaces!$B$2:$AL$62,28,0))/$BC158)))</f>
        <v/>
      </c>
      <c r="AG158" s="43" t="str">
        <f>IF((AG$182+$BN158)&gt;=52,IF(ISBLANK(INDEX($C159:$BB159,1,(AG$182+$BN158+1-52))),"",IF($BL158="P",VLOOKUP($A158,Surfaces!$B$2:$AL$62,15,0),(VLOOKUP($A158,Surfaces!$B$2:$AL$62,28,0))/$BC158)),IF(ISBLANK(INDEX(AG159:$BB159,1,$BN158+1)),"",IF($BL158="P",VLOOKUP($A158,Surfaces!$B$2:$AL$62,15,0),(VLOOKUP($A158,Surfaces!$B$2:$AL$62,28,0))/$BC158)))</f>
        <v/>
      </c>
      <c r="AH158" s="43" t="str">
        <f>IF((AH$182+$BN158)&gt;=52,IF(ISBLANK(INDEX($C159:$BB159,1,(AH$182+$BN158+1-52))),"",IF($BL158="P",VLOOKUP($A158,Surfaces!$B$2:$AL$62,15,0),(VLOOKUP($A158,Surfaces!$B$2:$AL$62,28,0))/$BC158)),IF(ISBLANK(INDEX(AH159:$BB159,1,$BN158+1)),"",IF($BL158="P",VLOOKUP($A158,Surfaces!$B$2:$AL$62,15,0),(VLOOKUP($A158,Surfaces!$B$2:$AL$62,28,0))/$BC158)))</f>
        <v/>
      </c>
      <c r="AI158" s="43" t="str">
        <f>IF((AI$182+$BN158)&gt;=52,IF(ISBLANK(INDEX($C159:$BB159,1,(AI$182+$BN158+1-52))),"",IF($BL158="P",VLOOKUP($A158,Surfaces!$B$2:$AL$62,15,0),(VLOOKUP($A158,Surfaces!$B$2:$AL$62,28,0))/$BC158)),IF(ISBLANK(INDEX(AI159:$BB159,1,$BN158+1)),"",IF($BL158="P",VLOOKUP($A158,Surfaces!$B$2:$AL$62,15,0),(VLOOKUP($A158,Surfaces!$B$2:$AL$62,28,0))/$BC158)))</f>
        <v/>
      </c>
      <c r="AJ158" s="43" t="str">
        <f>IF((AJ$182+$BN158)&gt;=52,IF(ISBLANK(INDEX($C159:$BB159,1,(AJ$182+$BN158+1-52))),"",IF($BL158="P",VLOOKUP($A158,Surfaces!$B$2:$AL$62,15,0),(VLOOKUP($A158,Surfaces!$B$2:$AL$62,28,0))/$BC158)),IF(ISBLANK(INDEX(AJ159:$BB159,1,$BN158+1)),"",IF($BL158="P",VLOOKUP($A158,Surfaces!$B$2:$AL$62,15,0),(VLOOKUP($A158,Surfaces!$B$2:$AL$62,28,0))/$BC158)))</f>
        <v/>
      </c>
      <c r="AK158" s="43" t="str">
        <f>IF((AK$182+$BN158)&gt;=52,IF(ISBLANK(INDEX($C159:$BB159,1,(AK$182+$BN158+1-52))),"",IF($BL158="P",VLOOKUP($A158,Surfaces!$B$2:$AL$62,15,0),(VLOOKUP($A158,Surfaces!$B$2:$AL$62,28,0))/$BC158)),IF(ISBLANK(INDEX(AK159:$BB159,1,$BN158+1)),"",IF($BL158="P",VLOOKUP($A158,Surfaces!$B$2:$AL$62,15,0),(VLOOKUP($A158,Surfaces!$B$2:$AL$62,28,0))/$BC158)))</f>
        <v/>
      </c>
      <c r="AL158" s="43" t="str">
        <f>IF((AL$182+$BN158)&gt;=52,IF(ISBLANK(INDEX($C159:$BB159,1,(AL$182+$BN158+1-52))),"",IF($BL158="P",VLOOKUP($A158,Surfaces!$B$2:$AL$62,15,0),(VLOOKUP($A158,Surfaces!$B$2:$AL$62,28,0))/$BC158)),IF(ISBLANK(INDEX(AL159:$BB159,1,$BN158+1)),"",IF($BL158="P",VLOOKUP($A158,Surfaces!$B$2:$AL$62,15,0),(VLOOKUP($A158,Surfaces!$B$2:$AL$62,28,0))/$BC158)))</f>
        <v/>
      </c>
      <c r="AM158" s="43" t="str">
        <f>IF((AM$182+$BN158)&gt;=52,IF(ISBLANK(INDEX($C159:$BB159,1,(AM$182+$BN158+1-52))),"",IF($BL158="P",VLOOKUP($A158,Surfaces!$B$2:$AL$62,15,0),(VLOOKUP($A158,Surfaces!$B$2:$AL$62,28,0))/$BC158)),IF(ISBLANK(INDEX(AM159:$BB159,1,$BN158+1)),"",IF($BL158="P",VLOOKUP($A158,Surfaces!$B$2:$AL$62,15,0),(VLOOKUP($A158,Surfaces!$B$2:$AL$62,28,0))/$BC158)))</f>
        <v/>
      </c>
      <c r="AN158" s="43" t="str">
        <f>IF((AN$182+$BN158)&gt;=52,IF(ISBLANK(INDEX($C159:$BB159,1,(AN$182+$BN158+1-52))),"",IF($BL158="P",VLOOKUP($A158,Surfaces!$B$2:$AL$62,15,0),(VLOOKUP($A158,Surfaces!$B$2:$AL$62,28,0))/$BC158)),IF(ISBLANK(INDEX(AN159:$BB159,1,$BN158+1)),"",IF($BL158="P",VLOOKUP($A158,Surfaces!$B$2:$AL$62,15,0),(VLOOKUP($A158,Surfaces!$B$2:$AL$62,28,0))/$BC158)))</f>
        <v/>
      </c>
      <c r="AO158" s="43" t="str">
        <f>IF((AO$182+$BN158)&gt;=52,IF(ISBLANK(INDEX($C159:$BB159,1,(AO$182+$BN158+1-52))),"",IF($BL158="P",VLOOKUP($A158,Surfaces!$B$2:$AL$62,15,0),(VLOOKUP($A158,Surfaces!$B$2:$AL$62,28,0))/$BC158)),IF(ISBLANK(INDEX(AO159:$BB159,1,$BN158+1)),"",IF($BL158="P",VLOOKUP($A158,Surfaces!$B$2:$AL$62,15,0),(VLOOKUP($A158,Surfaces!$B$2:$AL$62,28,0))/$BC158)))</f>
        <v/>
      </c>
      <c r="AP158" s="43" t="str">
        <f>IF((AP$182+$BN158)&gt;=52,IF(ISBLANK(INDEX($C159:$BB159,1,(AP$182+$BN158+1-52))),"",IF($BL158="P",VLOOKUP($A158,Surfaces!$B$2:$AL$62,15,0),(VLOOKUP($A158,Surfaces!$B$2:$AL$62,28,0))/$BC158)),IF(ISBLANK(INDEX(AP159:$BB159,1,$BN158+1)),"",IF($BL158="P",VLOOKUP($A158,Surfaces!$B$2:$AL$62,15,0),(VLOOKUP($A158,Surfaces!$B$2:$AL$62,28,0))/$BC158)))</f>
        <v/>
      </c>
      <c r="AQ158" s="43" t="str">
        <f>IF((AQ$182+$BN158)&gt;=52,IF(ISBLANK(INDEX($C159:$BB159,1,(AQ$182+$BN158+1-52))),"",IF($BL158="P",VLOOKUP($A158,Surfaces!$B$2:$AL$62,15,0),(VLOOKUP($A158,Surfaces!$B$2:$AL$62,28,0))/$BC158)),IF(ISBLANK(INDEX(AQ159:$BB159,1,$BN158+1)),"",IF($BL158="P",VLOOKUP($A158,Surfaces!$B$2:$AL$62,15,0),(VLOOKUP($A158,Surfaces!$B$2:$AL$62,28,0))/$BC158)))</f>
        <v/>
      </c>
      <c r="AR158" s="43" t="str">
        <f>IF((AR$182+$BN158)&gt;=52,IF(ISBLANK(INDEX($C159:$BB159,1,(AR$182+$BN158+1-52))),"",IF($BL158="P",VLOOKUP($A158,Surfaces!$B$2:$AL$62,15,0),(VLOOKUP($A158,Surfaces!$B$2:$AL$62,28,0))/$BC158)),IF(ISBLANK(INDEX(AR159:$BB159,1,$BN158+1)),"",IF($BL158="P",VLOOKUP($A158,Surfaces!$B$2:$AL$62,15,0),(VLOOKUP($A158,Surfaces!$B$2:$AL$62,28,0))/$BC158)))</f>
        <v/>
      </c>
      <c r="AS158" s="43" t="str">
        <f>IF((AS$182+$BN158)&gt;=52,IF(ISBLANK(INDEX($C159:$BB159,1,(AS$182+$BN158+1-52))),"",IF($BL158="P",VLOOKUP($A158,Surfaces!$B$2:$AL$62,15,0),(VLOOKUP($A158,Surfaces!$B$2:$AL$62,28,0))/$BC158)),IF(ISBLANK(INDEX(AS159:$BB159,1,$BN158+1)),"",IF($BL158="P",VLOOKUP($A158,Surfaces!$B$2:$AL$62,15,0),(VLOOKUP($A158,Surfaces!$B$2:$AL$62,28,0))/$BC158)))</f>
        <v/>
      </c>
      <c r="AT158" s="43" t="str">
        <f>IF((AT$182+$BN158)&gt;=52,IF(ISBLANK(INDEX($C159:$BB159,1,(AT$182+$BN158+1-52))),"",IF($BL158="P",VLOOKUP($A158,Surfaces!$B$2:$AL$62,15,0),(VLOOKUP($A158,Surfaces!$B$2:$AL$62,28,0))/$BC158)),IF(ISBLANK(INDEX(AT159:$BB159,1,$BN158+1)),"",IF($BL158="P",VLOOKUP($A158,Surfaces!$B$2:$AL$62,15,0),(VLOOKUP($A158,Surfaces!$B$2:$AL$62,28,0))/$BC158)))</f>
        <v/>
      </c>
      <c r="AU158" s="43" t="str">
        <f>IF((AU$182+$BN158)&gt;=52,IF(ISBLANK(INDEX($C159:$BB159,1,(AU$182+$BN158+1-52))),"",IF($BL158="P",VLOOKUP($A158,Surfaces!$B$2:$AL$62,15,0),(VLOOKUP($A158,Surfaces!$B$2:$AL$62,28,0))/$BC158)),IF(ISBLANK(INDEX(AU159:$BB159,1,$BN158+1)),"",IF($BL158="P",VLOOKUP($A158,Surfaces!$B$2:$AL$62,15,0),(VLOOKUP($A158,Surfaces!$B$2:$AL$62,28,0))/$BC158)))</f>
        <v/>
      </c>
      <c r="AV158" s="43" t="str">
        <f>IF((AV$182+$BN158)&gt;=52,IF(ISBLANK(INDEX($C159:$BB159,1,(AV$182+$BN158+1-52))),"",IF($BL158="P",VLOOKUP($A158,Surfaces!$B$2:$AL$62,15,0),(VLOOKUP($A158,Surfaces!$B$2:$AL$62,28,0))/$BC158)),IF(ISBLANK(INDEX(AV159:$BB159,1,$BN158+1)),"",IF($BL158="P",VLOOKUP($A158,Surfaces!$B$2:$AL$62,15,0),(VLOOKUP($A158,Surfaces!$B$2:$AL$62,28,0))/$BC158)))</f>
        <v/>
      </c>
      <c r="AW158" s="43" t="str">
        <f>IF((AW$182+$BN158)&gt;=52,IF(ISBLANK(INDEX($C159:$BB159,1,(AW$182+$BN158+1-52))),"",IF($BL158="P",VLOOKUP($A158,Surfaces!$B$2:$AL$62,15,0),(VLOOKUP($A158,Surfaces!$B$2:$AL$62,28,0))/$BC158)),IF(ISBLANK(INDEX(AW159:$BB159,1,$BN158+1)),"",IF($BL158="P",VLOOKUP($A158,Surfaces!$B$2:$AL$62,15,0),(VLOOKUP($A158,Surfaces!$B$2:$AL$62,28,0))/$BC158)))</f>
        <v/>
      </c>
      <c r="AX158" s="43" t="str">
        <f>IF((AX$182+$BN158)&gt;=52,IF(ISBLANK(INDEX($C159:$BB159,1,(AX$182+$BN158+1-52))),"",IF($BL158="P",VLOOKUP($A158,Surfaces!$B$2:$AL$62,15,0),(VLOOKUP($A158,Surfaces!$B$2:$AL$62,28,0))/$BC158)),IF(ISBLANK(INDEX(AX159:$BB159,1,$BN158+1)),"",IF($BL158="P",VLOOKUP($A158,Surfaces!$B$2:$AL$62,15,0),(VLOOKUP($A158,Surfaces!$B$2:$AL$62,28,0))/$BC158)))</f>
        <v/>
      </c>
      <c r="AY158" s="43" t="str">
        <f>IF((AY$182+$BN158)&gt;=52,IF(ISBLANK(INDEX($C159:$BB159,1,(AY$182+$BN158+1-52))),"",IF($BL158="P",VLOOKUP($A158,Surfaces!$B$2:$AL$62,15,0),(VLOOKUP($A158,Surfaces!$B$2:$AL$62,28,0))/$BC158)),IF(ISBLANK(INDEX(AY159:$BB159,1,$BN158+1)),"",IF($BL158="P",VLOOKUP($A158,Surfaces!$B$2:$AL$62,15,0),(VLOOKUP($A158,Surfaces!$B$2:$AL$62,28,0))/$BC158)))</f>
        <v/>
      </c>
      <c r="AZ158" s="43" t="str">
        <f>IF((AZ$182+$BN158)&gt;=52,IF(ISBLANK(INDEX($C159:$BB159,1,(AZ$182+$BN158+1-52))),"",IF($BL158="P",VLOOKUP($A158,Surfaces!$B$2:$AL$62,15,0),(VLOOKUP($A158,Surfaces!$B$2:$AL$62,28,0))/$BC158)),IF(ISBLANK(INDEX(AZ159:$BB159,1,$BN158+1)),"",IF($BL158="P",VLOOKUP($A158,Surfaces!$B$2:$AL$62,15,0),(VLOOKUP($A158,Surfaces!$B$2:$AL$62,28,0))/$BC158)))</f>
        <v/>
      </c>
      <c r="BA158" s="43" t="str">
        <f>IF((BA$182+$BN158)&gt;=52,IF(ISBLANK(INDEX($C159:$BB159,1,(BA$182+$BN158+1-52))),"",IF($BL158="P",VLOOKUP($A158,Surfaces!$B$2:$AL$62,15,0),(VLOOKUP($A158,Surfaces!$B$2:$AL$62,28,0))/$BC158)),IF(ISBLANK(INDEX(BA159:$BB159,1,$BN158+1)),"",IF($BL158="P",VLOOKUP($A158,Surfaces!$B$2:$AL$62,15,0),(VLOOKUP($A158,Surfaces!$B$2:$AL$62,28,0))/$BC158)))</f>
        <v/>
      </c>
      <c r="BB158" s="43" t="str">
        <f>IF((BB$182+$BN158)&gt;=52,IF(ISBLANK(INDEX($C159:$BB159,1,(BB$182+$BN158+1-52))),"",IF($BL158="P",VLOOKUP($A158,Surfaces!$B$2:$AL$62,15,0),(VLOOKUP($A158,Surfaces!$B$2:$AL$62,28,0))/$BC158)),IF(ISBLANK(INDEX(BB159:$BB159,1,$BN158+1)),"",IF($BL158="P",VLOOKUP($A158,Surfaces!$B$2:$AL$62,15,0),(VLOOKUP($A158,Surfaces!$B$2:$AL$62,28,0))/$BC158)))</f>
        <v/>
      </c>
      <c r="BC158" s="44" t="str">
        <f>IF(COUNTA(C159:BB159)=0,"",COUNTA(C159:BB159))</f>
        <v/>
      </c>
      <c r="BD158" s="45"/>
      <c r="BE158" s="45"/>
      <c r="BF158" s="46"/>
      <c r="BG158" s="46"/>
      <c r="BH158" s="46"/>
      <c r="BI158" s="46"/>
      <c r="BJ158" s="46"/>
      <c r="BK158" s="47"/>
      <c r="BL158" s="46"/>
      <c r="BM158" s="46"/>
      <c r="BN158" s="46"/>
      <c r="BO158" s="48"/>
      <c r="BP158" s="49"/>
      <c r="BQ158" s="48"/>
      <c r="BR158" s="50" t="str">
        <f>IF(ISBLANK(BP158),"",BP158)</f>
        <v/>
      </c>
    </row>
    <row r="159" spans="1:70" x14ac:dyDescent="0.2">
      <c r="A159" s="52">
        <f>A158</f>
        <v>0</v>
      </c>
      <c r="B159" s="53" t="s">
        <v>121</v>
      </c>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54"/>
      <c r="AR159" s="54"/>
      <c r="AS159" s="54"/>
      <c r="AT159" s="54"/>
      <c r="AU159" s="54"/>
      <c r="AV159" s="54"/>
      <c r="AW159" s="54"/>
      <c r="AX159" s="54"/>
      <c r="AY159" s="54"/>
      <c r="AZ159" s="54"/>
      <c r="BA159" s="54"/>
      <c r="BB159" s="54"/>
      <c r="BC159" s="57"/>
      <c r="BD159" s="58"/>
      <c r="BE159" s="58"/>
      <c r="BF159" s="59"/>
      <c r="BG159" s="59"/>
      <c r="BH159" s="59"/>
      <c r="BI159" s="59"/>
      <c r="BJ159" s="59"/>
      <c r="BK159" s="60"/>
      <c r="BL159" s="59"/>
      <c r="BM159" s="59"/>
      <c r="BN159" s="59"/>
      <c r="BO159" s="61"/>
      <c r="BP159" s="62"/>
      <c r="BQ159" s="61"/>
      <c r="BR159" s="63"/>
    </row>
    <row r="160" spans="1:70" x14ac:dyDescent="0.2">
      <c r="A160" s="64">
        <f>A159</f>
        <v>0</v>
      </c>
      <c r="B160" s="65" t="s">
        <v>123</v>
      </c>
      <c r="C160" s="66" t="str">
        <f>IF(C159="","",IF(VLOOKUP($A160,Surfaces!$B$1:$AK$61,16,0)="",VLOOKUP($A160,Surfaces!$B$1:$AK$61,29,0),VLOOKUP($A160,Surfaces!$B$1:$AK$61,16,0)))</f>
        <v/>
      </c>
      <c r="D160" s="66" t="str">
        <f>IF(D159="","",IF(VLOOKUP($A160,Surfaces!$B$1:$AK$61,16,0)="",VLOOKUP($A160,Surfaces!$B$1:$AK$61,29,0),VLOOKUP($A160,Surfaces!$B$1:$AK$61,16,0)))</f>
        <v/>
      </c>
      <c r="E160" s="66" t="str">
        <f>IF(E159="","",IF(VLOOKUP($A160,Surfaces!$B$1:$AK$61,16,0)="",VLOOKUP($A160,Surfaces!$B$1:$AK$61,29,0),VLOOKUP($A160,Surfaces!$B$1:$AK$61,16,0)))</f>
        <v/>
      </c>
      <c r="F160" s="66" t="str">
        <f>IF(F159="","",IF(VLOOKUP($A160,Surfaces!$B$1:$AK$61,16,0)="",VLOOKUP($A160,Surfaces!$B$1:$AK$61,29,0),VLOOKUP($A160,Surfaces!$B$1:$AK$61,16,0)))</f>
        <v/>
      </c>
      <c r="G160" s="66" t="str">
        <f>IF(G159="","",IF(VLOOKUP($A160,Surfaces!$B$1:$AK$61,16,0)="",VLOOKUP($A160,Surfaces!$B$1:$AK$61,29,0),VLOOKUP($A160,Surfaces!$B$1:$AK$61,16,0)))</f>
        <v/>
      </c>
      <c r="H160" s="66" t="str">
        <f>IF(H159="","",IF(VLOOKUP($A160,Surfaces!$B$1:$AK$61,16,0)="",VLOOKUP($A160,Surfaces!$B$1:$AK$61,29,0),VLOOKUP($A160,Surfaces!$B$1:$AK$61,16,0)))</f>
        <v/>
      </c>
      <c r="I160" s="66" t="str">
        <f>IF(I159="","",IF(VLOOKUP($A160,Surfaces!$B$1:$AK$61,16,0)="",VLOOKUP($A160,Surfaces!$B$1:$AK$61,29,0),VLOOKUP($A160,Surfaces!$B$1:$AK$61,16,0)))</f>
        <v/>
      </c>
      <c r="J160" s="66" t="str">
        <f>IF(J159="","",IF(VLOOKUP($A160,Surfaces!$B$1:$AK$61,16,0)="",VLOOKUP($A160,Surfaces!$B$1:$AK$61,29,0),VLOOKUP($A160,Surfaces!$B$1:$AK$61,16,0)))</f>
        <v/>
      </c>
      <c r="K160" s="66" t="str">
        <f>IF(K159="","",IF(VLOOKUP($A160,Surfaces!$B$1:$AK$61,16,0)="",VLOOKUP($A160,Surfaces!$B$1:$AK$61,29,0),VLOOKUP($A160,Surfaces!$B$1:$AK$61,16,0)))</f>
        <v/>
      </c>
      <c r="L160" s="66" t="str">
        <f>IF(L159="","",IF(VLOOKUP($A160,Surfaces!$B$1:$AK$61,16,0)="",VLOOKUP($A160,Surfaces!$B$1:$AK$61,29,0),VLOOKUP($A160,Surfaces!$B$1:$AK$61,16,0)))</f>
        <v/>
      </c>
      <c r="M160" s="66" t="str">
        <f>IF(M159="","",IF(VLOOKUP($A160,Surfaces!$B$1:$AK$61,16,0)="",VLOOKUP($A160,Surfaces!$B$1:$AK$61,29,0),VLOOKUP($A160,Surfaces!$B$1:$AK$61,16,0)))</f>
        <v/>
      </c>
      <c r="N160" s="66" t="str">
        <f>IF(N159="","",IF(VLOOKUP($A160,Surfaces!$B$1:$AK$61,16,0)="",VLOOKUP($A160,Surfaces!$B$1:$AK$61,29,0),VLOOKUP($A160,Surfaces!$B$1:$AK$61,16,0)))</f>
        <v/>
      </c>
      <c r="O160" s="66" t="str">
        <f>IF(O159="","",IF(VLOOKUP($A160,Surfaces!$B$1:$AK$61,16,0)="",VLOOKUP($A160,Surfaces!$B$1:$AK$61,29,0),VLOOKUP($A160,Surfaces!$B$1:$AK$61,16,0)))</f>
        <v/>
      </c>
      <c r="P160" s="66" t="str">
        <f>IF(P159="","",IF(VLOOKUP($A160,Surfaces!$B$1:$AK$61,16,0)="",VLOOKUP($A160,Surfaces!$B$1:$AK$61,29,0),VLOOKUP($A160,Surfaces!$B$1:$AK$61,16,0)))</f>
        <v/>
      </c>
      <c r="Q160" s="66" t="str">
        <f>IF(Q159="","",IF(VLOOKUP($A160,Surfaces!$B$1:$AK$61,16,0)="",VLOOKUP($A160,Surfaces!$B$1:$AK$61,29,0),VLOOKUP($A160,Surfaces!$B$1:$AK$61,16,0)))</f>
        <v/>
      </c>
      <c r="R160" s="66" t="str">
        <f>IF(R159="","",IF(VLOOKUP($A160,Surfaces!$B$1:$AK$61,16,0)="",VLOOKUP($A160,Surfaces!$B$1:$AK$61,29,0),VLOOKUP($A160,Surfaces!$B$1:$AK$61,16,0)))</f>
        <v/>
      </c>
      <c r="S160" s="66" t="str">
        <f>IF(S159="","",IF(VLOOKUP($A160,Surfaces!$B$1:$AK$61,16,0)="",VLOOKUP($A160,Surfaces!$B$1:$AK$61,29,0),VLOOKUP($A160,Surfaces!$B$1:$AK$61,16,0)))</f>
        <v/>
      </c>
      <c r="T160" s="66" t="str">
        <f>IF(T159="","",IF(VLOOKUP($A160,Surfaces!$B$1:$AK$61,16,0)="",VLOOKUP($A160,Surfaces!$B$1:$AK$61,29,0),VLOOKUP($A160,Surfaces!$B$1:$AK$61,16,0)))</f>
        <v/>
      </c>
      <c r="U160" s="66" t="str">
        <f>IF(U159="","",IF(VLOOKUP($A160,Surfaces!$B$1:$AK$61,16,0)="",VLOOKUP($A160,Surfaces!$B$1:$AK$61,29,0),VLOOKUP($A160,Surfaces!$B$1:$AK$61,16,0)))</f>
        <v/>
      </c>
      <c r="V160" s="66" t="str">
        <f>IF(V159="","",IF(VLOOKUP($A160,Surfaces!$B$1:$AK$61,16,0)="",VLOOKUP($A160,Surfaces!$B$1:$AK$61,29,0),VLOOKUP($A160,Surfaces!$B$1:$AK$61,16,0)))</f>
        <v/>
      </c>
      <c r="W160" s="66" t="str">
        <f>IF(W159="","",IF(VLOOKUP($A160,Surfaces!$B$1:$AK$61,16,0)="",VLOOKUP($A160,Surfaces!$B$1:$AK$61,29,0),VLOOKUP($A160,Surfaces!$B$1:$AK$61,16,0)))</f>
        <v/>
      </c>
      <c r="X160" s="66" t="str">
        <f>IF(X159="","",IF(VLOOKUP($A160,Surfaces!$B$1:$AK$61,16,0)="",VLOOKUP($A160,Surfaces!$B$1:$AK$61,29,0),VLOOKUP($A160,Surfaces!$B$1:$AK$61,16,0)))</f>
        <v/>
      </c>
      <c r="Y160" s="66" t="str">
        <f>IF(Y159="","",IF(VLOOKUP($A160,Surfaces!$B$1:$AK$61,16,0)="",VLOOKUP($A160,Surfaces!$B$1:$AK$61,29,0),VLOOKUP($A160,Surfaces!$B$1:$AK$61,16,0)))</f>
        <v/>
      </c>
      <c r="Z160" s="66" t="str">
        <f>IF(Z159="","",IF(VLOOKUP($A160,Surfaces!$B$1:$AK$61,16,0)="",VLOOKUP($A160,Surfaces!$B$1:$AK$61,29,0),VLOOKUP($A160,Surfaces!$B$1:$AK$61,16,0)))</f>
        <v/>
      </c>
      <c r="AA160" s="66" t="str">
        <f>IF(AA159="","",IF(VLOOKUP($A160,Surfaces!$B$1:$AK$61,16,0)="",VLOOKUP($A160,Surfaces!$B$1:$AK$61,29,0),VLOOKUP($A160,Surfaces!$B$1:$AK$61,16,0)))</f>
        <v/>
      </c>
      <c r="AB160" s="66" t="str">
        <f>IF(AB159="","",IF(VLOOKUP($A160,Surfaces!$B$1:$AK$61,16,0)="",VLOOKUP($A160,Surfaces!$B$1:$AK$61,29,0),VLOOKUP($A160,Surfaces!$B$1:$AK$61,16,0)))</f>
        <v/>
      </c>
      <c r="AC160" s="66" t="str">
        <f>IF(AC159="","",IF(VLOOKUP($A160,Surfaces!$B$1:$AK$61,16,0)="",VLOOKUP($A160,Surfaces!$B$1:$AK$61,29,0),VLOOKUP($A160,Surfaces!$B$1:$AK$61,16,0)))</f>
        <v/>
      </c>
      <c r="AD160" s="66" t="str">
        <f>IF(AD159="","",IF(VLOOKUP($A160,Surfaces!$B$1:$AK$61,16,0)="",VLOOKUP($A160,Surfaces!$B$1:$AK$61,29,0),VLOOKUP($A160,Surfaces!$B$1:$AK$61,16,0)))</f>
        <v/>
      </c>
      <c r="AE160" s="66" t="str">
        <f>IF(AE159="","",IF(VLOOKUP($A160,Surfaces!$B$1:$AK$61,16,0)="",VLOOKUP($A160,Surfaces!$B$1:$AK$61,29,0),VLOOKUP($A160,Surfaces!$B$1:$AK$61,16,0)))</f>
        <v/>
      </c>
      <c r="AF160" s="66" t="str">
        <f>IF(AF159="","",IF(VLOOKUP($A160,Surfaces!$B$1:$AK$61,16,0)="",VLOOKUP($A160,Surfaces!$B$1:$AK$61,29,0),VLOOKUP($A160,Surfaces!$B$1:$AK$61,16,0)))</f>
        <v/>
      </c>
      <c r="AG160" s="66" t="str">
        <f>IF(AG159="","",IF(VLOOKUP($A160,Surfaces!$B$1:$AK$61,16,0)="",VLOOKUP($A160,Surfaces!$B$1:$AK$61,29,0),VLOOKUP($A160,Surfaces!$B$1:$AK$61,16,0)))</f>
        <v/>
      </c>
      <c r="AH160" s="66" t="str">
        <f>IF(AH159="","",IF(VLOOKUP($A160,Surfaces!$B$1:$AK$61,16,0)="",VLOOKUP($A160,Surfaces!$B$1:$AK$61,29,0),VLOOKUP($A160,Surfaces!$B$1:$AK$61,16,0)))</f>
        <v/>
      </c>
      <c r="AI160" s="66" t="str">
        <f>IF(AI159="","",IF(VLOOKUP($A160,Surfaces!$B$1:$AK$61,16,0)="",VLOOKUP($A160,Surfaces!$B$1:$AK$61,29,0),VLOOKUP($A160,Surfaces!$B$1:$AK$61,16,0)))</f>
        <v/>
      </c>
      <c r="AJ160" s="66" t="str">
        <f>IF(AJ159="","",IF(VLOOKUP($A160,Surfaces!$B$1:$AK$61,16,0)="",VLOOKUP($A160,Surfaces!$B$1:$AK$61,29,0),VLOOKUP($A160,Surfaces!$B$1:$AK$61,16,0)))</f>
        <v/>
      </c>
      <c r="AK160" s="66" t="str">
        <f>IF(AK159="","",IF(VLOOKUP($A160,Surfaces!$B$1:$AK$61,16,0)="",VLOOKUP($A160,Surfaces!$B$1:$AK$61,29,0),VLOOKUP($A160,Surfaces!$B$1:$AK$61,16,0)))</f>
        <v/>
      </c>
      <c r="AL160" s="66" t="str">
        <f>IF(AL159="","",IF(VLOOKUP($A160,Surfaces!$B$1:$AK$61,16,0)="",VLOOKUP($A160,Surfaces!$B$1:$AK$61,29,0),VLOOKUP($A160,Surfaces!$B$1:$AK$61,16,0)))</f>
        <v/>
      </c>
      <c r="AM160" s="66" t="str">
        <f>IF(AM159="","",IF(VLOOKUP($A160,Surfaces!$B$1:$AK$61,16,0)="",VLOOKUP($A160,Surfaces!$B$1:$AK$61,29,0),VLOOKUP($A160,Surfaces!$B$1:$AK$61,16,0)))</f>
        <v/>
      </c>
      <c r="AN160" s="66" t="str">
        <f>IF(AN159="","",IF(VLOOKUP($A160,Surfaces!$B$1:$AK$61,16,0)="",VLOOKUP($A160,Surfaces!$B$1:$AK$61,29,0),VLOOKUP($A160,Surfaces!$B$1:$AK$61,16,0)))</f>
        <v/>
      </c>
      <c r="AO160" s="66" t="str">
        <f>IF(AO159="","",IF(VLOOKUP($A160,Surfaces!$B$1:$AK$61,16,0)="",VLOOKUP($A160,Surfaces!$B$1:$AK$61,29,0),VLOOKUP($A160,Surfaces!$B$1:$AK$61,16,0)))</f>
        <v/>
      </c>
      <c r="AP160" s="66" t="str">
        <f>IF(AP159="","",IF(VLOOKUP($A160,Surfaces!$B$1:$AK$61,16,0)="",VLOOKUP($A160,Surfaces!$B$1:$AK$61,29,0),VLOOKUP($A160,Surfaces!$B$1:$AK$61,16,0)))</f>
        <v/>
      </c>
      <c r="AQ160" s="66" t="str">
        <f>IF(AQ159="","",IF(VLOOKUP($A160,Surfaces!$B$1:$AK$61,16,0)="",VLOOKUP($A160,Surfaces!$B$1:$AK$61,29,0),VLOOKUP($A160,Surfaces!$B$1:$AK$61,16,0)))</f>
        <v/>
      </c>
      <c r="AR160" s="66" t="str">
        <f>IF(AR159="","",IF(VLOOKUP($A160,Surfaces!$B$1:$AK$61,16,0)="",VLOOKUP($A160,Surfaces!$B$1:$AK$61,29,0),VLOOKUP($A160,Surfaces!$B$1:$AK$61,16,0)))</f>
        <v/>
      </c>
      <c r="AS160" s="66" t="str">
        <f>IF(AS159="","",IF(VLOOKUP($A160,Surfaces!$B$1:$AK$61,16,0)="",VLOOKUP($A160,Surfaces!$B$1:$AK$61,29,0),VLOOKUP($A160,Surfaces!$B$1:$AK$61,16,0)))</f>
        <v/>
      </c>
      <c r="AT160" s="66" t="str">
        <f>IF(AT159="","",IF(VLOOKUP($A160,Surfaces!$B$1:$AK$61,16,0)="",VLOOKUP($A160,Surfaces!$B$1:$AK$61,29,0),VLOOKUP($A160,Surfaces!$B$1:$AK$61,16,0)))</f>
        <v/>
      </c>
      <c r="AU160" s="66" t="str">
        <f>IF(AU159="","",IF(VLOOKUP($A160,Surfaces!$B$1:$AK$61,16,0)="",VLOOKUP($A160,Surfaces!$B$1:$AK$61,29,0),VLOOKUP($A160,Surfaces!$B$1:$AK$61,16,0)))</f>
        <v/>
      </c>
      <c r="AV160" s="66" t="str">
        <f>IF(AV159="","",IF(VLOOKUP($A160,Surfaces!$B$1:$AK$61,16,0)="",VLOOKUP($A160,Surfaces!$B$1:$AK$61,29,0),VLOOKUP($A160,Surfaces!$B$1:$AK$61,16,0)))</f>
        <v/>
      </c>
      <c r="AW160" s="66" t="str">
        <f>IF(AW159="","",IF(VLOOKUP($A160,Surfaces!$B$1:$AK$61,16,0)="",VLOOKUP($A160,Surfaces!$B$1:$AK$61,29,0),VLOOKUP($A160,Surfaces!$B$1:$AK$61,16,0)))</f>
        <v/>
      </c>
      <c r="AX160" s="66" t="str">
        <f>IF(AX159="","",IF(VLOOKUP($A160,Surfaces!$B$1:$AK$61,16,0)="",VLOOKUP($A160,Surfaces!$B$1:$AK$61,29,0),VLOOKUP($A160,Surfaces!$B$1:$AK$61,16,0)))</f>
        <v/>
      </c>
      <c r="AY160" s="66" t="str">
        <f>IF(AY159="","",IF(VLOOKUP($A160,Surfaces!$B$1:$AK$61,16,0)="",VLOOKUP($A160,Surfaces!$B$1:$AK$61,29,0),VLOOKUP($A160,Surfaces!$B$1:$AK$61,16,0)))</f>
        <v/>
      </c>
      <c r="AZ160" s="66" t="str">
        <f>IF(AZ159="","",IF(VLOOKUP($A160,Surfaces!$B$1:$AK$61,16,0)="",VLOOKUP($A160,Surfaces!$B$1:$AK$61,29,0),VLOOKUP($A160,Surfaces!$B$1:$AK$61,16,0)))</f>
        <v/>
      </c>
      <c r="BA160" s="66" t="str">
        <f>IF(BA159="","",IF(VLOOKUP($A160,Surfaces!$B$1:$AK$61,16,0)="",VLOOKUP($A160,Surfaces!$B$1:$AK$61,29,0),VLOOKUP($A160,Surfaces!$B$1:$AK$61,16,0)))</f>
        <v/>
      </c>
      <c r="BB160" s="66" t="str">
        <f>IF(BB159="","",IF(VLOOKUP($A160,Surfaces!$B$1:$AK$61,16,0)="",VLOOKUP($A160,Surfaces!$B$1:$AK$61,29,0),VLOOKUP($A160,Surfaces!$B$1:$AK$61,16,0)))</f>
        <v/>
      </c>
      <c r="BC160" s="67"/>
      <c r="BD160" s="68"/>
      <c r="BE160" s="68"/>
      <c r="BF160" s="69"/>
      <c r="BG160" s="69"/>
      <c r="BH160" s="69"/>
      <c r="BI160" s="69"/>
      <c r="BJ160" s="69"/>
      <c r="BK160" s="70"/>
      <c r="BL160" s="69"/>
      <c r="BM160" s="69"/>
      <c r="BN160" s="69"/>
      <c r="BO160" s="71"/>
      <c r="BP160" s="72"/>
      <c r="BQ160" s="71"/>
      <c r="BR160" s="73"/>
    </row>
    <row r="161" spans="1:70" s="51" customFormat="1" x14ac:dyDescent="0.2">
      <c r="A161" s="41"/>
      <c r="B161" s="42" t="s">
        <v>115</v>
      </c>
      <c r="C161" s="43" t="str">
        <f>IF((C$182+$BN161)&gt;=52,IF(ISBLANK(INDEX($C162:$BB162,1,(C$182+$BN161+1-52))),"",IF($BL161="P",VLOOKUP($A161,Surfaces!$B$2:$AL$62,15,0),(VLOOKUP($A161,Surfaces!$B$2:$AL$62,28,0))/$BC161)),IF(ISBLANK(INDEX(C162:$BB162,1,$BN161+1)),"",IF($BL161="P",VLOOKUP($A161,Surfaces!$B$2:$AL$62,15,0),(VLOOKUP($A161,Surfaces!$B$2:$AL$62,28,0))/$BC161)))</f>
        <v/>
      </c>
      <c r="D161" s="43" t="str">
        <f>IF((D$182+$BN161)&gt;=52,IF(ISBLANK(INDEX($C162:$BB162,1,(D$182+$BN161+1-52))),"",IF($BL161="P",VLOOKUP($A161,Surfaces!$B$2:$AL$62,15,0),(VLOOKUP($A161,Surfaces!$B$2:$AL$62,28,0))/$BC161)),IF(ISBLANK(INDEX(D162:$BB162,1,$BN161+1)),"",IF($BL161="P",VLOOKUP($A161,Surfaces!$B$2:$AL$62,15,0),(VLOOKUP($A161,Surfaces!$B$2:$AL$62,28,0))/$BC161)))</f>
        <v/>
      </c>
      <c r="E161" s="43" t="str">
        <f>IF((E$182+$BN161)&gt;=52,IF(ISBLANK(INDEX($C162:$BB162,1,(E$182+$BN161+1-52))),"",IF($BL161="P",VLOOKUP($A161,Surfaces!$B$2:$AL$62,15,0),(VLOOKUP($A161,Surfaces!$B$2:$AL$62,28,0))/$BC161)),IF(ISBLANK(INDEX(E162:$BB162,1,$BN161+1)),"",IF($BL161="P",VLOOKUP($A161,Surfaces!$B$2:$AL$62,15,0),(VLOOKUP($A161,Surfaces!$B$2:$AL$62,28,0))/$BC161)))</f>
        <v/>
      </c>
      <c r="F161" s="43" t="str">
        <f>IF((F$182+$BN161)&gt;=52,IF(ISBLANK(INDEX($C162:$BB162,1,(F$182+$BN161+1-52))),"",IF($BL161="P",VLOOKUP($A161,Surfaces!$B$2:$AL$62,15,0),(VLOOKUP($A161,Surfaces!$B$2:$AL$62,28,0))/$BC161)),IF(ISBLANK(INDEX(F162:$BB162,1,$BN161+1)),"",IF($BL161="P",VLOOKUP($A161,Surfaces!$B$2:$AL$62,15,0),(VLOOKUP($A161,Surfaces!$B$2:$AL$62,28,0))/$BC161)))</f>
        <v/>
      </c>
      <c r="G161" s="43" t="str">
        <f>IF((G$182+$BN161)&gt;=52,IF(ISBLANK(INDEX($C162:$BB162,1,(G$182+$BN161+1-52))),"",IF($BL161="P",VLOOKUP($A161,Surfaces!$B$2:$AL$62,15,0),(VLOOKUP($A161,Surfaces!$B$2:$AL$62,28,0))/$BC161)),IF(ISBLANK(INDEX(G162:$BB162,1,$BN161+1)),"",IF($BL161="P",VLOOKUP($A161,Surfaces!$B$2:$AL$62,15,0),(VLOOKUP($A161,Surfaces!$B$2:$AL$62,28,0))/$BC161)))</f>
        <v/>
      </c>
      <c r="H161" s="43" t="str">
        <f>IF((H$182+$BN161)&gt;=52,IF(ISBLANK(INDEX($C162:$BB162,1,(H$182+$BN161+1-52))),"",IF($BL161="P",VLOOKUP($A161,Surfaces!$B$2:$AL$62,15,0),(VLOOKUP($A161,Surfaces!$B$2:$AL$62,28,0))/$BC161)),IF(ISBLANK(INDEX(H162:$BB162,1,$BN161+1)),"",IF($BL161="P",VLOOKUP($A161,Surfaces!$B$2:$AL$62,15,0),(VLOOKUP($A161,Surfaces!$B$2:$AL$62,28,0))/$BC161)))</f>
        <v/>
      </c>
      <c r="I161" s="43" t="str">
        <f>IF((I$182+$BN161)&gt;=52,IF(ISBLANK(INDEX($C162:$BB162,1,(I$182+$BN161+1-52))),"",IF($BL161="P",VLOOKUP($A161,Surfaces!$B$2:$AL$62,15,0),(VLOOKUP($A161,Surfaces!$B$2:$AL$62,28,0))/$BC161)),IF(ISBLANK(INDEX(I162:$BB162,1,$BN161+1)),"",IF($BL161="P",VLOOKUP($A161,Surfaces!$B$2:$AL$62,15,0),(VLOOKUP($A161,Surfaces!$B$2:$AL$62,28,0))/$BC161)))</f>
        <v/>
      </c>
      <c r="J161" s="43" t="str">
        <f>IF((J$182+$BN161)&gt;=52,IF(ISBLANK(INDEX($C162:$BB162,1,(J$182+$BN161+1-52))),"",IF($BL161="P",VLOOKUP($A161,Surfaces!$B$2:$AL$62,15,0),(VLOOKUP($A161,Surfaces!$B$2:$AL$62,28,0))/$BC161)),IF(ISBLANK(INDEX(J162:$BB162,1,$BN161+1)),"",IF($BL161="P",VLOOKUP($A161,Surfaces!$B$2:$AL$62,15,0),(VLOOKUP($A161,Surfaces!$B$2:$AL$62,28,0))/$BC161)))</f>
        <v/>
      </c>
      <c r="K161" s="43" t="str">
        <f>IF((K$182+$BN161)&gt;=52,IF(ISBLANK(INDEX($C162:$BB162,1,(K$182+$BN161+1-52))),"",IF($BL161="P",VLOOKUP($A161,Surfaces!$B$2:$AL$62,15,0),(VLOOKUP($A161,Surfaces!$B$2:$AL$62,28,0))/$BC161)),IF(ISBLANK(INDEX(K162:$BB162,1,$BN161+1)),"",IF($BL161="P",VLOOKUP($A161,Surfaces!$B$2:$AL$62,15,0),(VLOOKUP($A161,Surfaces!$B$2:$AL$62,28,0))/$BC161)))</f>
        <v/>
      </c>
      <c r="L161" s="43" t="str">
        <f>IF((L$182+$BN161)&gt;=52,IF(ISBLANK(INDEX($C162:$BB162,1,(L$182+$BN161+1-52))),"",IF($BL161="P",VLOOKUP($A161,Surfaces!$B$2:$AL$62,15,0),(VLOOKUP($A161,Surfaces!$B$2:$AL$62,28,0))/$BC161)),IF(ISBLANK(INDEX(L162:$BB162,1,$BN161+1)),"",IF($BL161="P",VLOOKUP($A161,Surfaces!$B$2:$AL$62,15,0),(VLOOKUP($A161,Surfaces!$B$2:$AL$62,28,0))/$BC161)))</f>
        <v/>
      </c>
      <c r="M161" s="43" t="str">
        <f>IF((M$182+$BN161)&gt;=52,IF(ISBLANK(INDEX($C162:$BB162,1,(M$182+$BN161+1-52))),"",IF($BL161="P",VLOOKUP($A161,Surfaces!$B$2:$AL$62,15,0),(VLOOKUP($A161,Surfaces!$B$2:$AL$62,28,0))/$BC161)),IF(ISBLANK(INDEX(M162:$BB162,1,$BN161+1)),"",IF($BL161="P",VLOOKUP($A161,Surfaces!$B$2:$AL$62,15,0),(VLOOKUP($A161,Surfaces!$B$2:$AL$62,28,0))/$BC161)))</f>
        <v/>
      </c>
      <c r="N161" s="43" t="str">
        <f>IF((N$182+$BN161)&gt;=52,IF(ISBLANK(INDEX($C162:$BB162,1,(N$182+$BN161+1-52))),"",IF($BL161="P",VLOOKUP($A161,Surfaces!$B$2:$AL$62,15,0),(VLOOKUP($A161,Surfaces!$B$2:$AL$62,28,0))/$BC161)),IF(ISBLANK(INDEX(N162:$BB162,1,$BN161+1)),"",IF($BL161="P",VLOOKUP($A161,Surfaces!$B$2:$AL$62,15,0),(VLOOKUP($A161,Surfaces!$B$2:$AL$62,28,0))/$BC161)))</f>
        <v/>
      </c>
      <c r="O161" s="43" t="str">
        <f>IF((O$182+$BN161)&gt;=52,IF(ISBLANK(INDEX($C162:$BB162,1,(O$182+$BN161+1-52))),"",IF($BL161="P",VLOOKUP($A161,Surfaces!$B$2:$AL$62,15,0),(VLOOKUP($A161,Surfaces!$B$2:$AL$62,28,0))/$BC161)),IF(ISBLANK(INDEX(O162:$BB162,1,$BN161+1)),"",IF($BL161="P",VLOOKUP($A161,Surfaces!$B$2:$AL$62,15,0),(VLOOKUP($A161,Surfaces!$B$2:$AL$62,28,0))/$BC161)))</f>
        <v/>
      </c>
      <c r="P161" s="43" t="str">
        <f>IF((P$182+$BN161)&gt;=52,IF(ISBLANK(INDEX($C162:$BB162,1,(P$182+$BN161+1-52))),"",IF($BL161="P",VLOOKUP($A161,Surfaces!$B$2:$AL$62,15,0),(VLOOKUP($A161,Surfaces!$B$2:$AL$62,28,0))/$BC161)),IF(ISBLANK(INDEX(P162:$BB162,1,$BN161+1)),"",IF($BL161="P",VLOOKUP($A161,Surfaces!$B$2:$AL$62,15,0),(VLOOKUP($A161,Surfaces!$B$2:$AL$62,28,0))/$BC161)))</f>
        <v/>
      </c>
      <c r="Q161" s="43" t="str">
        <f>IF((Q$182+$BN161)&gt;=52,IF(ISBLANK(INDEX($C162:$BB162,1,(Q$182+$BN161+1-52))),"",IF($BL161="P",VLOOKUP($A161,Surfaces!$B$2:$AL$62,15,0),(VLOOKUP($A161,Surfaces!$B$2:$AL$62,28,0))/$BC161)),IF(ISBLANK(INDEX(Q162:$BB162,1,$BN161+1)),"",IF($BL161="P",VLOOKUP($A161,Surfaces!$B$2:$AL$62,15,0),(VLOOKUP($A161,Surfaces!$B$2:$AL$62,28,0))/$BC161)))</f>
        <v/>
      </c>
      <c r="R161" s="43" t="str">
        <f>IF((R$182+$BN161)&gt;=52,IF(ISBLANK(INDEX($C162:$BB162,1,(R$182+$BN161+1-52))),"",IF($BL161="P",VLOOKUP($A161,Surfaces!$B$2:$AL$62,15,0),(VLOOKUP($A161,Surfaces!$B$2:$AL$62,28,0))/$BC161)),IF(ISBLANK(INDEX(R162:$BB162,1,$BN161+1)),"",IF($BL161="P",VLOOKUP($A161,Surfaces!$B$2:$AL$62,15,0),(VLOOKUP($A161,Surfaces!$B$2:$AL$62,28,0))/$BC161)))</f>
        <v/>
      </c>
      <c r="S161" s="43" t="str">
        <f>IF((S$182+$BN161)&gt;=52,IF(ISBLANK(INDEX($C162:$BB162,1,(S$182+$BN161+1-52))),"",IF($BL161="P",VLOOKUP($A161,Surfaces!$B$2:$AL$62,15,0),(VLOOKUP($A161,Surfaces!$B$2:$AL$62,28,0))/$BC161)),IF(ISBLANK(INDEX(S162:$BB162,1,$BN161+1)),"",IF($BL161="P",VLOOKUP($A161,Surfaces!$B$2:$AL$62,15,0),(VLOOKUP($A161,Surfaces!$B$2:$AL$62,28,0))/$BC161)))</f>
        <v/>
      </c>
      <c r="T161" s="43" t="str">
        <f>IF((T$182+$BN161)&gt;=52,IF(ISBLANK(INDEX($C162:$BB162,1,(T$182+$BN161+1-52))),"",IF($BL161="P",VLOOKUP($A161,Surfaces!$B$2:$AL$62,15,0),(VLOOKUP($A161,Surfaces!$B$2:$AL$62,28,0))/$BC161)),IF(ISBLANK(INDEX(T162:$BB162,1,$BN161+1)),"",IF($BL161="P",VLOOKUP($A161,Surfaces!$B$2:$AL$62,15,0),(VLOOKUP($A161,Surfaces!$B$2:$AL$62,28,0))/$BC161)))</f>
        <v/>
      </c>
      <c r="U161" s="43" t="str">
        <f>IF((U$182+$BN161)&gt;=52,IF(ISBLANK(INDEX($C162:$BB162,1,(U$182+$BN161+1-52))),"",IF($BL161="P",VLOOKUP($A161,Surfaces!$B$2:$AL$62,15,0),(VLOOKUP($A161,Surfaces!$B$2:$AL$62,28,0))/$BC161)),IF(ISBLANK(INDEX(U162:$BB162,1,$BN161+1)),"",IF($BL161="P",VLOOKUP($A161,Surfaces!$B$2:$AL$62,15,0),(VLOOKUP($A161,Surfaces!$B$2:$AL$62,28,0))/$BC161)))</f>
        <v/>
      </c>
      <c r="V161" s="43" t="str">
        <f>IF((V$182+$BN161)&gt;=52,IF(ISBLANK(INDEX($C162:$BB162,1,(V$182+$BN161+1-52))),"",IF($BL161="P",VLOOKUP($A161,Surfaces!$B$2:$AL$62,15,0),(VLOOKUP($A161,Surfaces!$B$2:$AL$62,28,0))/$BC161)),IF(ISBLANK(INDEX(V162:$BB162,1,$BN161+1)),"",IF($BL161="P",VLOOKUP($A161,Surfaces!$B$2:$AL$62,15,0),(VLOOKUP($A161,Surfaces!$B$2:$AL$62,28,0))/$BC161)))</f>
        <v/>
      </c>
      <c r="W161" s="43" t="str">
        <f>IF((W$182+$BN161)&gt;=52,IF(ISBLANK(INDEX($C162:$BB162,1,(W$182+$BN161+1-52))),"",IF($BL161="P",VLOOKUP($A161,Surfaces!$B$2:$AL$62,15,0),(VLOOKUP($A161,Surfaces!$B$2:$AL$62,28,0))/$BC161)),IF(ISBLANK(INDEX(W162:$BB162,1,$BN161+1)),"",IF($BL161="P",VLOOKUP($A161,Surfaces!$B$2:$AL$62,15,0),(VLOOKUP($A161,Surfaces!$B$2:$AL$62,28,0))/$BC161)))</f>
        <v/>
      </c>
      <c r="X161" s="43" t="str">
        <f>IF((X$182+$BN161)&gt;=52,IF(ISBLANK(INDEX($C162:$BB162,1,(X$182+$BN161+1-52))),"",IF($BL161="P",VLOOKUP($A161,Surfaces!$B$2:$AL$62,15,0),(VLOOKUP($A161,Surfaces!$B$2:$AL$62,28,0))/$BC161)),IF(ISBLANK(INDEX(X162:$BB162,1,$BN161+1)),"",IF($BL161="P",VLOOKUP($A161,Surfaces!$B$2:$AL$62,15,0),(VLOOKUP($A161,Surfaces!$B$2:$AL$62,28,0))/$BC161)))</f>
        <v/>
      </c>
      <c r="Y161" s="43" t="str">
        <f>IF((Y$182+$BN161)&gt;=52,IF(ISBLANK(INDEX($C162:$BB162,1,(Y$182+$BN161+1-52))),"",IF($BL161="P",VLOOKUP($A161,Surfaces!$B$2:$AL$62,15,0),(VLOOKUP($A161,Surfaces!$B$2:$AL$62,28,0))/$BC161)),IF(ISBLANK(INDEX(Y162:$BB162,1,$BN161+1)),"",IF($BL161="P",VLOOKUP($A161,Surfaces!$B$2:$AL$62,15,0),(VLOOKUP($A161,Surfaces!$B$2:$AL$62,28,0))/$BC161)))</f>
        <v/>
      </c>
      <c r="Z161" s="43" t="str">
        <f>IF((Z$182+$BN161)&gt;=52,IF(ISBLANK(INDEX($C162:$BB162,1,(Z$182+$BN161+1-52))),"",IF($BL161="P",VLOOKUP($A161,Surfaces!$B$2:$AL$62,15,0),(VLOOKUP($A161,Surfaces!$B$2:$AL$62,28,0))/$BC161)),IF(ISBLANK(INDEX(Z162:$BB162,1,$BN161+1)),"",IF($BL161="P",VLOOKUP($A161,Surfaces!$B$2:$AL$62,15,0),(VLOOKUP($A161,Surfaces!$B$2:$AL$62,28,0))/$BC161)))</f>
        <v/>
      </c>
      <c r="AA161" s="43" t="str">
        <f>IF((AA$182+$BN161)&gt;=52,IF(ISBLANK(INDEX($C162:$BB162,1,(AA$182+$BN161+1-52))),"",IF($BL161="P",VLOOKUP($A161,Surfaces!$B$2:$AL$62,15,0),(VLOOKUP($A161,Surfaces!$B$2:$AL$62,28,0))/$BC161)),IF(ISBLANK(INDEX(AA162:$BB162,1,$BN161+1)),"",IF($BL161="P",VLOOKUP($A161,Surfaces!$B$2:$AL$62,15,0),(VLOOKUP($A161,Surfaces!$B$2:$AL$62,28,0))/$BC161)))</f>
        <v/>
      </c>
      <c r="AB161" s="43" t="str">
        <f>IF((AB$182+$BN161)&gt;=52,IF(ISBLANK(INDEX($C162:$BB162,1,(AB$182+$BN161+1-52))),"",IF($BL161="P",VLOOKUP($A161,Surfaces!$B$2:$AL$62,15,0),(VLOOKUP($A161,Surfaces!$B$2:$AL$62,28,0))/$BC161)),IF(ISBLANK(INDEX(AB162:$BB162,1,$BN161+1)),"",IF($BL161="P",VLOOKUP($A161,Surfaces!$B$2:$AL$62,15,0),(VLOOKUP($A161,Surfaces!$B$2:$AL$62,28,0))/$BC161)))</f>
        <v/>
      </c>
      <c r="AC161" s="43" t="str">
        <f>IF((AC$182+$BN161)&gt;=52,IF(ISBLANK(INDEX($C162:$BB162,1,(AC$182+$BN161+1-52))),"",IF($BL161="P",VLOOKUP($A161,Surfaces!$B$2:$AL$62,15,0),(VLOOKUP($A161,Surfaces!$B$2:$AL$62,28,0))/$BC161)),IF(ISBLANK(INDEX(AC162:$BB162,1,$BN161+1)),"",IF($BL161="P",VLOOKUP($A161,Surfaces!$B$2:$AL$62,15,0),(VLOOKUP($A161,Surfaces!$B$2:$AL$62,28,0))/$BC161)))</f>
        <v/>
      </c>
      <c r="AD161" s="43" t="str">
        <f>IF((AD$182+$BN161)&gt;=52,IF(ISBLANK(INDEX($C162:$BB162,1,(AD$182+$BN161+1-52))),"",IF($BL161="P",VLOOKUP($A161,Surfaces!$B$2:$AL$62,15,0),(VLOOKUP($A161,Surfaces!$B$2:$AL$62,28,0))/$BC161)),IF(ISBLANK(INDEX(AD162:$BB162,1,$BN161+1)),"",IF($BL161="P",VLOOKUP($A161,Surfaces!$B$2:$AL$62,15,0),(VLOOKUP($A161,Surfaces!$B$2:$AL$62,28,0))/$BC161)))</f>
        <v/>
      </c>
      <c r="AE161" s="43" t="str">
        <f>IF((AE$182+$BN161)&gt;=52,IF(ISBLANK(INDEX($C162:$BB162,1,(AE$182+$BN161+1-52))),"",IF($BL161="P",VLOOKUP($A161,Surfaces!$B$2:$AL$62,15,0),(VLOOKUP($A161,Surfaces!$B$2:$AL$62,28,0))/$BC161)),IF(ISBLANK(INDEX(AE162:$BB162,1,$BN161+1)),"",IF($BL161="P",VLOOKUP($A161,Surfaces!$B$2:$AL$62,15,0),(VLOOKUP($A161,Surfaces!$B$2:$AL$62,28,0))/$BC161)))</f>
        <v/>
      </c>
      <c r="AF161" s="43" t="str">
        <f>IF((AF$182+$BN161)&gt;=52,IF(ISBLANK(INDEX($C162:$BB162,1,(AF$182+$BN161+1-52))),"",IF($BL161="P",VLOOKUP($A161,Surfaces!$B$2:$AL$62,15,0),(VLOOKUP($A161,Surfaces!$B$2:$AL$62,28,0))/$BC161)),IF(ISBLANK(INDEX(AF162:$BB162,1,$BN161+1)),"",IF($BL161="P",VLOOKUP($A161,Surfaces!$B$2:$AL$62,15,0),(VLOOKUP($A161,Surfaces!$B$2:$AL$62,28,0))/$BC161)))</f>
        <v/>
      </c>
      <c r="AG161" s="43" t="str">
        <f>IF((AG$182+$BN161)&gt;=52,IF(ISBLANK(INDEX($C162:$BB162,1,(AG$182+$BN161+1-52))),"",IF($BL161="P",VLOOKUP($A161,Surfaces!$B$2:$AL$62,15,0),(VLOOKUP($A161,Surfaces!$B$2:$AL$62,28,0))/$BC161)),IF(ISBLANK(INDEX(AG162:$BB162,1,$BN161+1)),"",IF($BL161="P",VLOOKUP($A161,Surfaces!$B$2:$AL$62,15,0),(VLOOKUP($A161,Surfaces!$B$2:$AL$62,28,0))/$BC161)))</f>
        <v/>
      </c>
      <c r="AH161" s="43" t="str">
        <f>IF((AH$182+$BN161)&gt;=52,IF(ISBLANK(INDEX($C162:$BB162,1,(AH$182+$BN161+1-52))),"",IF($BL161="P",VLOOKUP($A161,Surfaces!$B$2:$AL$62,15,0),(VLOOKUP($A161,Surfaces!$B$2:$AL$62,28,0))/$BC161)),IF(ISBLANK(INDEX(AH162:$BB162,1,$BN161+1)),"",IF($BL161="P",VLOOKUP($A161,Surfaces!$B$2:$AL$62,15,0),(VLOOKUP($A161,Surfaces!$B$2:$AL$62,28,0))/$BC161)))</f>
        <v/>
      </c>
      <c r="AI161" s="43" t="str">
        <f>IF((AI$182+$BN161)&gt;=52,IF(ISBLANK(INDEX($C162:$BB162,1,(AI$182+$BN161+1-52))),"",IF($BL161="P",VLOOKUP($A161,Surfaces!$B$2:$AL$62,15,0),(VLOOKUP($A161,Surfaces!$B$2:$AL$62,28,0))/$BC161)),IF(ISBLANK(INDEX(AI162:$BB162,1,$BN161+1)),"",IF($BL161="P",VLOOKUP($A161,Surfaces!$B$2:$AL$62,15,0),(VLOOKUP($A161,Surfaces!$B$2:$AL$62,28,0))/$BC161)))</f>
        <v/>
      </c>
      <c r="AJ161" s="43" t="str">
        <f>IF((AJ$182+$BN161)&gt;=52,IF(ISBLANK(INDEX($C162:$BB162,1,(AJ$182+$BN161+1-52))),"",IF($BL161="P",VLOOKUP($A161,Surfaces!$B$2:$AL$62,15,0),(VLOOKUP($A161,Surfaces!$B$2:$AL$62,28,0))/$BC161)),IF(ISBLANK(INDEX(AJ162:$BB162,1,$BN161+1)),"",IF($BL161="P",VLOOKUP($A161,Surfaces!$B$2:$AL$62,15,0),(VLOOKUP($A161,Surfaces!$B$2:$AL$62,28,0))/$BC161)))</f>
        <v/>
      </c>
      <c r="AK161" s="43" t="str">
        <f>IF((AK$182+$BN161)&gt;=52,IF(ISBLANK(INDEX($C162:$BB162,1,(AK$182+$BN161+1-52))),"",IF($BL161="P",VLOOKUP($A161,Surfaces!$B$2:$AL$62,15,0),(VLOOKUP($A161,Surfaces!$B$2:$AL$62,28,0))/$BC161)),IF(ISBLANK(INDEX(AK162:$BB162,1,$BN161+1)),"",IF($BL161="P",VLOOKUP($A161,Surfaces!$B$2:$AL$62,15,0),(VLOOKUP($A161,Surfaces!$B$2:$AL$62,28,0))/$BC161)))</f>
        <v/>
      </c>
      <c r="AL161" s="43" t="str">
        <f>IF((AL$182+$BN161)&gt;=52,IF(ISBLANK(INDEX($C162:$BB162,1,(AL$182+$BN161+1-52))),"",IF($BL161="P",VLOOKUP($A161,Surfaces!$B$2:$AL$62,15,0),(VLOOKUP($A161,Surfaces!$B$2:$AL$62,28,0))/$BC161)),IF(ISBLANK(INDEX(AL162:$BB162,1,$BN161+1)),"",IF($BL161="P",VLOOKUP($A161,Surfaces!$B$2:$AL$62,15,0),(VLOOKUP($A161,Surfaces!$B$2:$AL$62,28,0))/$BC161)))</f>
        <v/>
      </c>
      <c r="AM161" s="43" t="str">
        <f>IF((AM$182+$BN161)&gt;=52,IF(ISBLANK(INDEX($C162:$BB162,1,(AM$182+$BN161+1-52))),"",IF($BL161="P",VLOOKUP($A161,Surfaces!$B$2:$AL$62,15,0),(VLOOKUP($A161,Surfaces!$B$2:$AL$62,28,0))/$BC161)),IF(ISBLANK(INDEX(AM162:$BB162,1,$BN161+1)),"",IF($BL161="P",VLOOKUP($A161,Surfaces!$B$2:$AL$62,15,0),(VLOOKUP($A161,Surfaces!$B$2:$AL$62,28,0))/$BC161)))</f>
        <v/>
      </c>
      <c r="AN161" s="43" t="str">
        <f>IF((AN$182+$BN161)&gt;=52,IF(ISBLANK(INDEX($C162:$BB162,1,(AN$182+$BN161+1-52))),"",IF($BL161="P",VLOOKUP($A161,Surfaces!$B$2:$AL$62,15,0),(VLOOKUP($A161,Surfaces!$B$2:$AL$62,28,0))/$BC161)),IF(ISBLANK(INDEX(AN162:$BB162,1,$BN161+1)),"",IF($BL161="P",VLOOKUP($A161,Surfaces!$B$2:$AL$62,15,0),(VLOOKUP($A161,Surfaces!$B$2:$AL$62,28,0))/$BC161)))</f>
        <v/>
      </c>
      <c r="AO161" s="43" t="str">
        <f>IF((AO$182+$BN161)&gt;=52,IF(ISBLANK(INDEX($C162:$BB162,1,(AO$182+$BN161+1-52))),"",IF($BL161="P",VLOOKUP($A161,Surfaces!$B$2:$AL$62,15,0),(VLOOKUP($A161,Surfaces!$B$2:$AL$62,28,0))/$BC161)),IF(ISBLANK(INDEX(AO162:$BB162,1,$BN161+1)),"",IF($BL161="P",VLOOKUP($A161,Surfaces!$B$2:$AL$62,15,0),(VLOOKUP($A161,Surfaces!$B$2:$AL$62,28,0))/$BC161)))</f>
        <v/>
      </c>
      <c r="AP161" s="43" t="str">
        <f>IF((AP$182+$BN161)&gt;=52,IF(ISBLANK(INDEX($C162:$BB162,1,(AP$182+$BN161+1-52))),"",IF($BL161="P",VLOOKUP($A161,Surfaces!$B$2:$AL$62,15,0),(VLOOKUP($A161,Surfaces!$B$2:$AL$62,28,0))/$BC161)),IF(ISBLANK(INDEX(AP162:$BB162,1,$BN161+1)),"",IF($BL161="P",VLOOKUP($A161,Surfaces!$B$2:$AL$62,15,0),(VLOOKUP($A161,Surfaces!$B$2:$AL$62,28,0))/$BC161)))</f>
        <v/>
      </c>
      <c r="AQ161" s="43" t="str">
        <f>IF((AQ$182+$BN161)&gt;=52,IF(ISBLANK(INDEX($C162:$BB162,1,(AQ$182+$BN161+1-52))),"",IF($BL161="P",VLOOKUP($A161,Surfaces!$B$2:$AL$62,15,0),(VLOOKUP($A161,Surfaces!$B$2:$AL$62,28,0))/$BC161)),IF(ISBLANK(INDEX(AQ162:$BB162,1,$BN161+1)),"",IF($BL161="P",VLOOKUP($A161,Surfaces!$B$2:$AL$62,15,0),(VLOOKUP($A161,Surfaces!$B$2:$AL$62,28,0))/$BC161)))</f>
        <v/>
      </c>
      <c r="AR161" s="43" t="str">
        <f>IF((AR$182+$BN161)&gt;=52,IF(ISBLANK(INDEX($C162:$BB162,1,(AR$182+$BN161+1-52))),"",IF($BL161="P",VLOOKUP($A161,Surfaces!$B$2:$AL$62,15,0),(VLOOKUP($A161,Surfaces!$B$2:$AL$62,28,0))/$BC161)),IF(ISBLANK(INDEX(AR162:$BB162,1,$BN161+1)),"",IF($BL161="P",VLOOKUP($A161,Surfaces!$B$2:$AL$62,15,0),(VLOOKUP($A161,Surfaces!$B$2:$AL$62,28,0))/$BC161)))</f>
        <v/>
      </c>
      <c r="AS161" s="43" t="str">
        <f>IF((AS$182+$BN161)&gt;=52,IF(ISBLANK(INDEX($C162:$BB162,1,(AS$182+$BN161+1-52))),"",IF($BL161="P",VLOOKUP($A161,Surfaces!$B$2:$AL$62,15,0),(VLOOKUP($A161,Surfaces!$B$2:$AL$62,28,0))/$BC161)),IF(ISBLANK(INDEX(AS162:$BB162,1,$BN161+1)),"",IF($BL161="P",VLOOKUP($A161,Surfaces!$B$2:$AL$62,15,0),(VLOOKUP($A161,Surfaces!$B$2:$AL$62,28,0))/$BC161)))</f>
        <v/>
      </c>
      <c r="AT161" s="43" t="str">
        <f>IF((AT$182+$BN161)&gt;=52,IF(ISBLANK(INDEX($C162:$BB162,1,(AT$182+$BN161+1-52))),"",IF($BL161="P",VLOOKUP($A161,Surfaces!$B$2:$AL$62,15,0),(VLOOKUP($A161,Surfaces!$B$2:$AL$62,28,0))/$BC161)),IF(ISBLANK(INDEX(AT162:$BB162,1,$BN161+1)),"",IF($BL161="P",VLOOKUP($A161,Surfaces!$B$2:$AL$62,15,0),(VLOOKUP($A161,Surfaces!$B$2:$AL$62,28,0))/$BC161)))</f>
        <v/>
      </c>
      <c r="AU161" s="43" t="str">
        <f>IF((AU$182+$BN161)&gt;=52,IF(ISBLANK(INDEX($C162:$BB162,1,(AU$182+$BN161+1-52))),"",IF($BL161="P",VLOOKUP($A161,Surfaces!$B$2:$AL$62,15,0),(VLOOKUP($A161,Surfaces!$B$2:$AL$62,28,0))/$BC161)),IF(ISBLANK(INDEX(AU162:$BB162,1,$BN161+1)),"",IF($BL161="P",VLOOKUP($A161,Surfaces!$B$2:$AL$62,15,0),(VLOOKUP($A161,Surfaces!$B$2:$AL$62,28,0))/$BC161)))</f>
        <v/>
      </c>
      <c r="AV161" s="43" t="str">
        <f>IF((AV$182+$BN161)&gt;=52,IF(ISBLANK(INDEX($C162:$BB162,1,(AV$182+$BN161+1-52))),"",IF($BL161="P",VLOOKUP($A161,Surfaces!$B$2:$AL$62,15,0),(VLOOKUP($A161,Surfaces!$B$2:$AL$62,28,0))/$BC161)),IF(ISBLANK(INDEX(AV162:$BB162,1,$BN161+1)),"",IF($BL161="P",VLOOKUP($A161,Surfaces!$B$2:$AL$62,15,0),(VLOOKUP($A161,Surfaces!$B$2:$AL$62,28,0))/$BC161)))</f>
        <v/>
      </c>
      <c r="AW161" s="43" t="str">
        <f>IF((AW$182+$BN161)&gt;=52,IF(ISBLANK(INDEX($C162:$BB162,1,(AW$182+$BN161+1-52))),"",IF($BL161="P",VLOOKUP($A161,Surfaces!$B$2:$AL$62,15,0),(VLOOKUP($A161,Surfaces!$B$2:$AL$62,28,0))/$BC161)),IF(ISBLANK(INDEX(AW162:$BB162,1,$BN161+1)),"",IF($BL161="P",VLOOKUP($A161,Surfaces!$B$2:$AL$62,15,0),(VLOOKUP($A161,Surfaces!$B$2:$AL$62,28,0))/$BC161)))</f>
        <v/>
      </c>
      <c r="AX161" s="43" t="str">
        <f>IF((AX$182+$BN161)&gt;=52,IF(ISBLANK(INDEX($C162:$BB162,1,(AX$182+$BN161+1-52))),"",IF($BL161="P",VLOOKUP($A161,Surfaces!$B$2:$AL$62,15,0),(VLOOKUP($A161,Surfaces!$B$2:$AL$62,28,0))/$BC161)),IF(ISBLANK(INDEX(AX162:$BB162,1,$BN161+1)),"",IF($BL161="P",VLOOKUP($A161,Surfaces!$B$2:$AL$62,15,0),(VLOOKUP($A161,Surfaces!$B$2:$AL$62,28,0))/$BC161)))</f>
        <v/>
      </c>
      <c r="AY161" s="43" t="str">
        <f>IF((AY$182+$BN161)&gt;=52,IF(ISBLANK(INDEX($C162:$BB162,1,(AY$182+$BN161+1-52))),"",IF($BL161="P",VLOOKUP($A161,Surfaces!$B$2:$AL$62,15,0),(VLOOKUP($A161,Surfaces!$B$2:$AL$62,28,0))/$BC161)),IF(ISBLANK(INDEX(AY162:$BB162,1,$BN161+1)),"",IF($BL161="P",VLOOKUP($A161,Surfaces!$B$2:$AL$62,15,0),(VLOOKUP($A161,Surfaces!$B$2:$AL$62,28,0))/$BC161)))</f>
        <v/>
      </c>
      <c r="AZ161" s="43" t="str">
        <f>IF((AZ$182+$BN161)&gt;=52,IF(ISBLANK(INDEX($C162:$BB162,1,(AZ$182+$BN161+1-52))),"",IF($BL161="P",VLOOKUP($A161,Surfaces!$B$2:$AL$62,15,0),(VLOOKUP($A161,Surfaces!$B$2:$AL$62,28,0))/$BC161)),IF(ISBLANK(INDEX(AZ162:$BB162,1,$BN161+1)),"",IF($BL161="P",VLOOKUP($A161,Surfaces!$B$2:$AL$62,15,0),(VLOOKUP($A161,Surfaces!$B$2:$AL$62,28,0))/$BC161)))</f>
        <v/>
      </c>
      <c r="BA161" s="43" t="str">
        <f>IF((BA$182+$BN161)&gt;=52,IF(ISBLANK(INDEX($C162:$BB162,1,(BA$182+$BN161+1-52))),"",IF($BL161="P",VLOOKUP($A161,Surfaces!$B$2:$AL$62,15,0),(VLOOKUP($A161,Surfaces!$B$2:$AL$62,28,0))/$BC161)),IF(ISBLANK(INDEX(BA162:$BB162,1,$BN161+1)),"",IF($BL161="P",VLOOKUP($A161,Surfaces!$B$2:$AL$62,15,0),(VLOOKUP($A161,Surfaces!$B$2:$AL$62,28,0))/$BC161)))</f>
        <v/>
      </c>
      <c r="BB161" s="43" t="str">
        <f>IF((BB$182+$BN161)&gt;=52,IF(ISBLANK(INDEX($C162:$BB162,1,(BB$182+$BN161+1-52))),"",IF($BL161="P",VLOOKUP($A161,Surfaces!$B$2:$AL$62,15,0),(VLOOKUP($A161,Surfaces!$B$2:$AL$62,28,0))/$BC161)),IF(ISBLANK(INDEX(BB162:$BB162,1,$BN161+1)),"",IF($BL161="P",VLOOKUP($A161,Surfaces!$B$2:$AL$62,15,0),(VLOOKUP($A161,Surfaces!$B$2:$AL$62,28,0))/$BC161)))</f>
        <v/>
      </c>
      <c r="BC161" s="44" t="str">
        <f>IF(COUNTA(C162:BB162)=0,"",COUNTA(C162:BB162))</f>
        <v/>
      </c>
      <c r="BD161" s="45"/>
      <c r="BE161" s="45"/>
      <c r="BF161" s="46"/>
      <c r="BG161" s="46"/>
      <c r="BH161" s="46"/>
      <c r="BI161" s="46"/>
      <c r="BJ161" s="46"/>
      <c r="BK161" s="47"/>
      <c r="BL161" s="46"/>
      <c r="BM161" s="46"/>
      <c r="BN161" s="46"/>
      <c r="BO161" s="48"/>
      <c r="BP161" s="49"/>
      <c r="BQ161" s="48"/>
      <c r="BR161" s="50" t="str">
        <f>IF(ISBLANK(BP161),"",BP161)</f>
        <v/>
      </c>
    </row>
    <row r="162" spans="1:70" x14ac:dyDescent="0.2">
      <c r="A162" s="52">
        <f>A161</f>
        <v>0</v>
      </c>
      <c r="B162" s="53" t="s">
        <v>121</v>
      </c>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54"/>
      <c r="AU162" s="54"/>
      <c r="AV162" s="54"/>
      <c r="AW162" s="54"/>
      <c r="AX162" s="54"/>
      <c r="AY162" s="54"/>
      <c r="AZ162" s="54"/>
      <c r="BA162" s="54"/>
      <c r="BB162" s="54"/>
      <c r="BC162" s="57"/>
      <c r="BD162" s="58"/>
      <c r="BE162" s="58"/>
      <c r="BF162" s="59"/>
      <c r="BG162" s="59"/>
      <c r="BH162" s="59"/>
      <c r="BI162" s="59"/>
      <c r="BJ162" s="59"/>
      <c r="BK162" s="60"/>
      <c r="BL162" s="59"/>
      <c r="BM162" s="59"/>
      <c r="BN162" s="59"/>
      <c r="BO162" s="61"/>
      <c r="BP162" s="62"/>
      <c r="BQ162" s="61"/>
      <c r="BR162" s="63"/>
    </row>
    <row r="163" spans="1:70" x14ac:dyDescent="0.2">
      <c r="A163" s="64">
        <f>A162</f>
        <v>0</v>
      </c>
      <c r="B163" s="65" t="s">
        <v>123</v>
      </c>
      <c r="C163" s="66" t="str">
        <f>IF(C162="","",IF(VLOOKUP($A163,Surfaces!$B$1:$AK$61,16,0)="",VLOOKUP($A163,Surfaces!$B$1:$AK$61,29,0),VLOOKUP($A163,Surfaces!$B$1:$AK$61,16,0)))</f>
        <v/>
      </c>
      <c r="D163" s="66" t="str">
        <f>IF(D162="","",IF(VLOOKUP($A163,Surfaces!$B$1:$AK$61,16,0)="",VLOOKUP($A163,Surfaces!$B$1:$AK$61,29,0),VLOOKUP($A163,Surfaces!$B$1:$AK$61,16,0)))</f>
        <v/>
      </c>
      <c r="E163" s="66" t="str">
        <f>IF(E162="","",IF(VLOOKUP($A163,Surfaces!$B$1:$AK$61,16,0)="",VLOOKUP($A163,Surfaces!$B$1:$AK$61,29,0),VLOOKUP($A163,Surfaces!$B$1:$AK$61,16,0)))</f>
        <v/>
      </c>
      <c r="F163" s="66" t="str">
        <f>IF(F162="","",IF(VLOOKUP($A163,Surfaces!$B$1:$AK$61,16,0)="",VLOOKUP($A163,Surfaces!$B$1:$AK$61,29,0),VLOOKUP($A163,Surfaces!$B$1:$AK$61,16,0)))</f>
        <v/>
      </c>
      <c r="G163" s="66" t="str">
        <f>IF(G162="","",IF(VLOOKUP($A163,Surfaces!$B$1:$AK$61,16,0)="",VLOOKUP($A163,Surfaces!$B$1:$AK$61,29,0),VLOOKUP($A163,Surfaces!$B$1:$AK$61,16,0)))</f>
        <v/>
      </c>
      <c r="H163" s="66" t="str">
        <f>IF(H162="","",IF(VLOOKUP($A163,Surfaces!$B$1:$AK$61,16,0)="",VLOOKUP($A163,Surfaces!$B$1:$AK$61,29,0),VLOOKUP($A163,Surfaces!$B$1:$AK$61,16,0)))</f>
        <v/>
      </c>
      <c r="I163" s="66" t="str">
        <f>IF(I162="","",IF(VLOOKUP($A163,Surfaces!$B$1:$AK$61,16,0)="",VLOOKUP($A163,Surfaces!$B$1:$AK$61,29,0),VLOOKUP($A163,Surfaces!$B$1:$AK$61,16,0)))</f>
        <v/>
      </c>
      <c r="J163" s="66" t="str">
        <f>IF(J162="","",IF(VLOOKUP($A163,Surfaces!$B$1:$AK$61,16,0)="",VLOOKUP($A163,Surfaces!$B$1:$AK$61,29,0),VLOOKUP($A163,Surfaces!$B$1:$AK$61,16,0)))</f>
        <v/>
      </c>
      <c r="K163" s="66" t="str">
        <f>IF(K162="","",IF(VLOOKUP($A163,Surfaces!$B$1:$AK$61,16,0)="",VLOOKUP($A163,Surfaces!$B$1:$AK$61,29,0),VLOOKUP($A163,Surfaces!$B$1:$AK$61,16,0)))</f>
        <v/>
      </c>
      <c r="L163" s="66" t="str">
        <f>IF(L162="","",IF(VLOOKUP($A163,Surfaces!$B$1:$AK$61,16,0)="",VLOOKUP($A163,Surfaces!$B$1:$AK$61,29,0),VLOOKUP($A163,Surfaces!$B$1:$AK$61,16,0)))</f>
        <v/>
      </c>
      <c r="M163" s="66" t="str">
        <f>IF(M162="","",IF(VLOOKUP($A163,Surfaces!$B$1:$AK$61,16,0)="",VLOOKUP($A163,Surfaces!$B$1:$AK$61,29,0),VLOOKUP($A163,Surfaces!$B$1:$AK$61,16,0)))</f>
        <v/>
      </c>
      <c r="N163" s="66" t="str">
        <f>IF(N162="","",IF(VLOOKUP($A163,Surfaces!$B$1:$AK$61,16,0)="",VLOOKUP($A163,Surfaces!$B$1:$AK$61,29,0),VLOOKUP($A163,Surfaces!$B$1:$AK$61,16,0)))</f>
        <v/>
      </c>
      <c r="O163" s="66" t="str">
        <f>IF(O162="","",IF(VLOOKUP($A163,Surfaces!$B$1:$AK$61,16,0)="",VLOOKUP($A163,Surfaces!$B$1:$AK$61,29,0),VLOOKUP($A163,Surfaces!$B$1:$AK$61,16,0)))</f>
        <v/>
      </c>
      <c r="P163" s="66" t="str">
        <f>IF(P162="","",IF(VLOOKUP($A163,Surfaces!$B$1:$AK$61,16,0)="",VLOOKUP($A163,Surfaces!$B$1:$AK$61,29,0),VLOOKUP($A163,Surfaces!$B$1:$AK$61,16,0)))</f>
        <v/>
      </c>
      <c r="Q163" s="66" t="str">
        <f>IF(Q162="","",IF(VLOOKUP($A163,Surfaces!$B$1:$AK$61,16,0)="",VLOOKUP($A163,Surfaces!$B$1:$AK$61,29,0),VLOOKUP($A163,Surfaces!$B$1:$AK$61,16,0)))</f>
        <v/>
      </c>
      <c r="R163" s="66" t="str">
        <f>IF(R162="","",IF(VLOOKUP($A163,Surfaces!$B$1:$AK$61,16,0)="",VLOOKUP($A163,Surfaces!$B$1:$AK$61,29,0),VLOOKUP($A163,Surfaces!$B$1:$AK$61,16,0)))</f>
        <v/>
      </c>
      <c r="S163" s="66" t="str">
        <f>IF(S162="","",IF(VLOOKUP($A163,Surfaces!$B$1:$AK$61,16,0)="",VLOOKUP($A163,Surfaces!$B$1:$AK$61,29,0),VLOOKUP($A163,Surfaces!$B$1:$AK$61,16,0)))</f>
        <v/>
      </c>
      <c r="T163" s="66" t="str">
        <f>IF(T162="","",IF(VLOOKUP($A163,Surfaces!$B$1:$AK$61,16,0)="",VLOOKUP($A163,Surfaces!$B$1:$AK$61,29,0),VLOOKUP($A163,Surfaces!$B$1:$AK$61,16,0)))</f>
        <v/>
      </c>
      <c r="U163" s="66" t="str">
        <f>IF(U162="","",IF(VLOOKUP($A163,Surfaces!$B$1:$AK$61,16,0)="",VLOOKUP($A163,Surfaces!$B$1:$AK$61,29,0),VLOOKUP($A163,Surfaces!$B$1:$AK$61,16,0)))</f>
        <v/>
      </c>
      <c r="V163" s="66" t="str">
        <f>IF(V162="","",IF(VLOOKUP($A163,Surfaces!$B$1:$AK$61,16,0)="",VLOOKUP($A163,Surfaces!$B$1:$AK$61,29,0),VLOOKUP($A163,Surfaces!$B$1:$AK$61,16,0)))</f>
        <v/>
      </c>
      <c r="W163" s="66" t="str">
        <f>IF(W162="","",IF(VLOOKUP($A163,Surfaces!$B$1:$AK$61,16,0)="",VLOOKUP($A163,Surfaces!$B$1:$AK$61,29,0),VLOOKUP($A163,Surfaces!$B$1:$AK$61,16,0)))</f>
        <v/>
      </c>
      <c r="X163" s="66" t="str">
        <f>IF(X162="","",IF(VLOOKUP($A163,Surfaces!$B$1:$AK$61,16,0)="",VLOOKUP($A163,Surfaces!$B$1:$AK$61,29,0),VLOOKUP($A163,Surfaces!$B$1:$AK$61,16,0)))</f>
        <v/>
      </c>
      <c r="Y163" s="66" t="str">
        <f>IF(Y162="","",IF(VLOOKUP($A163,Surfaces!$B$1:$AK$61,16,0)="",VLOOKUP($A163,Surfaces!$B$1:$AK$61,29,0),VLOOKUP($A163,Surfaces!$B$1:$AK$61,16,0)))</f>
        <v/>
      </c>
      <c r="Z163" s="66" t="str">
        <f>IF(Z162="","",IF(VLOOKUP($A163,Surfaces!$B$1:$AK$61,16,0)="",VLOOKUP($A163,Surfaces!$B$1:$AK$61,29,0),VLOOKUP($A163,Surfaces!$B$1:$AK$61,16,0)))</f>
        <v/>
      </c>
      <c r="AA163" s="66" t="str">
        <f>IF(AA162="","",IF(VLOOKUP($A163,Surfaces!$B$1:$AK$61,16,0)="",VLOOKUP($A163,Surfaces!$B$1:$AK$61,29,0),VLOOKUP($A163,Surfaces!$B$1:$AK$61,16,0)))</f>
        <v/>
      </c>
      <c r="AB163" s="66" t="str">
        <f>IF(AB162="","",IF(VLOOKUP($A163,Surfaces!$B$1:$AK$61,16,0)="",VLOOKUP($A163,Surfaces!$B$1:$AK$61,29,0),VLOOKUP($A163,Surfaces!$B$1:$AK$61,16,0)))</f>
        <v/>
      </c>
      <c r="AC163" s="66" t="str">
        <f>IF(AC162="","",IF(VLOOKUP($A163,Surfaces!$B$1:$AK$61,16,0)="",VLOOKUP($A163,Surfaces!$B$1:$AK$61,29,0),VLOOKUP($A163,Surfaces!$B$1:$AK$61,16,0)))</f>
        <v/>
      </c>
      <c r="AD163" s="66" t="str">
        <f>IF(AD162="","",IF(VLOOKUP($A163,Surfaces!$B$1:$AK$61,16,0)="",VLOOKUP($A163,Surfaces!$B$1:$AK$61,29,0),VLOOKUP($A163,Surfaces!$B$1:$AK$61,16,0)))</f>
        <v/>
      </c>
      <c r="AE163" s="66" t="str">
        <f>IF(AE162="","",IF(VLOOKUP($A163,Surfaces!$B$1:$AK$61,16,0)="",VLOOKUP($A163,Surfaces!$B$1:$AK$61,29,0),VLOOKUP($A163,Surfaces!$B$1:$AK$61,16,0)))</f>
        <v/>
      </c>
      <c r="AF163" s="66" t="str">
        <f>IF(AF162="","",IF(VLOOKUP($A163,Surfaces!$B$1:$AK$61,16,0)="",VLOOKUP($A163,Surfaces!$B$1:$AK$61,29,0),VLOOKUP($A163,Surfaces!$B$1:$AK$61,16,0)))</f>
        <v/>
      </c>
      <c r="AG163" s="66" t="str">
        <f>IF(AG162="","",IF(VLOOKUP($A163,Surfaces!$B$1:$AK$61,16,0)="",VLOOKUP($A163,Surfaces!$B$1:$AK$61,29,0),VLOOKUP($A163,Surfaces!$B$1:$AK$61,16,0)))</f>
        <v/>
      </c>
      <c r="AH163" s="66" t="str">
        <f>IF(AH162="","",IF(VLOOKUP($A163,Surfaces!$B$1:$AK$61,16,0)="",VLOOKUP($A163,Surfaces!$B$1:$AK$61,29,0),VLOOKUP($A163,Surfaces!$B$1:$AK$61,16,0)))</f>
        <v/>
      </c>
      <c r="AI163" s="66" t="str">
        <f>IF(AI162="","",IF(VLOOKUP($A163,Surfaces!$B$1:$AK$61,16,0)="",VLOOKUP($A163,Surfaces!$B$1:$AK$61,29,0),VLOOKUP($A163,Surfaces!$B$1:$AK$61,16,0)))</f>
        <v/>
      </c>
      <c r="AJ163" s="66" t="str">
        <f>IF(AJ162="","",IF(VLOOKUP($A163,Surfaces!$B$1:$AK$61,16,0)="",VLOOKUP($A163,Surfaces!$B$1:$AK$61,29,0),VLOOKUP($A163,Surfaces!$B$1:$AK$61,16,0)))</f>
        <v/>
      </c>
      <c r="AK163" s="66" t="str">
        <f>IF(AK162="","",IF(VLOOKUP($A163,Surfaces!$B$1:$AK$61,16,0)="",VLOOKUP($A163,Surfaces!$B$1:$AK$61,29,0),VLOOKUP($A163,Surfaces!$B$1:$AK$61,16,0)))</f>
        <v/>
      </c>
      <c r="AL163" s="66" t="str">
        <f>IF(AL162="","",IF(VLOOKUP($A163,Surfaces!$B$1:$AK$61,16,0)="",VLOOKUP($A163,Surfaces!$B$1:$AK$61,29,0),VLOOKUP($A163,Surfaces!$B$1:$AK$61,16,0)))</f>
        <v/>
      </c>
      <c r="AM163" s="66" t="str">
        <f>IF(AM162="","",IF(VLOOKUP($A163,Surfaces!$B$1:$AK$61,16,0)="",VLOOKUP($A163,Surfaces!$B$1:$AK$61,29,0),VLOOKUP($A163,Surfaces!$B$1:$AK$61,16,0)))</f>
        <v/>
      </c>
      <c r="AN163" s="66" t="str">
        <f>IF(AN162="","",IF(VLOOKUP($A163,Surfaces!$B$1:$AK$61,16,0)="",VLOOKUP($A163,Surfaces!$B$1:$AK$61,29,0),VLOOKUP($A163,Surfaces!$B$1:$AK$61,16,0)))</f>
        <v/>
      </c>
      <c r="AO163" s="66" t="str">
        <f>IF(AO162="","",IF(VLOOKUP($A163,Surfaces!$B$1:$AK$61,16,0)="",VLOOKUP($A163,Surfaces!$B$1:$AK$61,29,0),VLOOKUP($A163,Surfaces!$B$1:$AK$61,16,0)))</f>
        <v/>
      </c>
      <c r="AP163" s="66" t="str">
        <f>IF(AP162="","",IF(VLOOKUP($A163,Surfaces!$B$1:$AK$61,16,0)="",VLOOKUP($A163,Surfaces!$B$1:$AK$61,29,0),VLOOKUP($A163,Surfaces!$B$1:$AK$61,16,0)))</f>
        <v/>
      </c>
      <c r="AQ163" s="66" t="str">
        <f>IF(AQ162="","",IF(VLOOKUP($A163,Surfaces!$B$1:$AK$61,16,0)="",VLOOKUP($A163,Surfaces!$B$1:$AK$61,29,0),VLOOKUP($A163,Surfaces!$B$1:$AK$61,16,0)))</f>
        <v/>
      </c>
      <c r="AR163" s="66" t="str">
        <f>IF(AR162="","",IF(VLOOKUP($A163,Surfaces!$B$1:$AK$61,16,0)="",VLOOKUP($A163,Surfaces!$B$1:$AK$61,29,0),VLOOKUP($A163,Surfaces!$B$1:$AK$61,16,0)))</f>
        <v/>
      </c>
      <c r="AS163" s="66" t="str">
        <f>IF(AS162="","",IF(VLOOKUP($A163,Surfaces!$B$1:$AK$61,16,0)="",VLOOKUP($A163,Surfaces!$B$1:$AK$61,29,0),VLOOKUP($A163,Surfaces!$B$1:$AK$61,16,0)))</f>
        <v/>
      </c>
      <c r="AT163" s="66" t="str">
        <f>IF(AT162="","",IF(VLOOKUP($A163,Surfaces!$B$1:$AK$61,16,0)="",VLOOKUP($A163,Surfaces!$B$1:$AK$61,29,0),VLOOKUP($A163,Surfaces!$B$1:$AK$61,16,0)))</f>
        <v/>
      </c>
      <c r="AU163" s="66" t="str">
        <f>IF(AU162="","",IF(VLOOKUP($A163,Surfaces!$B$1:$AK$61,16,0)="",VLOOKUP($A163,Surfaces!$B$1:$AK$61,29,0),VLOOKUP($A163,Surfaces!$B$1:$AK$61,16,0)))</f>
        <v/>
      </c>
      <c r="AV163" s="66" t="str">
        <f>IF(AV162="","",IF(VLOOKUP($A163,Surfaces!$B$1:$AK$61,16,0)="",VLOOKUP($A163,Surfaces!$B$1:$AK$61,29,0),VLOOKUP($A163,Surfaces!$B$1:$AK$61,16,0)))</f>
        <v/>
      </c>
      <c r="AW163" s="66" t="str">
        <f>IF(AW162="","",IF(VLOOKUP($A163,Surfaces!$B$1:$AK$61,16,0)="",VLOOKUP($A163,Surfaces!$B$1:$AK$61,29,0),VLOOKUP($A163,Surfaces!$B$1:$AK$61,16,0)))</f>
        <v/>
      </c>
      <c r="AX163" s="66" t="str">
        <f>IF(AX162="","",IF(VLOOKUP($A163,Surfaces!$B$1:$AK$61,16,0)="",VLOOKUP($A163,Surfaces!$B$1:$AK$61,29,0),VLOOKUP($A163,Surfaces!$B$1:$AK$61,16,0)))</f>
        <v/>
      </c>
      <c r="AY163" s="66" t="str">
        <f>IF(AY162="","",IF(VLOOKUP($A163,Surfaces!$B$1:$AK$61,16,0)="",VLOOKUP($A163,Surfaces!$B$1:$AK$61,29,0),VLOOKUP($A163,Surfaces!$B$1:$AK$61,16,0)))</f>
        <v/>
      </c>
      <c r="AZ163" s="66" t="str">
        <f>IF(AZ162="","",IF(VLOOKUP($A163,Surfaces!$B$1:$AK$61,16,0)="",VLOOKUP($A163,Surfaces!$B$1:$AK$61,29,0),VLOOKUP($A163,Surfaces!$B$1:$AK$61,16,0)))</f>
        <v/>
      </c>
      <c r="BA163" s="66" t="str">
        <f>IF(BA162="","",IF(VLOOKUP($A163,Surfaces!$B$1:$AK$61,16,0)="",VLOOKUP($A163,Surfaces!$B$1:$AK$61,29,0),VLOOKUP($A163,Surfaces!$B$1:$AK$61,16,0)))</f>
        <v/>
      </c>
      <c r="BB163" s="66" t="str">
        <f>IF(BB162="","",IF(VLOOKUP($A163,Surfaces!$B$1:$AK$61,16,0)="",VLOOKUP($A163,Surfaces!$B$1:$AK$61,29,0),VLOOKUP($A163,Surfaces!$B$1:$AK$61,16,0)))</f>
        <v/>
      </c>
      <c r="BC163" s="67"/>
      <c r="BD163" s="68"/>
      <c r="BE163" s="68"/>
      <c r="BF163" s="69"/>
      <c r="BG163" s="69"/>
      <c r="BH163" s="69"/>
      <c r="BI163" s="69"/>
      <c r="BJ163" s="69"/>
      <c r="BK163" s="70"/>
      <c r="BL163" s="69"/>
      <c r="BM163" s="69"/>
      <c r="BN163" s="69"/>
      <c r="BO163" s="71"/>
      <c r="BP163" s="72"/>
      <c r="BQ163" s="71"/>
      <c r="BR163" s="73"/>
    </row>
    <row r="164" spans="1:70" s="51" customFormat="1" x14ac:dyDescent="0.2">
      <c r="A164" s="41"/>
      <c r="B164" s="42" t="s">
        <v>115</v>
      </c>
      <c r="C164" s="43" t="str">
        <f>IF((C$182+$BN164)&gt;=52,IF(ISBLANK(INDEX($C165:$BB165,1,(C$182+$BN164+1-52))),"",IF($BL164="P",VLOOKUP($A164,Surfaces!$B$2:$AL$62,15,0),(VLOOKUP($A164,Surfaces!$B$2:$AL$62,28,0))/$BC164)),IF(ISBLANK(INDEX(C165:$BB165,1,$BN164+1)),"",IF($BL164="P",VLOOKUP($A164,Surfaces!$B$2:$AL$62,15,0),(VLOOKUP($A164,Surfaces!$B$2:$AL$62,28,0))/$BC164)))</f>
        <v/>
      </c>
      <c r="D164" s="43" t="str">
        <f>IF((D$182+$BN164)&gt;=52,IF(ISBLANK(INDEX($C165:$BB165,1,(D$182+$BN164+1-52))),"",IF($BL164="P",VLOOKUP($A164,Surfaces!$B$2:$AL$62,15,0),(VLOOKUP($A164,Surfaces!$B$2:$AL$62,28,0))/$BC164)),IF(ISBLANK(INDEX(D165:$BB165,1,$BN164+1)),"",IF($BL164="P",VLOOKUP($A164,Surfaces!$B$2:$AL$62,15,0),(VLOOKUP($A164,Surfaces!$B$2:$AL$62,28,0))/$BC164)))</f>
        <v/>
      </c>
      <c r="E164" s="43" t="str">
        <f>IF((E$182+$BN164)&gt;=52,IF(ISBLANK(INDEX($C165:$BB165,1,(E$182+$BN164+1-52))),"",IF($BL164="P",VLOOKUP($A164,Surfaces!$B$2:$AL$62,15,0),(VLOOKUP($A164,Surfaces!$B$2:$AL$62,28,0))/$BC164)),IF(ISBLANK(INDEX(E165:$BB165,1,$BN164+1)),"",IF($BL164="P",VLOOKUP($A164,Surfaces!$B$2:$AL$62,15,0),(VLOOKUP($A164,Surfaces!$B$2:$AL$62,28,0))/$BC164)))</f>
        <v/>
      </c>
      <c r="F164" s="43" t="str">
        <f>IF((F$182+$BN164)&gt;=52,IF(ISBLANK(INDEX($C165:$BB165,1,(F$182+$BN164+1-52))),"",IF($BL164="P",VLOOKUP($A164,Surfaces!$B$2:$AL$62,15,0),(VLOOKUP($A164,Surfaces!$B$2:$AL$62,28,0))/$BC164)),IF(ISBLANK(INDEX(F165:$BB165,1,$BN164+1)),"",IF($BL164="P",VLOOKUP($A164,Surfaces!$B$2:$AL$62,15,0),(VLOOKUP($A164,Surfaces!$B$2:$AL$62,28,0))/$BC164)))</f>
        <v/>
      </c>
      <c r="G164" s="43" t="str">
        <f>IF((G$182+$BN164)&gt;=52,IF(ISBLANK(INDEX($C165:$BB165,1,(G$182+$BN164+1-52))),"",IF($BL164="P",VLOOKUP($A164,Surfaces!$B$2:$AL$62,15,0),(VLOOKUP($A164,Surfaces!$B$2:$AL$62,28,0))/$BC164)),IF(ISBLANK(INDEX(G165:$BB165,1,$BN164+1)),"",IF($BL164="P",VLOOKUP($A164,Surfaces!$B$2:$AL$62,15,0),(VLOOKUP($A164,Surfaces!$B$2:$AL$62,28,0))/$BC164)))</f>
        <v/>
      </c>
      <c r="H164" s="43" t="str">
        <f>IF((H$182+$BN164)&gt;=52,IF(ISBLANK(INDEX($C165:$BB165,1,(H$182+$BN164+1-52))),"",IF($BL164="P",VLOOKUP($A164,Surfaces!$B$2:$AL$62,15,0),(VLOOKUP($A164,Surfaces!$B$2:$AL$62,28,0))/$BC164)),IF(ISBLANK(INDEX(H165:$BB165,1,$BN164+1)),"",IF($BL164="P",VLOOKUP($A164,Surfaces!$B$2:$AL$62,15,0),(VLOOKUP($A164,Surfaces!$B$2:$AL$62,28,0))/$BC164)))</f>
        <v/>
      </c>
      <c r="I164" s="43" t="str">
        <f>IF((I$182+$BN164)&gt;=52,IF(ISBLANK(INDEX($C165:$BB165,1,(I$182+$BN164+1-52))),"",IF($BL164="P",VLOOKUP($A164,Surfaces!$B$2:$AL$62,15,0),(VLOOKUP($A164,Surfaces!$B$2:$AL$62,28,0))/$BC164)),IF(ISBLANK(INDEX(I165:$BB165,1,$BN164+1)),"",IF($BL164="P",VLOOKUP($A164,Surfaces!$B$2:$AL$62,15,0),(VLOOKUP($A164,Surfaces!$B$2:$AL$62,28,0))/$BC164)))</f>
        <v/>
      </c>
      <c r="J164" s="43" t="str">
        <f>IF((J$182+$BN164)&gt;=52,IF(ISBLANK(INDEX($C165:$BB165,1,(J$182+$BN164+1-52))),"",IF($BL164="P",VLOOKUP($A164,Surfaces!$B$2:$AL$62,15,0),(VLOOKUP($A164,Surfaces!$B$2:$AL$62,28,0))/$BC164)),IF(ISBLANK(INDEX(J165:$BB165,1,$BN164+1)),"",IF($BL164="P",VLOOKUP($A164,Surfaces!$B$2:$AL$62,15,0),(VLOOKUP($A164,Surfaces!$B$2:$AL$62,28,0))/$BC164)))</f>
        <v/>
      </c>
      <c r="K164" s="43" t="str">
        <f>IF((K$182+$BN164)&gt;=52,IF(ISBLANK(INDEX($C165:$BB165,1,(K$182+$BN164+1-52))),"",IF($BL164="P",VLOOKUP($A164,Surfaces!$B$2:$AL$62,15,0),(VLOOKUP($A164,Surfaces!$B$2:$AL$62,28,0))/$BC164)),IF(ISBLANK(INDEX(K165:$BB165,1,$BN164+1)),"",IF($BL164="P",VLOOKUP($A164,Surfaces!$B$2:$AL$62,15,0),(VLOOKUP($A164,Surfaces!$B$2:$AL$62,28,0))/$BC164)))</f>
        <v/>
      </c>
      <c r="L164" s="43" t="str">
        <f>IF((L$182+$BN164)&gt;=52,IF(ISBLANK(INDEX($C165:$BB165,1,(L$182+$BN164+1-52))),"",IF($BL164="P",VLOOKUP($A164,Surfaces!$B$2:$AL$62,15,0),(VLOOKUP($A164,Surfaces!$B$2:$AL$62,28,0))/$BC164)),IF(ISBLANK(INDEX(L165:$BB165,1,$BN164+1)),"",IF($BL164="P",VLOOKUP($A164,Surfaces!$B$2:$AL$62,15,0),(VLOOKUP($A164,Surfaces!$B$2:$AL$62,28,0))/$BC164)))</f>
        <v/>
      </c>
      <c r="M164" s="43" t="str">
        <f>IF((M$182+$BN164)&gt;=52,IF(ISBLANK(INDEX($C165:$BB165,1,(M$182+$BN164+1-52))),"",IF($BL164="P",VLOOKUP($A164,Surfaces!$B$2:$AL$62,15,0),(VLOOKUP($A164,Surfaces!$B$2:$AL$62,28,0))/$BC164)),IF(ISBLANK(INDEX(M165:$BB165,1,$BN164+1)),"",IF($BL164="P",VLOOKUP($A164,Surfaces!$B$2:$AL$62,15,0),(VLOOKUP($A164,Surfaces!$B$2:$AL$62,28,0))/$BC164)))</f>
        <v/>
      </c>
      <c r="N164" s="43" t="str">
        <f>IF((N$182+$BN164)&gt;=52,IF(ISBLANK(INDEX($C165:$BB165,1,(N$182+$BN164+1-52))),"",IF($BL164="P",VLOOKUP($A164,Surfaces!$B$2:$AL$62,15,0),(VLOOKUP($A164,Surfaces!$B$2:$AL$62,28,0))/$BC164)),IF(ISBLANK(INDEX(N165:$BB165,1,$BN164+1)),"",IF($BL164="P",VLOOKUP($A164,Surfaces!$B$2:$AL$62,15,0),(VLOOKUP($A164,Surfaces!$B$2:$AL$62,28,0))/$BC164)))</f>
        <v/>
      </c>
      <c r="O164" s="43" t="str">
        <f>IF((O$182+$BN164)&gt;=52,IF(ISBLANK(INDEX($C165:$BB165,1,(O$182+$BN164+1-52))),"",IF($BL164="P",VLOOKUP($A164,Surfaces!$B$2:$AL$62,15,0),(VLOOKUP($A164,Surfaces!$B$2:$AL$62,28,0))/$BC164)),IF(ISBLANK(INDEX(O165:$BB165,1,$BN164+1)),"",IF($BL164="P",VLOOKUP($A164,Surfaces!$B$2:$AL$62,15,0),(VLOOKUP($A164,Surfaces!$B$2:$AL$62,28,0))/$BC164)))</f>
        <v/>
      </c>
      <c r="P164" s="43" t="str">
        <f>IF((P$182+$BN164)&gt;=52,IF(ISBLANK(INDEX($C165:$BB165,1,(P$182+$BN164+1-52))),"",IF($BL164="P",VLOOKUP($A164,Surfaces!$B$2:$AL$62,15,0),(VLOOKUP($A164,Surfaces!$B$2:$AL$62,28,0))/$BC164)),IF(ISBLANK(INDEX(P165:$BB165,1,$BN164+1)),"",IF($BL164="P",VLOOKUP($A164,Surfaces!$B$2:$AL$62,15,0),(VLOOKUP($A164,Surfaces!$B$2:$AL$62,28,0))/$BC164)))</f>
        <v/>
      </c>
      <c r="Q164" s="43" t="str">
        <f>IF((Q$182+$BN164)&gt;=52,IF(ISBLANK(INDEX($C165:$BB165,1,(Q$182+$BN164+1-52))),"",IF($BL164="P",VLOOKUP($A164,Surfaces!$B$2:$AL$62,15,0),(VLOOKUP($A164,Surfaces!$B$2:$AL$62,28,0))/$BC164)),IF(ISBLANK(INDEX(Q165:$BB165,1,$BN164+1)),"",IF($BL164="P",VLOOKUP($A164,Surfaces!$B$2:$AL$62,15,0),(VLOOKUP($A164,Surfaces!$B$2:$AL$62,28,0))/$BC164)))</f>
        <v/>
      </c>
      <c r="R164" s="43" t="str">
        <f>IF((R$182+$BN164)&gt;=52,IF(ISBLANK(INDEX($C165:$BB165,1,(R$182+$BN164+1-52))),"",IF($BL164="P",VLOOKUP($A164,Surfaces!$B$2:$AL$62,15,0),(VLOOKUP($A164,Surfaces!$B$2:$AL$62,28,0))/$BC164)),IF(ISBLANK(INDEX(R165:$BB165,1,$BN164+1)),"",IF($BL164="P",VLOOKUP($A164,Surfaces!$B$2:$AL$62,15,0),(VLOOKUP($A164,Surfaces!$B$2:$AL$62,28,0))/$BC164)))</f>
        <v/>
      </c>
      <c r="S164" s="43" t="str">
        <f>IF((S$182+$BN164)&gt;=52,IF(ISBLANK(INDEX($C165:$BB165,1,(S$182+$BN164+1-52))),"",IF($BL164="P",VLOOKUP($A164,Surfaces!$B$2:$AL$62,15,0),(VLOOKUP($A164,Surfaces!$B$2:$AL$62,28,0))/$BC164)),IF(ISBLANK(INDEX(S165:$BB165,1,$BN164+1)),"",IF($BL164="P",VLOOKUP($A164,Surfaces!$B$2:$AL$62,15,0),(VLOOKUP($A164,Surfaces!$B$2:$AL$62,28,0))/$BC164)))</f>
        <v/>
      </c>
      <c r="T164" s="43" t="str">
        <f>IF((T$182+$BN164)&gt;=52,IF(ISBLANK(INDEX($C165:$BB165,1,(T$182+$BN164+1-52))),"",IF($BL164="P",VLOOKUP($A164,Surfaces!$B$2:$AL$62,15,0),(VLOOKUP($A164,Surfaces!$B$2:$AL$62,28,0))/$BC164)),IF(ISBLANK(INDEX(T165:$BB165,1,$BN164+1)),"",IF($BL164="P",VLOOKUP($A164,Surfaces!$B$2:$AL$62,15,0),(VLOOKUP($A164,Surfaces!$B$2:$AL$62,28,0))/$BC164)))</f>
        <v/>
      </c>
      <c r="U164" s="43" t="str">
        <f>IF((U$182+$BN164)&gt;=52,IF(ISBLANK(INDEX($C165:$BB165,1,(U$182+$BN164+1-52))),"",IF($BL164="P",VLOOKUP($A164,Surfaces!$B$2:$AL$62,15,0),(VLOOKUP($A164,Surfaces!$B$2:$AL$62,28,0))/$BC164)),IF(ISBLANK(INDEX(U165:$BB165,1,$BN164+1)),"",IF($BL164="P",VLOOKUP($A164,Surfaces!$B$2:$AL$62,15,0),(VLOOKUP($A164,Surfaces!$B$2:$AL$62,28,0))/$BC164)))</f>
        <v/>
      </c>
      <c r="V164" s="43" t="str">
        <f>IF((V$182+$BN164)&gt;=52,IF(ISBLANK(INDEX($C165:$BB165,1,(V$182+$BN164+1-52))),"",IF($BL164="P",VLOOKUP($A164,Surfaces!$B$2:$AL$62,15,0),(VLOOKUP($A164,Surfaces!$B$2:$AL$62,28,0))/$BC164)),IF(ISBLANK(INDEX(V165:$BB165,1,$BN164+1)),"",IF($BL164="P",VLOOKUP($A164,Surfaces!$B$2:$AL$62,15,0),(VLOOKUP($A164,Surfaces!$B$2:$AL$62,28,0))/$BC164)))</f>
        <v/>
      </c>
      <c r="W164" s="43" t="str">
        <f>IF((W$182+$BN164)&gt;=52,IF(ISBLANK(INDEX($C165:$BB165,1,(W$182+$BN164+1-52))),"",IF($BL164="P",VLOOKUP($A164,Surfaces!$B$2:$AL$62,15,0),(VLOOKUP($A164,Surfaces!$B$2:$AL$62,28,0))/$BC164)),IF(ISBLANK(INDEX(W165:$BB165,1,$BN164+1)),"",IF($BL164="P",VLOOKUP($A164,Surfaces!$B$2:$AL$62,15,0),(VLOOKUP($A164,Surfaces!$B$2:$AL$62,28,0))/$BC164)))</f>
        <v/>
      </c>
      <c r="X164" s="43" t="str">
        <f>IF((X$182+$BN164)&gt;=52,IF(ISBLANK(INDEX($C165:$BB165,1,(X$182+$BN164+1-52))),"",IF($BL164="P",VLOOKUP($A164,Surfaces!$B$2:$AL$62,15,0),(VLOOKUP($A164,Surfaces!$B$2:$AL$62,28,0))/$BC164)),IF(ISBLANK(INDEX(X165:$BB165,1,$BN164+1)),"",IF($BL164="P",VLOOKUP($A164,Surfaces!$B$2:$AL$62,15,0),(VLOOKUP($A164,Surfaces!$B$2:$AL$62,28,0))/$BC164)))</f>
        <v/>
      </c>
      <c r="Y164" s="43" t="str">
        <f>IF((Y$182+$BN164)&gt;=52,IF(ISBLANK(INDEX($C165:$BB165,1,(Y$182+$BN164+1-52))),"",IF($BL164="P",VLOOKUP($A164,Surfaces!$B$2:$AL$62,15,0),(VLOOKUP($A164,Surfaces!$B$2:$AL$62,28,0))/$BC164)),IF(ISBLANK(INDEX(Y165:$BB165,1,$BN164+1)),"",IF($BL164="P",VLOOKUP($A164,Surfaces!$B$2:$AL$62,15,0),(VLOOKUP($A164,Surfaces!$B$2:$AL$62,28,0))/$BC164)))</f>
        <v/>
      </c>
      <c r="Z164" s="43" t="str">
        <f>IF((Z$182+$BN164)&gt;=52,IF(ISBLANK(INDEX($C165:$BB165,1,(Z$182+$BN164+1-52))),"",IF($BL164="P",VLOOKUP($A164,Surfaces!$B$2:$AL$62,15,0),(VLOOKUP($A164,Surfaces!$B$2:$AL$62,28,0))/$BC164)),IF(ISBLANK(INDEX(Z165:$BB165,1,$BN164+1)),"",IF($BL164="P",VLOOKUP($A164,Surfaces!$B$2:$AL$62,15,0),(VLOOKUP($A164,Surfaces!$B$2:$AL$62,28,0))/$BC164)))</f>
        <v/>
      </c>
      <c r="AA164" s="43" t="str">
        <f>IF((AA$182+$BN164)&gt;=52,IF(ISBLANK(INDEX($C165:$BB165,1,(AA$182+$BN164+1-52))),"",IF($BL164="P",VLOOKUP($A164,Surfaces!$B$2:$AL$62,15,0),(VLOOKUP($A164,Surfaces!$B$2:$AL$62,28,0))/$BC164)),IF(ISBLANK(INDEX(AA165:$BB165,1,$BN164+1)),"",IF($BL164="P",VLOOKUP($A164,Surfaces!$B$2:$AL$62,15,0),(VLOOKUP($A164,Surfaces!$B$2:$AL$62,28,0))/$BC164)))</f>
        <v/>
      </c>
      <c r="AB164" s="43" t="str">
        <f>IF((AB$182+$BN164)&gt;=52,IF(ISBLANK(INDEX($C165:$BB165,1,(AB$182+$BN164+1-52))),"",IF($BL164="P",VLOOKUP($A164,Surfaces!$B$2:$AL$62,15,0),(VLOOKUP($A164,Surfaces!$B$2:$AL$62,28,0))/$BC164)),IF(ISBLANK(INDEX(AB165:$BB165,1,$BN164+1)),"",IF($BL164="P",VLOOKUP($A164,Surfaces!$B$2:$AL$62,15,0),(VLOOKUP($A164,Surfaces!$B$2:$AL$62,28,0))/$BC164)))</f>
        <v/>
      </c>
      <c r="AC164" s="43" t="str">
        <f>IF((AC$182+$BN164)&gt;=52,IF(ISBLANK(INDEX($C165:$BB165,1,(AC$182+$BN164+1-52))),"",IF($BL164="P",VLOOKUP($A164,Surfaces!$B$2:$AL$62,15,0),(VLOOKUP($A164,Surfaces!$B$2:$AL$62,28,0))/$BC164)),IF(ISBLANK(INDEX(AC165:$BB165,1,$BN164+1)),"",IF($BL164="P",VLOOKUP($A164,Surfaces!$B$2:$AL$62,15,0),(VLOOKUP($A164,Surfaces!$B$2:$AL$62,28,0))/$BC164)))</f>
        <v/>
      </c>
      <c r="AD164" s="43" t="str">
        <f>IF((AD$182+$BN164)&gt;=52,IF(ISBLANK(INDEX($C165:$BB165,1,(AD$182+$BN164+1-52))),"",IF($BL164="P",VLOOKUP($A164,Surfaces!$B$2:$AL$62,15,0),(VLOOKUP($A164,Surfaces!$B$2:$AL$62,28,0))/$BC164)),IF(ISBLANK(INDEX(AD165:$BB165,1,$BN164+1)),"",IF($BL164="P",VLOOKUP($A164,Surfaces!$B$2:$AL$62,15,0),(VLOOKUP($A164,Surfaces!$B$2:$AL$62,28,0))/$BC164)))</f>
        <v/>
      </c>
      <c r="AE164" s="43" t="str">
        <f>IF((AE$182+$BN164)&gt;=52,IF(ISBLANK(INDEX($C165:$BB165,1,(AE$182+$BN164+1-52))),"",IF($BL164="P",VLOOKUP($A164,Surfaces!$B$2:$AL$62,15,0),(VLOOKUP($A164,Surfaces!$B$2:$AL$62,28,0))/$BC164)),IF(ISBLANK(INDEX(AE165:$BB165,1,$BN164+1)),"",IF($BL164="P",VLOOKUP($A164,Surfaces!$B$2:$AL$62,15,0),(VLOOKUP($A164,Surfaces!$B$2:$AL$62,28,0))/$BC164)))</f>
        <v/>
      </c>
      <c r="AF164" s="43" t="str">
        <f>IF((AF$182+$BN164)&gt;=52,IF(ISBLANK(INDEX($C165:$BB165,1,(AF$182+$BN164+1-52))),"",IF($BL164="P",VLOOKUP($A164,Surfaces!$B$2:$AL$62,15,0),(VLOOKUP($A164,Surfaces!$B$2:$AL$62,28,0))/$BC164)),IF(ISBLANK(INDEX(AF165:$BB165,1,$BN164+1)),"",IF($BL164="P",VLOOKUP($A164,Surfaces!$B$2:$AL$62,15,0),(VLOOKUP($A164,Surfaces!$B$2:$AL$62,28,0))/$BC164)))</f>
        <v/>
      </c>
      <c r="AG164" s="43" t="str">
        <f>IF((AG$182+$BN164)&gt;=52,IF(ISBLANK(INDEX($C165:$BB165,1,(AG$182+$BN164+1-52))),"",IF($BL164="P",VLOOKUP($A164,Surfaces!$B$2:$AL$62,15,0),(VLOOKUP($A164,Surfaces!$B$2:$AL$62,28,0))/$BC164)),IF(ISBLANK(INDEX(AG165:$BB165,1,$BN164+1)),"",IF($BL164="P",VLOOKUP($A164,Surfaces!$B$2:$AL$62,15,0),(VLOOKUP($A164,Surfaces!$B$2:$AL$62,28,0))/$BC164)))</f>
        <v/>
      </c>
      <c r="AH164" s="43" t="str">
        <f>IF((AH$182+$BN164)&gt;=52,IF(ISBLANK(INDEX($C165:$BB165,1,(AH$182+$BN164+1-52))),"",IF($BL164="P",VLOOKUP($A164,Surfaces!$B$2:$AL$62,15,0),(VLOOKUP($A164,Surfaces!$B$2:$AL$62,28,0))/$BC164)),IF(ISBLANK(INDEX(AH165:$BB165,1,$BN164+1)),"",IF($BL164="P",VLOOKUP($A164,Surfaces!$B$2:$AL$62,15,0),(VLOOKUP($A164,Surfaces!$B$2:$AL$62,28,0))/$BC164)))</f>
        <v/>
      </c>
      <c r="AI164" s="43" t="str">
        <f>IF((AI$182+$BN164)&gt;=52,IF(ISBLANK(INDEX($C165:$BB165,1,(AI$182+$BN164+1-52))),"",IF($BL164="P",VLOOKUP($A164,Surfaces!$B$2:$AL$62,15,0),(VLOOKUP($A164,Surfaces!$B$2:$AL$62,28,0))/$BC164)),IF(ISBLANK(INDEX(AI165:$BB165,1,$BN164+1)),"",IF($BL164="P",VLOOKUP($A164,Surfaces!$B$2:$AL$62,15,0),(VLOOKUP($A164,Surfaces!$B$2:$AL$62,28,0))/$BC164)))</f>
        <v/>
      </c>
      <c r="AJ164" s="43" t="str">
        <f>IF((AJ$182+$BN164)&gt;=52,IF(ISBLANK(INDEX($C165:$BB165,1,(AJ$182+$BN164+1-52))),"",IF($BL164="P",VLOOKUP($A164,Surfaces!$B$2:$AL$62,15,0),(VLOOKUP($A164,Surfaces!$B$2:$AL$62,28,0))/$BC164)),IF(ISBLANK(INDEX(AJ165:$BB165,1,$BN164+1)),"",IF($BL164="P",VLOOKUP($A164,Surfaces!$B$2:$AL$62,15,0),(VLOOKUP($A164,Surfaces!$B$2:$AL$62,28,0))/$BC164)))</f>
        <v/>
      </c>
      <c r="AK164" s="43" t="str">
        <f>IF((AK$182+$BN164)&gt;=52,IF(ISBLANK(INDEX($C165:$BB165,1,(AK$182+$BN164+1-52))),"",IF($BL164="P",VLOOKUP($A164,Surfaces!$B$2:$AL$62,15,0),(VLOOKUP($A164,Surfaces!$B$2:$AL$62,28,0))/$BC164)),IF(ISBLANK(INDEX(AK165:$BB165,1,$BN164+1)),"",IF($BL164="P",VLOOKUP($A164,Surfaces!$B$2:$AL$62,15,0),(VLOOKUP($A164,Surfaces!$B$2:$AL$62,28,0))/$BC164)))</f>
        <v/>
      </c>
      <c r="AL164" s="43" t="str">
        <f>IF((AL$182+$BN164)&gt;=52,IF(ISBLANK(INDEX($C165:$BB165,1,(AL$182+$BN164+1-52))),"",IF($BL164="P",VLOOKUP($A164,Surfaces!$B$2:$AL$62,15,0),(VLOOKUP($A164,Surfaces!$B$2:$AL$62,28,0))/$BC164)),IF(ISBLANK(INDEX(AL165:$BB165,1,$BN164+1)),"",IF($BL164="P",VLOOKUP($A164,Surfaces!$B$2:$AL$62,15,0),(VLOOKUP($A164,Surfaces!$B$2:$AL$62,28,0))/$BC164)))</f>
        <v/>
      </c>
      <c r="AM164" s="43" t="str">
        <f>IF((AM$182+$BN164)&gt;=52,IF(ISBLANK(INDEX($C165:$BB165,1,(AM$182+$BN164+1-52))),"",IF($BL164="P",VLOOKUP($A164,Surfaces!$B$2:$AL$62,15,0),(VLOOKUP($A164,Surfaces!$B$2:$AL$62,28,0))/$BC164)),IF(ISBLANK(INDEX(AM165:$BB165,1,$BN164+1)),"",IF($BL164="P",VLOOKUP($A164,Surfaces!$B$2:$AL$62,15,0),(VLOOKUP($A164,Surfaces!$B$2:$AL$62,28,0))/$BC164)))</f>
        <v/>
      </c>
      <c r="AN164" s="43" t="str">
        <f>IF((AN$182+$BN164)&gt;=52,IF(ISBLANK(INDEX($C165:$BB165,1,(AN$182+$BN164+1-52))),"",IF($BL164="P",VLOOKUP($A164,Surfaces!$B$2:$AL$62,15,0),(VLOOKUP($A164,Surfaces!$B$2:$AL$62,28,0))/$BC164)),IF(ISBLANK(INDEX(AN165:$BB165,1,$BN164+1)),"",IF($BL164="P",VLOOKUP($A164,Surfaces!$B$2:$AL$62,15,0),(VLOOKUP($A164,Surfaces!$B$2:$AL$62,28,0))/$BC164)))</f>
        <v/>
      </c>
      <c r="AO164" s="43" t="str">
        <f>IF((AO$182+$BN164)&gt;=52,IF(ISBLANK(INDEX($C165:$BB165,1,(AO$182+$BN164+1-52))),"",IF($BL164="P",VLOOKUP($A164,Surfaces!$B$2:$AL$62,15,0),(VLOOKUP($A164,Surfaces!$B$2:$AL$62,28,0))/$BC164)),IF(ISBLANK(INDEX(AO165:$BB165,1,$BN164+1)),"",IF($BL164="P",VLOOKUP($A164,Surfaces!$B$2:$AL$62,15,0),(VLOOKUP($A164,Surfaces!$B$2:$AL$62,28,0))/$BC164)))</f>
        <v/>
      </c>
      <c r="AP164" s="43" t="str">
        <f>IF((AP$182+$BN164)&gt;=52,IF(ISBLANK(INDEX($C165:$BB165,1,(AP$182+$BN164+1-52))),"",IF($BL164="P",VLOOKUP($A164,Surfaces!$B$2:$AL$62,15,0),(VLOOKUP($A164,Surfaces!$B$2:$AL$62,28,0))/$BC164)),IF(ISBLANK(INDEX(AP165:$BB165,1,$BN164+1)),"",IF($BL164="P",VLOOKUP($A164,Surfaces!$B$2:$AL$62,15,0),(VLOOKUP($A164,Surfaces!$B$2:$AL$62,28,0))/$BC164)))</f>
        <v/>
      </c>
      <c r="AQ164" s="43" t="str">
        <f>IF((AQ$182+$BN164)&gt;=52,IF(ISBLANK(INDEX($C165:$BB165,1,(AQ$182+$BN164+1-52))),"",IF($BL164="P",VLOOKUP($A164,Surfaces!$B$2:$AL$62,15,0),(VLOOKUP($A164,Surfaces!$B$2:$AL$62,28,0))/$BC164)),IF(ISBLANK(INDEX(AQ165:$BB165,1,$BN164+1)),"",IF($BL164="P",VLOOKUP($A164,Surfaces!$B$2:$AL$62,15,0),(VLOOKUP($A164,Surfaces!$B$2:$AL$62,28,0))/$BC164)))</f>
        <v/>
      </c>
      <c r="AR164" s="43" t="str">
        <f>IF((AR$182+$BN164)&gt;=52,IF(ISBLANK(INDEX($C165:$BB165,1,(AR$182+$BN164+1-52))),"",IF($BL164="P",VLOOKUP($A164,Surfaces!$B$2:$AL$62,15,0),(VLOOKUP($A164,Surfaces!$B$2:$AL$62,28,0))/$BC164)),IF(ISBLANK(INDEX(AR165:$BB165,1,$BN164+1)),"",IF($BL164="P",VLOOKUP($A164,Surfaces!$B$2:$AL$62,15,0),(VLOOKUP($A164,Surfaces!$B$2:$AL$62,28,0))/$BC164)))</f>
        <v/>
      </c>
      <c r="AS164" s="43" t="str">
        <f>IF((AS$182+$BN164)&gt;=52,IF(ISBLANK(INDEX($C165:$BB165,1,(AS$182+$BN164+1-52))),"",IF($BL164="P",VLOOKUP($A164,Surfaces!$B$2:$AL$62,15,0),(VLOOKUP($A164,Surfaces!$B$2:$AL$62,28,0))/$BC164)),IF(ISBLANK(INDEX(AS165:$BB165,1,$BN164+1)),"",IF($BL164="P",VLOOKUP($A164,Surfaces!$B$2:$AL$62,15,0),(VLOOKUP($A164,Surfaces!$B$2:$AL$62,28,0))/$BC164)))</f>
        <v/>
      </c>
      <c r="AT164" s="43" t="str">
        <f>IF((AT$182+$BN164)&gt;=52,IF(ISBLANK(INDEX($C165:$BB165,1,(AT$182+$BN164+1-52))),"",IF($BL164="P",VLOOKUP($A164,Surfaces!$B$2:$AL$62,15,0),(VLOOKUP($A164,Surfaces!$B$2:$AL$62,28,0))/$BC164)),IF(ISBLANK(INDEX(AT165:$BB165,1,$BN164+1)),"",IF($BL164="P",VLOOKUP($A164,Surfaces!$B$2:$AL$62,15,0),(VLOOKUP($A164,Surfaces!$B$2:$AL$62,28,0))/$BC164)))</f>
        <v/>
      </c>
      <c r="AU164" s="43" t="str">
        <f>IF((AU$182+$BN164)&gt;=52,IF(ISBLANK(INDEX($C165:$BB165,1,(AU$182+$BN164+1-52))),"",IF($BL164="P",VLOOKUP($A164,Surfaces!$B$2:$AL$62,15,0),(VLOOKUP($A164,Surfaces!$B$2:$AL$62,28,0))/$BC164)),IF(ISBLANK(INDEX(AU165:$BB165,1,$BN164+1)),"",IF($BL164="P",VLOOKUP($A164,Surfaces!$B$2:$AL$62,15,0),(VLOOKUP($A164,Surfaces!$B$2:$AL$62,28,0))/$BC164)))</f>
        <v/>
      </c>
      <c r="AV164" s="43" t="str">
        <f>IF((AV$182+$BN164)&gt;=52,IF(ISBLANK(INDEX($C165:$BB165,1,(AV$182+$BN164+1-52))),"",IF($BL164="P",VLOOKUP($A164,Surfaces!$B$2:$AL$62,15,0),(VLOOKUP($A164,Surfaces!$B$2:$AL$62,28,0))/$BC164)),IF(ISBLANK(INDEX(AV165:$BB165,1,$BN164+1)),"",IF($BL164="P",VLOOKUP($A164,Surfaces!$B$2:$AL$62,15,0),(VLOOKUP($A164,Surfaces!$B$2:$AL$62,28,0))/$BC164)))</f>
        <v/>
      </c>
      <c r="AW164" s="43" t="str">
        <f>IF((AW$182+$BN164)&gt;=52,IF(ISBLANK(INDEX($C165:$BB165,1,(AW$182+$BN164+1-52))),"",IF($BL164="P",VLOOKUP($A164,Surfaces!$B$2:$AL$62,15,0),(VLOOKUP($A164,Surfaces!$B$2:$AL$62,28,0))/$BC164)),IF(ISBLANK(INDEX(AW165:$BB165,1,$BN164+1)),"",IF($BL164="P",VLOOKUP($A164,Surfaces!$B$2:$AL$62,15,0),(VLOOKUP($A164,Surfaces!$B$2:$AL$62,28,0))/$BC164)))</f>
        <v/>
      </c>
      <c r="AX164" s="43" t="str">
        <f>IF((AX$182+$BN164)&gt;=52,IF(ISBLANK(INDEX($C165:$BB165,1,(AX$182+$BN164+1-52))),"",IF($BL164="P",VLOOKUP($A164,Surfaces!$B$2:$AL$62,15,0),(VLOOKUP($A164,Surfaces!$B$2:$AL$62,28,0))/$BC164)),IF(ISBLANK(INDEX(AX165:$BB165,1,$BN164+1)),"",IF($BL164="P",VLOOKUP($A164,Surfaces!$B$2:$AL$62,15,0),(VLOOKUP($A164,Surfaces!$B$2:$AL$62,28,0))/$BC164)))</f>
        <v/>
      </c>
      <c r="AY164" s="43" t="str">
        <f>IF((AY$182+$BN164)&gt;=52,IF(ISBLANK(INDEX($C165:$BB165,1,(AY$182+$BN164+1-52))),"",IF($BL164="P",VLOOKUP($A164,Surfaces!$B$2:$AL$62,15,0),(VLOOKUP($A164,Surfaces!$B$2:$AL$62,28,0))/$BC164)),IF(ISBLANK(INDEX(AY165:$BB165,1,$BN164+1)),"",IF($BL164="P",VLOOKUP($A164,Surfaces!$B$2:$AL$62,15,0),(VLOOKUP($A164,Surfaces!$B$2:$AL$62,28,0))/$BC164)))</f>
        <v/>
      </c>
      <c r="AZ164" s="43" t="str">
        <f>IF((AZ$182+$BN164)&gt;=52,IF(ISBLANK(INDEX($C165:$BB165,1,(AZ$182+$BN164+1-52))),"",IF($BL164="P",VLOOKUP($A164,Surfaces!$B$2:$AL$62,15,0),(VLOOKUP($A164,Surfaces!$B$2:$AL$62,28,0))/$BC164)),IF(ISBLANK(INDEX(AZ165:$BB165,1,$BN164+1)),"",IF($BL164="P",VLOOKUP($A164,Surfaces!$B$2:$AL$62,15,0),(VLOOKUP($A164,Surfaces!$B$2:$AL$62,28,0))/$BC164)))</f>
        <v/>
      </c>
      <c r="BA164" s="43" t="str">
        <f>IF((BA$182+$BN164)&gt;=52,IF(ISBLANK(INDEX($C165:$BB165,1,(BA$182+$BN164+1-52))),"",IF($BL164="P",VLOOKUP($A164,Surfaces!$B$2:$AL$62,15,0),(VLOOKUP($A164,Surfaces!$B$2:$AL$62,28,0))/$BC164)),IF(ISBLANK(INDEX(BA165:$BB165,1,$BN164+1)),"",IF($BL164="P",VLOOKUP($A164,Surfaces!$B$2:$AL$62,15,0),(VLOOKUP($A164,Surfaces!$B$2:$AL$62,28,0))/$BC164)))</f>
        <v/>
      </c>
      <c r="BB164" s="43" t="str">
        <f>IF((BB$182+$BN164)&gt;=52,IF(ISBLANK(INDEX($C165:$BB165,1,(BB$182+$BN164+1-52))),"",IF($BL164="P",VLOOKUP($A164,Surfaces!$B$2:$AL$62,15,0),(VLOOKUP($A164,Surfaces!$B$2:$AL$62,28,0))/$BC164)),IF(ISBLANK(INDEX(BB165:$BB165,1,$BN164+1)),"",IF($BL164="P",VLOOKUP($A164,Surfaces!$B$2:$AL$62,15,0),(VLOOKUP($A164,Surfaces!$B$2:$AL$62,28,0))/$BC164)))</f>
        <v/>
      </c>
      <c r="BC164" s="44" t="str">
        <f>IF(COUNTA(C165:BB165)=0,"",COUNTA(C165:BB165))</f>
        <v/>
      </c>
      <c r="BD164" s="45"/>
      <c r="BE164" s="45"/>
      <c r="BF164" s="46"/>
      <c r="BG164" s="46"/>
      <c r="BH164" s="46"/>
      <c r="BI164" s="46"/>
      <c r="BJ164" s="46"/>
      <c r="BK164" s="47"/>
      <c r="BL164" s="46"/>
      <c r="BM164" s="46"/>
      <c r="BN164" s="46"/>
      <c r="BO164" s="48"/>
      <c r="BP164" s="49"/>
      <c r="BQ164" s="48"/>
      <c r="BR164" s="50" t="str">
        <f>IF(ISBLANK(BP164),"",BP164)</f>
        <v/>
      </c>
    </row>
    <row r="165" spans="1:70" x14ac:dyDescent="0.2">
      <c r="A165" s="52">
        <f>A164</f>
        <v>0</v>
      </c>
      <c r="B165" s="53" t="s">
        <v>121</v>
      </c>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c r="AH165" s="54"/>
      <c r="AI165" s="54"/>
      <c r="AJ165" s="54"/>
      <c r="AK165" s="54"/>
      <c r="AL165" s="54"/>
      <c r="AM165" s="54"/>
      <c r="AN165" s="54"/>
      <c r="AO165" s="54"/>
      <c r="AP165" s="54"/>
      <c r="AQ165" s="54"/>
      <c r="AR165" s="54"/>
      <c r="AS165" s="54"/>
      <c r="AT165" s="54"/>
      <c r="AU165" s="54"/>
      <c r="AV165" s="54"/>
      <c r="AW165" s="54"/>
      <c r="AX165" s="54"/>
      <c r="AY165" s="54"/>
      <c r="AZ165" s="54"/>
      <c r="BA165" s="54"/>
      <c r="BB165" s="54"/>
      <c r="BC165" s="57"/>
      <c r="BD165" s="58"/>
      <c r="BE165" s="58"/>
      <c r="BF165" s="59"/>
      <c r="BG165" s="59"/>
      <c r="BH165" s="59"/>
      <c r="BI165" s="59"/>
      <c r="BJ165" s="59"/>
      <c r="BK165" s="60"/>
      <c r="BL165" s="59"/>
      <c r="BM165" s="59"/>
      <c r="BN165" s="59"/>
      <c r="BO165" s="61"/>
      <c r="BP165" s="62"/>
      <c r="BQ165" s="61"/>
      <c r="BR165" s="63"/>
    </row>
    <row r="166" spans="1:70" x14ac:dyDescent="0.2">
      <c r="A166" s="64">
        <f>A165</f>
        <v>0</v>
      </c>
      <c r="B166" s="65" t="s">
        <v>123</v>
      </c>
      <c r="C166" s="66" t="str">
        <f>IF(C165="","",IF(VLOOKUP($A166,Surfaces!$B$1:$AK$61,16,0)="",VLOOKUP($A166,Surfaces!$B$1:$AK$61,29,0),VLOOKUP($A166,Surfaces!$B$1:$AK$61,16,0)))</f>
        <v/>
      </c>
      <c r="D166" s="66" t="str">
        <f>IF(D165="","",IF(VLOOKUP($A166,Surfaces!$B$1:$AK$61,16,0)="",VLOOKUP($A166,Surfaces!$B$1:$AK$61,29,0),VLOOKUP($A166,Surfaces!$B$1:$AK$61,16,0)))</f>
        <v/>
      </c>
      <c r="E166" s="66" t="str">
        <f>IF(E165="","",IF(VLOOKUP($A166,Surfaces!$B$1:$AK$61,16,0)="",VLOOKUP($A166,Surfaces!$B$1:$AK$61,29,0),VLOOKUP($A166,Surfaces!$B$1:$AK$61,16,0)))</f>
        <v/>
      </c>
      <c r="F166" s="66" t="str">
        <f>IF(F165="","",IF(VLOOKUP($A166,Surfaces!$B$1:$AK$61,16,0)="",VLOOKUP($A166,Surfaces!$B$1:$AK$61,29,0),VLOOKUP($A166,Surfaces!$B$1:$AK$61,16,0)))</f>
        <v/>
      </c>
      <c r="G166" s="66" t="str">
        <f>IF(G165="","",IF(VLOOKUP($A166,Surfaces!$B$1:$AK$61,16,0)="",VLOOKUP($A166,Surfaces!$B$1:$AK$61,29,0),VLOOKUP($A166,Surfaces!$B$1:$AK$61,16,0)))</f>
        <v/>
      </c>
      <c r="H166" s="66" t="str">
        <f>IF(H165="","",IF(VLOOKUP($A166,Surfaces!$B$1:$AK$61,16,0)="",VLOOKUP($A166,Surfaces!$B$1:$AK$61,29,0),VLOOKUP($A166,Surfaces!$B$1:$AK$61,16,0)))</f>
        <v/>
      </c>
      <c r="I166" s="66" t="str">
        <f>IF(I165="","",IF(VLOOKUP($A166,Surfaces!$B$1:$AK$61,16,0)="",VLOOKUP($A166,Surfaces!$B$1:$AK$61,29,0),VLOOKUP($A166,Surfaces!$B$1:$AK$61,16,0)))</f>
        <v/>
      </c>
      <c r="J166" s="66" t="str">
        <f>IF(J165="","",IF(VLOOKUP($A166,Surfaces!$B$1:$AK$61,16,0)="",VLOOKUP($A166,Surfaces!$B$1:$AK$61,29,0),VLOOKUP($A166,Surfaces!$B$1:$AK$61,16,0)))</f>
        <v/>
      </c>
      <c r="K166" s="66" t="str">
        <f>IF(K165="","",IF(VLOOKUP($A166,Surfaces!$B$1:$AK$61,16,0)="",VLOOKUP($A166,Surfaces!$B$1:$AK$61,29,0),VLOOKUP($A166,Surfaces!$B$1:$AK$61,16,0)))</f>
        <v/>
      </c>
      <c r="L166" s="66" t="str">
        <f>IF(L165="","",IF(VLOOKUP($A166,Surfaces!$B$1:$AK$61,16,0)="",VLOOKUP($A166,Surfaces!$B$1:$AK$61,29,0),VLOOKUP($A166,Surfaces!$B$1:$AK$61,16,0)))</f>
        <v/>
      </c>
      <c r="M166" s="66" t="str">
        <f>IF(M165="","",IF(VLOOKUP($A166,Surfaces!$B$1:$AK$61,16,0)="",VLOOKUP($A166,Surfaces!$B$1:$AK$61,29,0),VLOOKUP($A166,Surfaces!$B$1:$AK$61,16,0)))</f>
        <v/>
      </c>
      <c r="N166" s="66" t="str">
        <f>IF(N165="","",IF(VLOOKUP($A166,Surfaces!$B$1:$AK$61,16,0)="",VLOOKUP($A166,Surfaces!$B$1:$AK$61,29,0),VLOOKUP($A166,Surfaces!$B$1:$AK$61,16,0)))</f>
        <v/>
      </c>
      <c r="O166" s="66" t="str">
        <f>IF(O165="","",IF(VLOOKUP($A166,Surfaces!$B$1:$AK$61,16,0)="",VLOOKUP($A166,Surfaces!$B$1:$AK$61,29,0),VLOOKUP($A166,Surfaces!$B$1:$AK$61,16,0)))</f>
        <v/>
      </c>
      <c r="P166" s="66" t="str">
        <f>IF(P165="","",IF(VLOOKUP($A166,Surfaces!$B$1:$AK$61,16,0)="",VLOOKUP($A166,Surfaces!$B$1:$AK$61,29,0),VLOOKUP($A166,Surfaces!$B$1:$AK$61,16,0)))</f>
        <v/>
      </c>
      <c r="Q166" s="66" t="str">
        <f>IF(Q165="","",IF(VLOOKUP($A166,Surfaces!$B$1:$AK$61,16,0)="",VLOOKUP($A166,Surfaces!$B$1:$AK$61,29,0),VLOOKUP($A166,Surfaces!$B$1:$AK$61,16,0)))</f>
        <v/>
      </c>
      <c r="R166" s="66" t="str">
        <f>IF(R165="","",IF(VLOOKUP($A166,Surfaces!$B$1:$AK$61,16,0)="",VLOOKUP($A166,Surfaces!$B$1:$AK$61,29,0),VLOOKUP($A166,Surfaces!$B$1:$AK$61,16,0)))</f>
        <v/>
      </c>
      <c r="S166" s="66" t="str">
        <f>IF(S165="","",IF(VLOOKUP($A166,Surfaces!$B$1:$AK$61,16,0)="",VLOOKUP($A166,Surfaces!$B$1:$AK$61,29,0),VLOOKUP($A166,Surfaces!$B$1:$AK$61,16,0)))</f>
        <v/>
      </c>
      <c r="T166" s="66" t="str">
        <f>IF(T165="","",IF(VLOOKUP($A166,Surfaces!$B$1:$AK$61,16,0)="",VLOOKUP($A166,Surfaces!$B$1:$AK$61,29,0),VLOOKUP($A166,Surfaces!$B$1:$AK$61,16,0)))</f>
        <v/>
      </c>
      <c r="U166" s="66" t="str">
        <f>IF(U165="","",IF(VLOOKUP($A166,Surfaces!$B$1:$AK$61,16,0)="",VLOOKUP($A166,Surfaces!$B$1:$AK$61,29,0),VLOOKUP($A166,Surfaces!$B$1:$AK$61,16,0)))</f>
        <v/>
      </c>
      <c r="V166" s="66" t="str">
        <f>IF(V165="","",IF(VLOOKUP($A166,Surfaces!$B$1:$AK$61,16,0)="",VLOOKUP($A166,Surfaces!$B$1:$AK$61,29,0),VLOOKUP($A166,Surfaces!$B$1:$AK$61,16,0)))</f>
        <v/>
      </c>
      <c r="W166" s="66" t="str">
        <f>IF(W165="","",IF(VLOOKUP($A166,Surfaces!$B$1:$AK$61,16,0)="",VLOOKUP($A166,Surfaces!$B$1:$AK$61,29,0),VLOOKUP($A166,Surfaces!$B$1:$AK$61,16,0)))</f>
        <v/>
      </c>
      <c r="X166" s="66" t="str">
        <f>IF(X165="","",IF(VLOOKUP($A166,Surfaces!$B$1:$AK$61,16,0)="",VLOOKUP($A166,Surfaces!$B$1:$AK$61,29,0),VLOOKUP($A166,Surfaces!$B$1:$AK$61,16,0)))</f>
        <v/>
      </c>
      <c r="Y166" s="66" t="str">
        <f>IF(Y165="","",IF(VLOOKUP($A166,Surfaces!$B$1:$AK$61,16,0)="",VLOOKUP($A166,Surfaces!$B$1:$AK$61,29,0),VLOOKUP($A166,Surfaces!$B$1:$AK$61,16,0)))</f>
        <v/>
      </c>
      <c r="Z166" s="66" t="str">
        <f>IF(Z165="","",IF(VLOOKUP($A166,Surfaces!$B$1:$AK$61,16,0)="",VLOOKUP($A166,Surfaces!$B$1:$AK$61,29,0),VLOOKUP($A166,Surfaces!$B$1:$AK$61,16,0)))</f>
        <v/>
      </c>
      <c r="AA166" s="66" t="str">
        <f>IF(AA165="","",IF(VLOOKUP($A166,Surfaces!$B$1:$AK$61,16,0)="",VLOOKUP($A166,Surfaces!$B$1:$AK$61,29,0),VLOOKUP($A166,Surfaces!$B$1:$AK$61,16,0)))</f>
        <v/>
      </c>
      <c r="AB166" s="66" t="str">
        <f>IF(AB165="","",IF(VLOOKUP($A166,Surfaces!$B$1:$AK$61,16,0)="",VLOOKUP($A166,Surfaces!$B$1:$AK$61,29,0),VLOOKUP($A166,Surfaces!$B$1:$AK$61,16,0)))</f>
        <v/>
      </c>
      <c r="AC166" s="66" t="str">
        <f>IF(AC165="","",IF(VLOOKUP($A166,Surfaces!$B$1:$AK$61,16,0)="",VLOOKUP($A166,Surfaces!$B$1:$AK$61,29,0),VLOOKUP($A166,Surfaces!$B$1:$AK$61,16,0)))</f>
        <v/>
      </c>
      <c r="AD166" s="66" t="str">
        <f>IF(AD165="","",IF(VLOOKUP($A166,Surfaces!$B$1:$AK$61,16,0)="",VLOOKUP($A166,Surfaces!$B$1:$AK$61,29,0),VLOOKUP($A166,Surfaces!$B$1:$AK$61,16,0)))</f>
        <v/>
      </c>
      <c r="AE166" s="66" t="str">
        <f>IF(AE165="","",IF(VLOOKUP($A166,Surfaces!$B$1:$AK$61,16,0)="",VLOOKUP($A166,Surfaces!$B$1:$AK$61,29,0),VLOOKUP($A166,Surfaces!$B$1:$AK$61,16,0)))</f>
        <v/>
      </c>
      <c r="AF166" s="66" t="str">
        <f>IF(AF165="","",IF(VLOOKUP($A166,Surfaces!$B$1:$AK$61,16,0)="",VLOOKUP($A166,Surfaces!$B$1:$AK$61,29,0),VLOOKUP($A166,Surfaces!$B$1:$AK$61,16,0)))</f>
        <v/>
      </c>
      <c r="AG166" s="66" t="str">
        <f>IF(AG165="","",IF(VLOOKUP($A166,Surfaces!$B$1:$AK$61,16,0)="",VLOOKUP($A166,Surfaces!$B$1:$AK$61,29,0),VLOOKUP($A166,Surfaces!$B$1:$AK$61,16,0)))</f>
        <v/>
      </c>
      <c r="AH166" s="66" t="str">
        <f>IF(AH165="","",IF(VLOOKUP($A166,Surfaces!$B$1:$AK$61,16,0)="",VLOOKUP($A166,Surfaces!$B$1:$AK$61,29,0),VLOOKUP($A166,Surfaces!$B$1:$AK$61,16,0)))</f>
        <v/>
      </c>
      <c r="AI166" s="66" t="str">
        <f>IF(AI165="","",IF(VLOOKUP($A166,Surfaces!$B$1:$AK$61,16,0)="",VLOOKUP($A166,Surfaces!$B$1:$AK$61,29,0),VLOOKUP($A166,Surfaces!$B$1:$AK$61,16,0)))</f>
        <v/>
      </c>
      <c r="AJ166" s="66" t="str">
        <f>IF(AJ165="","",IF(VLOOKUP($A166,Surfaces!$B$1:$AK$61,16,0)="",VLOOKUP($A166,Surfaces!$B$1:$AK$61,29,0),VLOOKUP($A166,Surfaces!$B$1:$AK$61,16,0)))</f>
        <v/>
      </c>
      <c r="AK166" s="66" t="str">
        <f>IF(AK165="","",IF(VLOOKUP($A166,Surfaces!$B$1:$AK$61,16,0)="",VLOOKUP($A166,Surfaces!$B$1:$AK$61,29,0),VLOOKUP($A166,Surfaces!$B$1:$AK$61,16,0)))</f>
        <v/>
      </c>
      <c r="AL166" s="66" t="str">
        <f>IF(AL165="","",IF(VLOOKUP($A166,Surfaces!$B$1:$AK$61,16,0)="",VLOOKUP($A166,Surfaces!$B$1:$AK$61,29,0),VLOOKUP($A166,Surfaces!$B$1:$AK$61,16,0)))</f>
        <v/>
      </c>
      <c r="AM166" s="66" t="str">
        <f>IF(AM165="","",IF(VLOOKUP($A166,Surfaces!$B$1:$AK$61,16,0)="",VLOOKUP($A166,Surfaces!$B$1:$AK$61,29,0),VLOOKUP($A166,Surfaces!$B$1:$AK$61,16,0)))</f>
        <v/>
      </c>
      <c r="AN166" s="66" t="str">
        <f>IF(AN165="","",IF(VLOOKUP($A166,Surfaces!$B$1:$AK$61,16,0)="",VLOOKUP($A166,Surfaces!$B$1:$AK$61,29,0),VLOOKUP($A166,Surfaces!$B$1:$AK$61,16,0)))</f>
        <v/>
      </c>
      <c r="AO166" s="66" t="str">
        <f>IF(AO165="","",IF(VLOOKUP($A166,Surfaces!$B$1:$AK$61,16,0)="",VLOOKUP($A166,Surfaces!$B$1:$AK$61,29,0),VLOOKUP($A166,Surfaces!$B$1:$AK$61,16,0)))</f>
        <v/>
      </c>
      <c r="AP166" s="66" t="str">
        <f>IF(AP165="","",IF(VLOOKUP($A166,Surfaces!$B$1:$AK$61,16,0)="",VLOOKUP($A166,Surfaces!$B$1:$AK$61,29,0),VLOOKUP($A166,Surfaces!$B$1:$AK$61,16,0)))</f>
        <v/>
      </c>
      <c r="AQ166" s="66" t="str">
        <f>IF(AQ165="","",IF(VLOOKUP($A166,Surfaces!$B$1:$AK$61,16,0)="",VLOOKUP($A166,Surfaces!$B$1:$AK$61,29,0),VLOOKUP($A166,Surfaces!$B$1:$AK$61,16,0)))</f>
        <v/>
      </c>
      <c r="AR166" s="66" t="str">
        <f>IF(AR165="","",IF(VLOOKUP($A166,Surfaces!$B$1:$AK$61,16,0)="",VLOOKUP($A166,Surfaces!$B$1:$AK$61,29,0),VLOOKUP($A166,Surfaces!$B$1:$AK$61,16,0)))</f>
        <v/>
      </c>
      <c r="AS166" s="66" t="str">
        <f>IF(AS165="","",IF(VLOOKUP($A166,Surfaces!$B$1:$AK$61,16,0)="",VLOOKUP($A166,Surfaces!$B$1:$AK$61,29,0),VLOOKUP($A166,Surfaces!$B$1:$AK$61,16,0)))</f>
        <v/>
      </c>
      <c r="AT166" s="66" t="str">
        <f>IF(AT165="","",IF(VLOOKUP($A166,Surfaces!$B$1:$AK$61,16,0)="",VLOOKUP($A166,Surfaces!$B$1:$AK$61,29,0),VLOOKUP($A166,Surfaces!$B$1:$AK$61,16,0)))</f>
        <v/>
      </c>
      <c r="AU166" s="66" t="str">
        <f>IF(AU165="","",IF(VLOOKUP($A166,Surfaces!$B$1:$AK$61,16,0)="",VLOOKUP($A166,Surfaces!$B$1:$AK$61,29,0),VLOOKUP($A166,Surfaces!$B$1:$AK$61,16,0)))</f>
        <v/>
      </c>
      <c r="AV166" s="66" t="str">
        <f>IF(AV165="","",IF(VLOOKUP($A166,Surfaces!$B$1:$AK$61,16,0)="",VLOOKUP($A166,Surfaces!$B$1:$AK$61,29,0),VLOOKUP($A166,Surfaces!$B$1:$AK$61,16,0)))</f>
        <v/>
      </c>
      <c r="AW166" s="66" t="str">
        <f>IF(AW165="","",IF(VLOOKUP($A166,Surfaces!$B$1:$AK$61,16,0)="",VLOOKUP($A166,Surfaces!$B$1:$AK$61,29,0),VLOOKUP($A166,Surfaces!$B$1:$AK$61,16,0)))</f>
        <v/>
      </c>
      <c r="AX166" s="66" t="str">
        <f>IF(AX165="","",IF(VLOOKUP($A166,Surfaces!$B$1:$AK$61,16,0)="",VLOOKUP($A166,Surfaces!$B$1:$AK$61,29,0),VLOOKUP($A166,Surfaces!$B$1:$AK$61,16,0)))</f>
        <v/>
      </c>
      <c r="AY166" s="66" t="str">
        <f>IF(AY165="","",IF(VLOOKUP($A166,Surfaces!$B$1:$AK$61,16,0)="",VLOOKUP($A166,Surfaces!$B$1:$AK$61,29,0),VLOOKUP($A166,Surfaces!$B$1:$AK$61,16,0)))</f>
        <v/>
      </c>
      <c r="AZ166" s="66" t="str">
        <f>IF(AZ165="","",IF(VLOOKUP($A166,Surfaces!$B$1:$AK$61,16,0)="",VLOOKUP($A166,Surfaces!$B$1:$AK$61,29,0),VLOOKUP($A166,Surfaces!$B$1:$AK$61,16,0)))</f>
        <v/>
      </c>
      <c r="BA166" s="66" t="str">
        <f>IF(BA165="","",IF(VLOOKUP($A166,Surfaces!$B$1:$AK$61,16,0)="",VLOOKUP($A166,Surfaces!$B$1:$AK$61,29,0),VLOOKUP($A166,Surfaces!$B$1:$AK$61,16,0)))</f>
        <v/>
      </c>
      <c r="BB166" s="66" t="str">
        <f>IF(BB165="","",IF(VLOOKUP($A166,Surfaces!$B$1:$AK$61,16,0)="",VLOOKUP($A166,Surfaces!$B$1:$AK$61,29,0),VLOOKUP($A166,Surfaces!$B$1:$AK$61,16,0)))</f>
        <v/>
      </c>
      <c r="BC166" s="67"/>
      <c r="BD166" s="68"/>
      <c r="BE166" s="68"/>
      <c r="BF166" s="69"/>
      <c r="BG166" s="69"/>
      <c r="BH166" s="69"/>
      <c r="BI166" s="69"/>
      <c r="BJ166" s="69"/>
      <c r="BK166" s="70"/>
      <c r="BL166" s="69"/>
      <c r="BM166" s="69"/>
      <c r="BN166" s="69"/>
      <c r="BO166" s="71"/>
      <c r="BP166" s="72"/>
      <c r="BQ166" s="71"/>
      <c r="BR166" s="73"/>
    </row>
    <row r="167" spans="1:70" s="51" customFormat="1" x14ac:dyDescent="0.2">
      <c r="A167" s="41"/>
      <c r="B167" s="42" t="s">
        <v>115</v>
      </c>
      <c r="C167" s="43" t="str">
        <f>IF((C$182+$BN167)&gt;=52,IF(ISBLANK(INDEX($C168:$BB168,1,(C$182+$BN167+1-52))),"",IF($BL167="P",VLOOKUP($A167,Surfaces!$B$2:$AL$62,15,0),(VLOOKUP($A167,Surfaces!$B$2:$AL$62,28,0))/$BC167)),IF(ISBLANK(INDEX(C168:$BB168,1,$BN167+1)),"",IF($BL167="P",VLOOKUP($A167,Surfaces!$B$2:$AL$62,15,0),(VLOOKUP($A167,Surfaces!$B$2:$AL$62,28,0))/$BC167)))</f>
        <v/>
      </c>
      <c r="D167" s="43" t="str">
        <f>IF((D$182+$BN167)&gt;=52,IF(ISBLANK(INDEX($C168:$BB168,1,(D$182+$BN167+1-52))),"",IF($BL167="P",VLOOKUP($A167,Surfaces!$B$2:$AL$62,15,0),(VLOOKUP($A167,Surfaces!$B$2:$AL$62,28,0))/$BC167)),IF(ISBLANK(INDEX(D168:$BB168,1,$BN167+1)),"",IF($BL167="P",VLOOKUP($A167,Surfaces!$B$2:$AL$62,15,0),(VLOOKUP($A167,Surfaces!$B$2:$AL$62,28,0))/$BC167)))</f>
        <v/>
      </c>
      <c r="E167" s="43" t="str">
        <f>IF((E$182+$BN167)&gt;=52,IF(ISBLANK(INDEX($C168:$BB168,1,(E$182+$BN167+1-52))),"",IF($BL167="P",VLOOKUP($A167,Surfaces!$B$2:$AL$62,15,0),(VLOOKUP($A167,Surfaces!$B$2:$AL$62,28,0))/$BC167)),IF(ISBLANK(INDEX(E168:$BB168,1,$BN167+1)),"",IF($BL167="P",VLOOKUP($A167,Surfaces!$B$2:$AL$62,15,0),(VLOOKUP($A167,Surfaces!$B$2:$AL$62,28,0))/$BC167)))</f>
        <v/>
      </c>
      <c r="F167" s="43" t="str">
        <f>IF((F$182+$BN167)&gt;=52,IF(ISBLANK(INDEX($C168:$BB168,1,(F$182+$BN167+1-52))),"",IF($BL167="P",VLOOKUP($A167,Surfaces!$B$2:$AL$62,15,0),(VLOOKUP($A167,Surfaces!$B$2:$AL$62,28,0))/$BC167)),IF(ISBLANK(INDEX(F168:$BB168,1,$BN167+1)),"",IF($BL167="P",VLOOKUP($A167,Surfaces!$B$2:$AL$62,15,0),(VLOOKUP($A167,Surfaces!$B$2:$AL$62,28,0))/$BC167)))</f>
        <v/>
      </c>
      <c r="G167" s="43" t="str">
        <f>IF((G$182+$BN167)&gt;=52,IF(ISBLANK(INDEX($C168:$BB168,1,(G$182+$BN167+1-52))),"",IF($BL167="P",VLOOKUP($A167,Surfaces!$B$2:$AL$62,15,0),(VLOOKUP($A167,Surfaces!$B$2:$AL$62,28,0))/$BC167)),IF(ISBLANK(INDEX(G168:$BB168,1,$BN167+1)),"",IF($BL167="P",VLOOKUP($A167,Surfaces!$B$2:$AL$62,15,0),(VLOOKUP($A167,Surfaces!$B$2:$AL$62,28,0))/$BC167)))</f>
        <v/>
      </c>
      <c r="H167" s="43" t="str">
        <f>IF((H$182+$BN167)&gt;=52,IF(ISBLANK(INDEX($C168:$BB168,1,(H$182+$BN167+1-52))),"",IF($BL167="P",VLOOKUP($A167,Surfaces!$B$2:$AL$62,15,0),(VLOOKUP($A167,Surfaces!$B$2:$AL$62,28,0))/$BC167)),IF(ISBLANK(INDEX(H168:$BB168,1,$BN167+1)),"",IF($BL167="P",VLOOKUP($A167,Surfaces!$B$2:$AL$62,15,0),(VLOOKUP($A167,Surfaces!$B$2:$AL$62,28,0))/$BC167)))</f>
        <v/>
      </c>
      <c r="I167" s="43" t="str">
        <f>IF((I$182+$BN167)&gt;=52,IF(ISBLANK(INDEX($C168:$BB168,1,(I$182+$BN167+1-52))),"",IF($BL167="P",VLOOKUP($A167,Surfaces!$B$2:$AL$62,15,0),(VLOOKUP($A167,Surfaces!$B$2:$AL$62,28,0))/$BC167)),IF(ISBLANK(INDEX(I168:$BB168,1,$BN167+1)),"",IF($BL167="P",VLOOKUP($A167,Surfaces!$B$2:$AL$62,15,0),(VLOOKUP($A167,Surfaces!$B$2:$AL$62,28,0))/$BC167)))</f>
        <v/>
      </c>
      <c r="J167" s="43" t="str">
        <f>IF((J$182+$BN167)&gt;=52,IF(ISBLANK(INDEX($C168:$BB168,1,(J$182+$BN167+1-52))),"",IF($BL167="P",VLOOKUP($A167,Surfaces!$B$2:$AL$62,15,0),(VLOOKUP($A167,Surfaces!$B$2:$AL$62,28,0))/$BC167)),IF(ISBLANK(INDEX(J168:$BB168,1,$BN167+1)),"",IF($BL167="P",VLOOKUP($A167,Surfaces!$B$2:$AL$62,15,0),(VLOOKUP($A167,Surfaces!$B$2:$AL$62,28,0))/$BC167)))</f>
        <v/>
      </c>
      <c r="K167" s="43" t="str">
        <f>IF((K$182+$BN167)&gt;=52,IF(ISBLANK(INDEX($C168:$BB168,1,(K$182+$BN167+1-52))),"",IF($BL167="P",VLOOKUP($A167,Surfaces!$B$2:$AL$62,15,0),(VLOOKUP($A167,Surfaces!$B$2:$AL$62,28,0))/$BC167)),IF(ISBLANK(INDEX(K168:$BB168,1,$BN167+1)),"",IF($BL167="P",VLOOKUP($A167,Surfaces!$B$2:$AL$62,15,0),(VLOOKUP($A167,Surfaces!$B$2:$AL$62,28,0))/$BC167)))</f>
        <v/>
      </c>
      <c r="L167" s="43" t="str">
        <f>IF((L$182+$BN167)&gt;=52,IF(ISBLANK(INDEX($C168:$BB168,1,(L$182+$BN167+1-52))),"",IF($BL167="P",VLOOKUP($A167,Surfaces!$B$2:$AL$62,15,0),(VLOOKUP($A167,Surfaces!$B$2:$AL$62,28,0))/$BC167)),IF(ISBLANK(INDEX(L168:$BB168,1,$BN167+1)),"",IF($BL167="P",VLOOKUP($A167,Surfaces!$B$2:$AL$62,15,0),(VLOOKUP($A167,Surfaces!$B$2:$AL$62,28,0))/$BC167)))</f>
        <v/>
      </c>
      <c r="M167" s="43" t="str">
        <f>IF((M$182+$BN167)&gt;=52,IF(ISBLANK(INDEX($C168:$BB168,1,(M$182+$BN167+1-52))),"",IF($BL167="P",VLOOKUP($A167,Surfaces!$B$2:$AL$62,15,0),(VLOOKUP($A167,Surfaces!$B$2:$AL$62,28,0))/$BC167)),IF(ISBLANK(INDEX(M168:$BB168,1,$BN167+1)),"",IF($BL167="P",VLOOKUP($A167,Surfaces!$B$2:$AL$62,15,0),(VLOOKUP($A167,Surfaces!$B$2:$AL$62,28,0))/$BC167)))</f>
        <v/>
      </c>
      <c r="N167" s="43" t="str">
        <f>IF((N$182+$BN167)&gt;=52,IF(ISBLANK(INDEX($C168:$BB168,1,(N$182+$BN167+1-52))),"",IF($BL167="P",VLOOKUP($A167,Surfaces!$B$2:$AL$62,15,0),(VLOOKUP($A167,Surfaces!$B$2:$AL$62,28,0))/$BC167)),IF(ISBLANK(INDEX(N168:$BB168,1,$BN167+1)),"",IF($BL167="P",VLOOKUP($A167,Surfaces!$B$2:$AL$62,15,0),(VLOOKUP($A167,Surfaces!$B$2:$AL$62,28,0))/$BC167)))</f>
        <v/>
      </c>
      <c r="O167" s="43" t="str">
        <f>IF((O$182+$BN167)&gt;=52,IF(ISBLANK(INDEX($C168:$BB168,1,(O$182+$BN167+1-52))),"",IF($BL167="P",VLOOKUP($A167,Surfaces!$B$2:$AL$62,15,0),(VLOOKUP($A167,Surfaces!$B$2:$AL$62,28,0))/$BC167)),IF(ISBLANK(INDEX(O168:$BB168,1,$BN167+1)),"",IF($BL167="P",VLOOKUP($A167,Surfaces!$B$2:$AL$62,15,0),(VLOOKUP($A167,Surfaces!$B$2:$AL$62,28,0))/$BC167)))</f>
        <v/>
      </c>
      <c r="P167" s="43" t="str">
        <f>IF((P$182+$BN167)&gt;=52,IF(ISBLANK(INDEX($C168:$BB168,1,(P$182+$BN167+1-52))),"",IF($BL167="P",VLOOKUP($A167,Surfaces!$B$2:$AL$62,15,0),(VLOOKUP($A167,Surfaces!$B$2:$AL$62,28,0))/$BC167)),IF(ISBLANK(INDEX(P168:$BB168,1,$BN167+1)),"",IF($BL167="P",VLOOKUP($A167,Surfaces!$B$2:$AL$62,15,0),(VLOOKUP($A167,Surfaces!$B$2:$AL$62,28,0))/$BC167)))</f>
        <v/>
      </c>
      <c r="Q167" s="43" t="str">
        <f>IF((Q$182+$BN167)&gt;=52,IF(ISBLANK(INDEX($C168:$BB168,1,(Q$182+$BN167+1-52))),"",IF($BL167="P",VLOOKUP($A167,Surfaces!$B$2:$AL$62,15,0),(VLOOKUP($A167,Surfaces!$B$2:$AL$62,28,0))/$BC167)),IF(ISBLANK(INDEX(Q168:$BB168,1,$BN167+1)),"",IF($BL167="P",VLOOKUP($A167,Surfaces!$B$2:$AL$62,15,0),(VLOOKUP($A167,Surfaces!$B$2:$AL$62,28,0))/$BC167)))</f>
        <v/>
      </c>
      <c r="R167" s="43" t="str">
        <f>IF((R$182+$BN167)&gt;=52,IF(ISBLANK(INDEX($C168:$BB168,1,(R$182+$BN167+1-52))),"",IF($BL167="P",VLOOKUP($A167,Surfaces!$B$2:$AL$62,15,0),(VLOOKUP($A167,Surfaces!$B$2:$AL$62,28,0))/$BC167)),IF(ISBLANK(INDEX(R168:$BB168,1,$BN167+1)),"",IF($BL167="P",VLOOKUP($A167,Surfaces!$B$2:$AL$62,15,0),(VLOOKUP($A167,Surfaces!$B$2:$AL$62,28,0))/$BC167)))</f>
        <v/>
      </c>
      <c r="S167" s="43" t="str">
        <f>IF((S$182+$BN167)&gt;=52,IF(ISBLANK(INDEX($C168:$BB168,1,(S$182+$BN167+1-52))),"",IF($BL167="P",VLOOKUP($A167,Surfaces!$B$2:$AL$62,15,0),(VLOOKUP($A167,Surfaces!$B$2:$AL$62,28,0))/$BC167)),IF(ISBLANK(INDEX(S168:$BB168,1,$BN167+1)),"",IF($BL167="P",VLOOKUP($A167,Surfaces!$B$2:$AL$62,15,0),(VLOOKUP($A167,Surfaces!$B$2:$AL$62,28,0))/$BC167)))</f>
        <v/>
      </c>
      <c r="T167" s="43" t="str">
        <f>IF((T$182+$BN167)&gt;=52,IF(ISBLANK(INDEX($C168:$BB168,1,(T$182+$BN167+1-52))),"",IF($BL167="P",VLOOKUP($A167,Surfaces!$B$2:$AL$62,15,0),(VLOOKUP($A167,Surfaces!$B$2:$AL$62,28,0))/$BC167)),IF(ISBLANK(INDEX(T168:$BB168,1,$BN167+1)),"",IF($BL167="P",VLOOKUP($A167,Surfaces!$B$2:$AL$62,15,0),(VLOOKUP($A167,Surfaces!$B$2:$AL$62,28,0))/$BC167)))</f>
        <v/>
      </c>
      <c r="U167" s="43" t="str">
        <f>IF((U$182+$BN167)&gt;=52,IF(ISBLANK(INDEX($C168:$BB168,1,(U$182+$BN167+1-52))),"",IF($BL167="P",VLOOKUP($A167,Surfaces!$B$2:$AL$62,15,0),(VLOOKUP($A167,Surfaces!$B$2:$AL$62,28,0))/$BC167)),IF(ISBLANK(INDEX(U168:$BB168,1,$BN167+1)),"",IF($BL167="P",VLOOKUP($A167,Surfaces!$B$2:$AL$62,15,0),(VLOOKUP($A167,Surfaces!$B$2:$AL$62,28,0))/$BC167)))</f>
        <v/>
      </c>
      <c r="V167" s="43" t="str">
        <f>IF((V$182+$BN167)&gt;=52,IF(ISBLANK(INDEX($C168:$BB168,1,(V$182+$BN167+1-52))),"",IF($BL167="P",VLOOKUP($A167,Surfaces!$B$2:$AL$62,15,0),(VLOOKUP($A167,Surfaces!$B$2:$AL$62,28,0))/$BC167)),IF(ISBLANK(INDEX(V168:$BB168,1,$BN167+1)),"",IF($BL167="P",VLOOKUP($A167,Surfaces!$B$2:$AL$62,15,0),(VLOOKUP($A167,Surfaces!$B$2:$AL$62,28,0))/$BC167)))</f>
        <v/>
      </c>
      <c r="W167" s="43" t="str">
        <f>IF((W$182+$BN167)&gt;=52,IF(ISBLANK(INDEX($C168:$BB168,1,(W$182+$BN167+1-52))),"",IF($BL167="P",VLOOKUP($A167,Surfaces!$B$2:$AL$62,15,0),(VLOOKUP($A167,Surfaces!$B$2:$AL$62,28,0))/$BC167)),IF(ISBLANK(INDEX(W168:$BB168,1,$BN167+1)),"",IF($BL167="P",VLOOKUP($A167,Surfaces!$B$2:$AL$62,15,0),(VLOOKUP($A167,Surfaces!$B$2:$AL$62,28,0))/$BC167)))</f>
        <v/>
      </c>
      <c r="X167" s="43" t="str">
        <f>IF((X$182+$BN167)&gt;=52,IF(ISBLANK(INDEX($C168:$BB168,1,(X$182+$BN167+1-52))),"",IF($BL167="P",VLOOKUP($A167,Surfaces!$B$2:$AL$62,15,0),(VLOOKUP($A167,Surfaces!$B$2:$AL$62,28,0))/$BC167)),IF(ISBLANK(INDEX(X168:$BB168,1,$BN167+1)),"",IF($BL167="P",VLOOKUP($A167,Surfaces!$B$2:$AL$62,15,0),(VLOOKUP($A167,Surfaces!$B$2:$AL$62,28,0))/$BC167)))</f>
        <v/>
      </c>
      <c r="Y167" s="43" t="str">
        <f>IF((Y$182+$BN167)&gt;=52,IF(ISBLANK(INDEX($C168:$BB168,1,(Y$182+$BN167+1-52))),"",IF($BL167="P",VLOOKUP($A167,Surfaces!$B$2:$AL$62,15,0),(VLOOKUP($A167,Surfaces!$B$2:$AL$62,28,0))/$BC167)),IF(ISBLANK(INDEX(Y168:$BB168,1,$BN167+1)),"",IF($BL167="P",VLOOKUP($A167,Surfaces!$B$2:$AL$62,15,0),(VLOOKUP($A167,Surfaces!$B$2:$AL$62,28,0))/$BC167)))</f>
        <v/>
      </c>
      <c r="Z167" s="43" t="str">
        <f>IF((Z$182+$BN167)&gt;=52,IF(ISBLANK(INDEX($C168:$BB168,1,(Z$182+$BN167+1-52))),"",IF($BL167="P",VLOOKUP($A167,Surfaces!$B$2:$AL$62,15,0),(VLOOKUP($A167,Surfaces!$B$2:$AL$62,28,0))/$BC167)),IF(ISBLANK(INDEX(Z168:$BB168,1,$BN167+1)),"",IF($BL167="P",VLOOKUP($A167,Surfaces!$B$2:$AL$62,15,0),(VLOOKUP($A167,Surfaces!$B$2:$AL$62,28,0))/$BC167)))</f>
        <v/>
      </c>
      <c r="AA167" s="43" t="str">
        <f>IF((AA$182+$BN167)&gt;=52,IF(ISBLANK(INDEX($C168:$BB168,1,(AA$182+$BN167+1-52))),"",IF($BL167="P",VLOOKUP($A167,Surfaces!$B$2:$AL$62,15,0),(VLOOKUP($A167,Surfaces!$B$2:$AL$62,28,0))/$BC167)),IF(ISBLANK(INDEX(AA168:$BB168,1,$BN167+1)),"",IF($BL167="P",VLOOKUP($A167,Surfaces!$B$2:$AL$62,15,0),(VLOOKUP($A167,Surfaces!$B$2:$AL$62,28,0))/$BC167)))</f>
        <v/>
      </c>
      <c r="AB167" s="43" t="str">
        <f>IF((AB$182+$BN167)&gt;=52,IF(ISBLANK(INDEX($C168:$BB168,1,(AB$182+$BN167+1-52))),"",IF($BL167="P",VLOOKUP($A167,Surfaces!$B$2:$AL$62,15,0),(VLOOKUP($A167,Surfaces!$B$2:$AL$62,28,0))/$BC167)),IF(ISBLANK(INDEX(AB168:$BB168,1,$BN167+1)),"",IF($BL167="P",VLOOKUP($A167,Surfaces!$B$2:$AL$62,15,0),(VLOOKUP($A167,Surfaces!$B$2:$AL$62,28,0))/$BC167)))</f>
        <v/>
      </c>
      <c r="AC167" s="43" t="str">
        <f>IF((AC$182+$BN167)&gt;=52,IF(ISBLANK(INDEX($C168:$BB168,1,(AC$182+$BN167+1-52))),"",IF($BL167="P",VLOOKUP($A167,Surfaces!$B$2:$AL$62,15,0),(VLOOKUP($A167,Surfaces!$B$2:$AL$62,28,0))/$BC167)),IF(ISBLANK(INDEX(AC168:$BB168,1,$BN167+1)),"",IF($BL167="P",VLOOKUP($A167,Surfaces!$B$2:$AL$62,15,0),(VLOOKUP($A167,Surfaces!$B$2:$AL$62,28,0))/$BC167)))</f>
        <v/>
      </c>
      <c r="AD167" s="43" t="str">
        <f>IF((AD$182+$BN167)&gt;=52,IF(ISBLANK(INDEX($C168:$BB168,1,(AD$182+$BN167+1-52))),"",IF($BL167="P",VLOOKUP($A167,Surfaces!$B$2:$AL$62,15,0),(VLOOKUP($A167,Surfaces!$B$2:$AL$62,28,0))/$BC167)),IF(ISBLANK(INDEX(AD168:$BB168,1,$BN167+1)),"",IF($BL167="P",VLOOKUP($A167,Surfaces!$B$2:$AL$62,15,0),(VLOOKUP($A167,Surfaces!$B$2:$AL$62,28,0))/$BC167)))</f>
        <v/>
      </c>
      <c r="AE167" s="43" t="str">
        <f>IF((AE$182+$BN167)&gt;=52,IF(ISBLANK(INDEX($C168:$BB168,1,(AE$182+$BN167+1-52))),"",IF($BL167="P",VLOOKUP($A167,Surfaces!$B$2:$AL$62,15,0),(VLOOKUP($A167,Surfaces!$B$2:$AL$62,28,0))/$BC167)),IF(ISBLANK(INDEX(AE168:$BB168,1,$BN167+1)),"",IF($BL167="P",VLOOKUP($A167,Surfaces!$B$2:$AL$62,15,0),(VLOOKUP($A167,Surfaces!$B$2:$AL$62,28,0))/$BC167)))</f>
        <v/>
      </c>
      <c r="AF167" s="43" t="str">
        <f>IF((AF$182+$BN167)&gt;=52,IF(ISBLANK(INDEX($C168:$BB168,1,(AF$182+$BN167+1-52))),"",IF($BL167="P",VLOOKUP($A167,Surfaces!$B$2:$AL$62,15,0),(VLOOKUP($A167,Surfaces!$B$2:$AL$62,28,0))/$BC167)),IF(ISBLANK(INDEX(AF168:$BB168,1,$BN167+1)),"",IF($BL167="P",VLOOKUP($A167,Surfaces!$B$2:$AL$62,15,0),(VLOOKUP($A167,Surfaces!$B$2:$AL$62,28,0))/$BC167)))</f>
        <v/>
      </c>
      <c r="AG167" s="43" t="str">
        <f>IF((AG$182+$BN167)&gt;=52,IF(ISBLANK(INDEX($C168:$BB168,1,(AG$182+$BN167+1-52))),"",IF($BL167="P",VLOOKUP($A167,Surfaces!$B$2:$AL$62,15,0),(VLOOKUP($A167,Surfaces!$B$2:$AL$62,28,0))/$BC167)),IF(ISBLANK(INDEX(AG168:$BB168,1,$BN167+1)),"",IF($BL167="P",VLOOKUP($A167,Surfaces!$B$2:$AL$62,15,0),(VLOOKUP($A167,Surfaces!$B$2:$AL$62,28,0))/$BC167)))</f>
        <v/>
      </c>
      <c r="AH167" s="43" t="str">
        <f>IF((AH$182+$BN167)&gt;=52,IF(ISBLANK(INDEX($C168:$BB168,1,(AH$182+$BN167+1-52))),"",IF($BL167="P",VLOOKUP($A167,Surfaces!$B$2:$AL$62,15,0),(VLOOKUP($A167,Surfaces!$B$2:$AL$62,28,0))/$BC167)),IF(ISBLANK(INDEX(AH168:$BB168,1,$BN167+1)),"",IF($BL167="P",VLOOKUP($A167,Surfaces!$B$2:$AL$62,15,0),(VLOOKUP($A167,Surfaces!$B$2:$AL$62,28,0))/$BC167)))</f>
        <v/>
      </c>
      <c r="AI167" s="43" t="str">
        <f>IF((AI$182+$BN167)&gt;=52,IF(ISBLANK(INDEX($C168:$BB168,1,(AI$182+$BN167+1-52))),"",IF($BL167="P",VLOOKUP($A167,Surfaces!$B$2:$AL$62,15,0),(VLOOKUP($A167,Surfaces!$B$2:$AL$62,28,0))/$BC167)),IF(ISBLANK(INDEX(AI168:$BB168,1,$BN167+1)),"",IF($BL167="P",VLOOKUP($A167,Surfaces!$B$2:$AL$62,15,0),(VLOOKUP($A167,Surfaces!$B$2:$AL$62,28,0))/$BC167)))</f>
        <v/>
      </c>
      <c r="AJ167" s="43" t="str">
        <f>IF((AJ$182+$BN167)&gt;=52,IF(ISBLANK(INDEX($C168:$BB168,1,(AJ$182+$BN167+1-52))),"",IF($BL167="P",VLOOKUP($A167,Surfaces!$B$2:$AL$62,15,0),(VLOOKUP($A167,Surfaces!$B$2:$AL$62,28,0))/$BC167)),IF(ISBLANK(INDEX(AJ168:$BB168,1,$BN167+1)),"",IF($BL167="P",VLOOKUP($A167,Surfaces!$B$2:$AL$62,15,0),(VLOOKUP($A167,Surfaces!$B$2:$AL$62,28,0))/$BC167)))</f>
        <v/>
      </c>
      <c r="AK167" s="43" t="str">
        <f>IF((AK$182+$BN167)&gt;=52,IF(ISBLANK(INDEX($C168:$BB168,1,(AK$182+$BN167+1-52))),"",IF($BL167="P",VLOOKUP($A167,Surfaces!$B$2:$AL$62,15,0),(VLOOKUP($A167,Surfaces!$B$2:$AL$62,28,0))/$BC167)),IF(ISBLANK(INDEX(AK168:$BB168,1,$BN167+1)),"",IF($BL167="P",VLOOKUP($A167,Surfaces!$B$2:$AL$62,15,0),(VLOOKUP($A167,Surfaces!$B$2:$AL$62,28,0))/$BC167)))</f>
        <v/>
      </c>
      <c r="AL167" s="43" t="str">
        <f>IF((AL$182+$BN167)&gt;=52,IF(ISBLANK(INDEX($C168:$BB168,1,(AL$182+$BN167+1-52))),"",IF($BL167="P",VLOOKUP($A167,Surfaces!$B$2:$AL$62,15,0),(VLOOKUP($A167,Surfaces!$B$2:$AL$62,28,0))/$BC167)),IF(ISBLANK(INDEX(AL168:$BB168,1,$BN167+1)),"",IF($BL167="P",VLOOKUP($A167,Surfaces!$B$2:$AL$62,15,0),(VLOOKUP($A167,Surfaces!$B$2:$AL$62,28,0))/$BC167)))</f>
        <v/>
      </c>
      <c r="AM167" s="43" t="str">
        <f>IF((AM$182+$BN167)&gt;=52,IF(ISBLANK(INDEX($C168:$BB168,1,(AM$182+$BN167+1-52))),"",IF($BL167="P",VLOOKUP($A167,Surfaces!$B$2:$AL$62,15,0),(VLOOKUP($A167,Surfaces!$B$2:$AL$62,28,0))/$BC167)),IF(ISBLANK(INDEX(AM168:$BB168,1,$BN167+1)),"",IF($BL167="P",VLOOKUP($A167,Surfaces!$B$2:$AL$62,15,0),(VLOOKUP($A167,Surfaces!$B$2:$AL$62,28,0))/$BC167)))</f>
        <v/>
      </c>
      <c r="AN167" s="43" t="str">
        <f>IF((AN$182+$BN167)&gt;=52,IF(ISBLANK(INDEX($C168:$BB168,1,(AN$182+$BN167+1-52))),"",IF($BL167="P",VLOOKUP($A167,Surfaces!$B$2:$AL$62,15,0),(VLOOKUP($A167,Surfaces!$B$2:$AL$62,28,0))/$BC167)),IF(ISBLANK(INDEX(AN168:$BB168,1,$BN167+1)),"",IF($BL167="P",VLOOKUP($A167,Surfaces!$B$2:$AL$62,15,0),(VLOOKUP($A167,Surfaces!$B$2:$AL$62,28,0))/$BC167)))</f>
        <v/>
      </c>
      <c r="AO167" s="43" t="str">
        <f>IF((AO$182+$BN167)&gt;=52,IF(ISBLANK(INDEX($C168:$BB168,1,(AO$182+$BN167+1-52))),"",IF($BL167="P",VLOOKUP($A167,Surfaces!$B$2:$AL$62,15,0),(VLOOKUP($A167,Surfaces!$B$2:$AL$62,28,0))/$BC167)),IF(ISBLANK(INDEX(AO168:$BB168,1,$BN167+1)),"",IF($BL167="P",VLOOKUP($A167,Surfaces!$B$2:$AL$62,15,0),(VLOOKUP($A167,Surfaces!$B$2:$AL$62,28,0))/$BC167)))</f>
        <v/>
      </c>
      <c r="AP167" s="43" t="str">
        <f>IF((AP$182+$BN167)&gt;=52,IF(ISBLANK(INDEX($C168:$BB168,1,(AP$182+$BN167+1-52))),"",IF($BL167="P",VLOOKUP($A167,Surfaces!$B$2:$AL$62,15,0),(VLOOKUP($A167,Surfaces!$B$2:$AL$62,28,0))/$BC167)),IF(ISBLANK(INDEX(AP168:$BB168,1,$BN167+1)),"",IF($BL167="P",VLOOKUP($A167,Surfaces!$B$2:$AL$62,15,0),(VLOOKUP($A167,Surfaces!$B$2:$AL$62,28,0))/$BC167)))</f>
        <v/>
      </c>
      <c r="AQ167" s="43" t="str">
        <f>IF((AQ$182+$BN167)&gt;=52,IF(ISBLANK(INDEX($C168:$BB168,1,(AQ$182+$BN167+1-52))),"",IF($BL167="P",VLOOKUP($A167,Surfaces!$B$2:$AL$62,15,0),(VLOOKUP($A167,Surfaces!$B$2:$AL$62,28,0))/$BC167)),IF(ISBLANK(INDEX(AQ168:$BB168,1,$BN167+1)),"",IF($BL167="P",VLOOKUP($A167,Surfaces!$B$2:$AL$62,15,0),(VLOOKUP($A167,Surfaces!$B$2:$AL$62,28,0))/$BC167)))</f>
        <v/>
      </c>
      <c r="AR167" s="43" t="str">
        <f>IF((AR$182+$BN167)&gt;=52,IF(ISBLANK(INDEX($C168:$BB168,1,(AR$182+$BN167+1-52))),"",IF($BL167="P",VLOOKUP($A167,Surfaces!$B$2:$AL$62,15,0),(VLOOKUP($A167,Surfaces!$B$2:$AL$62,28,0))/$BC167)),IF(ISBLANK(INDEX(AR168:$BB168,1,$BN167+1)),"",IF($BL167="P",VLOOKUP($A167,Surfaces!$B$2:$AL$62,15,0),(VLOOKUP($A167,Surfaces!$B$2:$AL$62,28,0))/$BC167)))</f>
        <v/>
      </c>
      <c r="AS167" s="43" t="str">
        <f>IF((AS$182+$BN167)&gt;=52,IF(ISBLANK(INDEX($C168:$BB168,1,(AS$182+$BN167+1-52))),"",IF($BL167="P",VLOOKUP($A167,Surfaces!$B$2:$AL$62,15,0),(VLOOKUP($A167,Surfaces!$B$2:$AL$62,28,0))/$BC167)),IF(ISBLANK(INDEX(AS168:$BB168,1,$BN167+1)),"",IF($BL167="P",VLOOKUP($A167,Surfaces!$B$2:$AL$62,15,0),(VLOOKUP($A167,Surfaces!$B$2:$AL$62,28,0))/$BC167)))</f>
        <v/>
      </c>
      <c r="AT167" s="43" t="str">
        <f>IF((AT$182+$BN167)&gt;=52,IF(ISBLANK(INDEX($C168:$BB168,1,(AT$182+$BN167+1-52))),"",IF($BL167="P",VLOOKUP($A167,Surfaces!$B$2:$AL$62,15,0),(VLOOKUP($A167,Surfaces!$B$2:$AL$62,28,0))/$BC167)),IF(ISBLANK(INDEX(AT168:$BB168,1,$BN167+1)),"",IF($BL167="P",VLOOKUP($A167,Surfaces!$B$2:$AL$62,15,0),(VLOOKUP($A167,Surfaces!$B$2:$AL$62,28,0))/$BC167)))</f>
        <v/>
      </c>
      <c r="AU167" s="43" t="str">
        <f>IF((AU$182+$BN167)&gt;=52,IF(ISBLANK(INDEX($C168:$BB168,1,(AU$182+$BN167+1-52))),"",IF($BL167="P",VLOOKUP($A167,Surfaces!$B$2:$AL$62,15,0),(VLOOKUP($A167,Surfaces!$B$2:$AL$62,28,0))/$BC167)),IF(ISBLANK(INDEX(AU168:$BB168,1,$BN167+1)),"",IF($BL167="P",VLOOKUP($A167,Surfaces!$B$2:$AL$62,15,0),(VLOOKUP($A167,Surfaces!$B$2:$AL$62,28,0))/$BC167)))</f>
        <v/>
      </c>
      <c r="AV167" s="43" t="str">
        <f>IF((AV$182+$BN167)&gt;=52,IF(ISBLANK(INDEX($C168:$BB168,1,(AV$182+$BN167+1-52))),"",IF($BL167="P",VLOOKUP($A167,Surfaces!$B$2:$AL$62,15,0),(VLOOKUP($A167,Surfaces!$B$2:$AL$62,28,0))/$BC167)),IF(ISBLANK(INDEX(AV168:$BB168,1,$BN167+1)),"",IF($BL167="P",VLOOKUP($A167,Surfaces!$B$2:$AL$62,15,0),(VLOOKUP($A167,Surfaces!$B$2:$AL$62,28,0))/$BC167)))</f>
        <v/>
      </c>
      <c r="AW167" s="43" t="str">
        <f>IF((AW$182+$BN167)&gt;=52,IF(ISBLANK(INDEX($C168:$BB168,1,(AW$182+$BN167+1-52))),"",IF($BL167="P",VLOOKUP($A167,Surfaces!$B$2:$AL$62,15,0),(VLOOKUP($A167,Surfaces!$B$2:$AL$62,28,0))/$BC167)),IF(ISBLANK(INDEX(AW168:$BB168,1,$BN167+1)),"",IF($BL167="P",VLOOKUP($A167,Surfaces!$B$2:$AL$62,15,0),(VLOOKUP($A167,Surfaces!$B$2:$AL$62,28,0))/$BC167)))</f>
        <v/>
      </c>
      <c r="AX167" s="43" t="str">
        <f>IF((AX$182+$BN167)&gt;=52,IF(ISBLANK(INDEX($C168:$BB168,1,(AX$182+$BN167+1-52))),"",IF($BL167="P",VLOOKUP($A167,Surfaces!$B$2:$AL$62,15,0),(VLOOKUP($A167,Surfaces!$B$2:$AL$62,28,0))/$BC167)),IF(ISBLANK(INDEX(AX168:$BB168,1,$BN167+1)),"",IF($BL167="P",VLOOKUP($A167,Surfaces!$B$2:$AL$62,15,0),(VLOOKUP($A167,Surfaces!$B$2:$AL$62,28,0))/$BC167)))</f>
        <v/>
      </c>
      <c r="AY167" s="43" t="str">
        <f>IF((AY$182+$BN167)&gt;=52,IF(ISBLANK(INDEX($C168:$BB168,1,(AY$182+$BN167+1-52))),"",IF($BL167="P",VLOOKUP($A167,Surfaces!$B$2:$AL$62,15,0),(VLOOKUP($A167,Surfaces!$B$2:$AL$62,28,0))/$BC167)),IF(ISBLANK(INDEX(AY168:$BB168,1,$BN167+1)),"",IF($BL167="P",VLOOKUP($A167,Surfaces!$B$2:$AL$62,15,0),(VLOOKUP($A167,Surfaces!$B$2:$AL$62,28,0))/$BC167)))</f>
        <v/>
      </c>
      <c r="AZ167" s="43" t="str">
        <f>IF((AZ$182+$BN167)&gt;=52,IF(ISBLANK(INDEX($C168:$BB168,1,(AZ$182+$BN167+1-52))),"",IF($BL167="P",VLOOKUP($A167,Surfaces!$B$2:$AL$62,15,0),(VLOOKUP($A167,Surfaces!$B$2:$AL$62,28,0))/$BC167)),IF(ISBLANK(INDEX(AZ168:$BB168,1,$BN167+1)),"",IF($BL167="P",VLOOKUP($A167,Surfaces!$B$2:$AL$62,15,0),(VLOOKUP($A167,Surfaces!$B$2:$AL$62,28,0))/$BC167)))</f>
        <v/>
      </c>
      <c r="BA167" s="43" t="str">
        <f>IF((BA$182+$BN167)&gt;=52,IF(ISBLANK(INDEX($C168:$BB168,1,(BA$182+$BN167+1-52))),"",IF($BL167="P",VLOOKUP($A167,Surfaces!$B$2:$AL$62,15,0),(VLOOKUP($A167,Surfaces!$B$2:$AL$62,28,0))/$BC167)),IF(ISBLANK(INDEX(BA168:$BB168,1,$BN167+1)),"",IF($BL167="P",VLOOKUP($A167,Surfaces!$B$2:$AL$62,15,0),(VLOOKUP($A167,Surfaces!$B$2:$AL$62,28,0))/$BC167)))</f>
        <v/>
      </c>
      <c r="BB167" s="43" t="str">
        <f>IF((BB$182+$BN167)&gt;=52,IF(ISBLANK(INDEX($C168:$BB168,1,(BB$182+$BN167+1-52))),"",IF($BL167="P",VLOOKUP($A167,Surfaces!$B$2:$AL$62,15,0),(VLOOKUP($A167,Surfaces!$B$2:$AL$62,28,0))/$BC167)),IF(ISBLANK(INDEX(BB168:$BB168,1,$BN167+1)),"",IF($BL167="P",VLOOKUP($A167,Surfaces!$B$2:$AL$62,15,0),(VLOOKUP($A167,Surfaces!$B$2:$AL$62,28,0))/$BC167)))</f>
        <v/>
      </c>
      <c r="BC167" s="44" t="str">
        <f>IF(COUNTA(C168:BB168)=0,"",COUNTA(C168:BB168))</f>
        <v/>
      </c>
      <c r="BD167" s="45"/>
      <c r="BE167" s="45"/>
      <c r="BF167" s="46"/>
      <c r="BG167" s="46"/>
      <c r="BH167" s="46"/>
      <c r="BI167" s="46"/>
      <c r="BJ167" s="46"/>
      <c r="BK167" s="47"/>
      <c r="BL167" s="46"/>
      <c r="BM167" s="46"/>
      <c r="BN167" s="46"/>
      <c r="BO167" s="48"/>
      <c r="BP167" s="49"/>
      <c r="BQ167" s="48"/>
      <c r="BR167" s="50" t="str">
        <f>IF(ISBLANK(BP167),"",BP167)</f>
        <v/>
      </c>
    </row>
    <row r="168" spans="1:70" x14ac:dyDescent="0.2">
      <c r="A168" s="52">
        <f>A167</f>
        <v>0</v>
      </c>
      <c r="B168" s="53" t="s">
        <v>121</v>
      </c>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54"/>
      <c r="AQ168" s="54"/>
      <c r="AR168" s="54"/>
      <c r="AS168" s="54"/>
      <c r="AT168" s="54"/>
      <c r="AU168" s="54"/>
      <c r="AV168" s="54"/>
      <c r="AW168" s="54"/>
      <c r="AX168" s="54"/>
      <c r="AY168" s="54"/>
      <c r="AZ168" s="54"/>
      <c r="BA168" s="54"/>
      <c r="BB168" s="54"/>
      <c r="BC168" s="57"/>
      <c r="BD168" s="58"/>
      <c r="BE168" s="58"/>
      <c r="BF168" s="59"/>
      <c r="BG168" s="59"/>
      <c r="BH168" s="59"/>
      <c r="BI168" s="59"/>
      <c r="BJ168" s="59"/>
      <c r="BK168" s="60"/>
      <c r="BL168" s="59"/>
      <c r="BM168" s="59"/>
      <c r="BN168" s="59"/>
      <c r="BO168" s="61"/>
      <c r="BP168" s="62"/>
      <c r="BQ168" s="61"/>
      <c r="BR168" s="63"/>
    </row>
    <row r="169" spans="1:70" x14ac:dyDescent="0.2">
      <c r="A169" s="64">
        <f>A168</f>
        <v>0</v>
      </c>
      <c r="B169" s="65" t="s">
        <v>123</v>
      </c>
      <c r="C169" s="66" t="str">
        <f>IF(C168="","",IF(VLOOKUP($A169,Surfaces!$B$1:$AK$61,16,0)="",VLOOKUP($A169,Surfaces!$B$1:$AK$61,29,0),VLOOKUP($A169,Surfaces!$B$1:$AK$61,16,0)))</f>
        <v/>
      </c>
      <c r="D169" s="66" t="str">
        <f>IF(D168="","",IF(VLOOKUP($A169,Surfaces!$B$1:$AK$61,16,0)="",VLOOKUP($A169,Surfaces!$B$1:$AK$61,29,0),VLOOKUP($A169,Surfaces!$B$1:$AK$61,16,0)))</f>
        <v/>
      </c>
      <c r="E169" s="66" t="str">
        <f>IF(E168="","",IF(VLOOKUP($A169,Surfaces!$B$1:$AK$61,16,0)="",VLOOKUP($A169,Surfaces!$B$1:$AK$61,29,0),VLOOKUP($A169,Surfaces!$B$1:$AK$61,16,0)))</f>
        <v/>
      </c>
      <c r="F169" s="66" t="str">
        <f>IF(F168="","",IF(VLOOKUP($A169,Surfaces!$B$1:$AK$61,16,0)="",VLOOKUP($A169,Surfaces!$B$1:$AK$61,29,0),VLOOKUP($A169,Surfaces!$B$1:$AK$61,16,0)))</f>
        <v/>
      </c>
      <c r="G169" s="66" t="str">
        <f>IF(G168="","",IF(VLOOKUP($A169,Surfaces!$B$1:$AK$61,16,0)="",VLOOKUP($A169,Surfaces!$B$1:$AK$61,29,0),VLOOKUP($A169,Surfaces!$B$1:$AK$61,16,0)))</f>
        <v/>
      </c>
      <c r="H169" s="66" t="str">
        <f>IF(H168="","",IF(VLOOKUP($A169,Surfaces!$B$1:$AK$61,16,0)="",VLOOKUP($A169,Surfaces!$B$1:$AK$61,29,0),VLOOKUP($A169,Surfaces!$B$1:$AK$61,16,0)))</f>
        <v/>
      </c>
      <c r="I169" s="66" t="str">
        <f>IF(I168="","",IF(VLOOKUP($A169,Surfaces!$B$1:$AK$61,16,0)="",VLOOKUP($A169,Surfaces!$B$1:$AK$61,29,0),VLOOKUP($A169,Surfaces!$B$1:$AK$61,16,0)))</f>
        <v/>
      </c>
      <c r="J169" s="66" t="str">
        <f>IF(J168="","",IF(VLOOKUP($A169,Surfaces!$B$1:$AK$61,16,0)="",VLOOKUP($A169,Surfaces!$B$1:$AK$61,29,0),VLOOKUP($A169,Surfaces!$B$1:$AK$61,16,0)))</f>
        <v/>
      </c>
      <c r="K169" s="66" t="str">
        <f>IF(K168="","",IF(VLOOKUP($A169,Surfaces!$B$1:$AK$61,16,0)="",VLOOKUP($A169,Surfaces!$B$1:$AK$61,29,0),VLOOKUP($A169,Surfaces!$B$1:$AK$61,16,0)))</f>
        <v/>
      </c>
      <c r="L169" s="66" t="str">
        <f>IF(L168="","",IF(VLOOKUP($A169,Surfaces!$B$1:$AK$61,16,0)="",VLOOKUP($A169,Surfaces!$B$1:$AK$61,29,0),VLOOKUP($A169,Surfaces!$B$1:$AK$61,16,0)))</f>
        <v/>
      </c>
      <c r="M169" s="66" t="str">
        <f>IF(M168="","",IF(VLOOKUP($A169,Surfaces!$B$1:$AK$61,16,0)="",VLOOKUP($A169,Surfaces!$B$1:$AK$61,29,0),VLOOKUP($A169,Surfaces!$B$1:$AK$61,16,0)))</f>
        <v/>
      </c>
      <c r="N169" s="66" t="str">
        <f>IF(N168="","",IF(VLOOKUP($A169,Surfaces!$B$1:$AK$61,16,0)="",VLOOKUP($A169,Surfaces!$B$1:$AK$61,29,0),VLOOKUP($A169,Surfaces!$B$1:$AK$61,16,0)))</f>
        <v/>
      </c>
      <c r="O169" s="66" t="str">
        <f>IF(O168="","",IF(VLOOKUP($A169,Surfaces!$B$1:$AK$61,16,0)="",VLOOKUP($A169,Surfaces!$B$1:$AK$61,29,0),VLOOKUP($A169,Surfaces!$B$1:$AK$61,16,0)))</f>
        <v/>
      </c>
      <c r="P169" s="66" t="str">
        <f>IF(P168="","",IF(VLOOKUP($A169,Surfaces!$B$1:$AK$61,16,0)="",VLOOKUP($A169,Surfaces!$B$1:$AK$61,29,0),VLOOKUP($A169,Surfaces!$B$1:$AK$61,16,0)))</f>
        <v/>
      </c>
      <c r="Q169" s="66" t="str">
        <f>IF(Q168="","",IF(VLOOKUP($A169,Surfaces!$B$1:$AK$61,16,0)="",VLOOKUP($A169,Surfaces!$B$1:$AK$61,29,0),VLOOKUP($A169,Surfaces!$B$1:$AK$61,16,0)))</f>
        <v/>
      </c>
      <c r="R169" s="66" t="str">
        <f>IF(R168="","",IF(VLOOKUP($A169,Surfaces!$B$1:$AK$61,16,0)="",VLOOKUP($A169,Surfaces!$B$1:$AK$61,29,0),VLOOKUP($A169,Surfaces!$B$1:$AK$61,16,0)))</f>
        <v/>
      </c>
      <c r="S169" s="66" t="str">
        <f>IF(S168="","",IF(VLOOKUP($A169,Surfaces!$B$1:$AK$61,16,0)="",VLOOKUP($A169,Surfaces!$B$1:$AK$61,29,0),VLOOKUP($A169,Surfaces!$B$1:$AK$61,16,0)))</f>
        <v/>
      </c>
      <c r="T169" s="66" t="str">
        <f>IF(T168="","",IF(VLOOKUP($A169,Surfaces!$B$1:$AK$61,16,0)="",VLOOKUP($A169,Surfaces!$B$1:$AK$61,29,0),VLOOKUP($A169,Surfaces!$B$1:$AK$61,16,0)))</f>
        <v/>
      </c>
      <c r="U169" s="66" t="str">
        <f>IF(U168="","",IF(VLOOKUP($A169,Surfaces!$B$1:$AK$61,16,0)="",VLOOKUP($A169,Surfaces!$B$1:$AK$61,29,0),VLOOKUP($A169,Surfaces!$B$1:$AK$61,16,0)))</f>
        <v/>
      </c>
      <c r="V169" s="66" t="str">
        <f>IF(V168="","",IF(VLOOKUP($A169,Surfaces!$B$1:$AK$61,16,0)="",VLOOKUP($A169,Surfaces!$B$1:$AK$61,29,0),VLOOKUP($A169,Surfaces!$B$1:$AK$61,16,0)))</f>
        <v/>
      </c>
      <c r="W169" s="66" t="str">
        <f>IF(W168="","",IF(VLOOKUP($A169,Surfaces!$B$1:$AK$61,16,0)="",VLOOKUP($A169,Surfaces!$B$1:$AK$61,29,0),VLOOKUP($A169,Surfaces!$B$1:$AK$61,16,0)))</f>
        <v/>
      </c>
      <c r="X169" s="66" t="str">
        <f>IF(X168="","",IF(VLOOKUP($A169,Surfaces!$B$1:$AK$61,16,0)="",VLOOKUP($A169,Surfaces!$B$1:$AK$61,29,0),VLOOKUP($A169,Surfaces!$B$1:$AK$61,16,0)))</f>
        <v/>
      </c>
      <c r="Y169" s="66" t="str">
        <f>IF(Y168="","",IF(VLOOKUP($A169,Surfaces!$B$1:$AK$61,16,0)="",VLOOKUP($A169,Surfaces!$B$1:$AK$61,29,0),VLOOKUP($A169,Surfaces!$B$1:$AK$61,16,0)))</f>
        <v/>
      </c>
      <c r="Z169" s="66" t="str">
        <f>IF(Z168="","",IF(VLOOKUP($A169,Surfaces!$B$1:$AK$61,16,0)="",VLOOKUP($A169,Surfaces!$B$1:$AK$61,29,0),VLOOKUP($A169,Surfaces!$B$1:$AK$61,16,0)))</f>
        <v/>
      </c>
      <c r="AA169" s="66" t="str">
        <f>IF(AA168="","",IF(VLOOKUP($A169,Surfaces!$B$1:$AK$61,16,0)="",VLOOKUP($A169,Surfaces!$B$1:$AK$61,29,0),VLOOKUP($A169,Surfaces!$B$1:$AK$61,16,0)))</f>
        <v/>
      </c>
      <c r="AB169" s="66" t="str">
        <f>IF(AB168="","",IF(VLOOKUP($A169,Surfaces!$B$1:$AK$61,16,0)="",VLOOKUP($A169,Surfaces!$B$1:$AK$61,29,0),VLOOKUP($A169,Surfaces!$B$1:$AK$61,16,0)))</f>
        <v/>
      </c>
      <c r="AC169" s="66" t="str">
        <f>IF(AC168="","",IF(VLOOKUP($A169,Surfaces!$B$1:$AK$61,16,0)="",VLOOKUP($A169,Surfaces!$B$1:$AK$61,29,0),VLOOKUP($A169,Surfaces!$B$1:$AK$61,16,0)))</f>
        <v/>
      </c>
      <c r="AD169" s="66" t="str">
        <f>IF(AD168="","",IF(VLOOKUP($A169,Surfaces!$B$1:$AK$61,16,0)="",VLOOKUP($A169,Surfaces!$B$1:$AK$61,29,0),VLOOKUP($A169,Surfaces!$B$1:$AK$61,16,0)))</f>
        <v/>
      </c>
      <c r="AE169" s="66" t="str">
        <f>IF(AE168="","",IF(VLOOKUP($A169,Surfaces!$B$1:$AK$61,16,0)="",VLOOKUP($A169,Surfaces!$B$1:$AK$61,29,0),VLOOKUP($A169,Surfaces!$B$1:$AK$61,16,0)))</f>
        <v/>
      </c>
      <c r="AF169" s="66" t="str">
        <f>IF(AF168="","",IF(VLOOKUP($A169,Surfaces!$B$1:$AK$61,16,0)="",VLOOKUP($A169,Surfaces!$B$1:$AK$61,29,0),VLOOKUP($A169,Surfaces!$B$1:$AK$61,16,0)))</f>
        <v/>
      </c>
      <c r="AG169" s="66" t="str">
        <f>IF(AG168="","",IF(VLOOKUP($A169,Surfaces!$B$1:$AK$61,16,0)="",VLOOKUP($A169,Surfaces!$B$1:$AK$61,29,0),VLOOKUP($A169,Surfaces!$B$1:$AK$61,16,0)))</f>
        <v/>
      </c>
      <c r="AH169" s="66" t="str">
        <f>IF(AH168="","",IF(VLOOKUP($A169,Surfaces!$B$1:$AK$61,16,0)="",VLOOKUP($A169,Surfaces!$B$1:$AK$61,29,0),VLOOKUP($A169,Surfaces!$B$1:$AK$61,16,0)))</f>
        <v/>
      </c>
      <c r="AI169" s="66" t="str">
        <f>IF(AI168="","",IF(VLOOKUP($A169,Surfaces!$B$1:$AK$61,16,0)="",VLOOKUP($A169,Surfaces!$B$1:$AK$61,29,0),VLOOKUP($A169,Surfaces!$B$1:$AK$61,16,0)))</f>
        <v/>
      </c>
      <c r="AJ169" s="66" t="str">
        <f>IF(AJ168="","",IF(VLOOKUP($A169,Surfaces!$B$1:$AK$61,16,0)="",VLOOKUP($A169,Surfaces!$B$1:$AK$61,29,0),VLOOKUP($A169,Surfaces!$B$1:$AK$61,16,0)))</f>
        <v/>
      </c>
      <c r="AK169" s="66" t="str">
        <f>IF(AK168="","",IF(VLOOKUP($A169,Surfaces!$B$1:$AK$61,16,0)="",VLOOKUP($A169,Surfaces!$B$1:$AK$61,29,0),VLOOKUP($A169,Surfaces!$B$1:$AK$61,16,0)))</f>
        <v/>
      </c>
      <c r="AL169" s="66" t="str">
        <f>IF(AL168="","",IF(VLOOKUP($A169,Surfaces!$B$1:$AK$61,16,0)="",VLOOKUP($A169,Surfaces!$B$1:$AK$61,29,0),VLOOKUP($A169,Surfaces!$B$1:$AK$61,16,0)))</f>
        <v/>
      </c>
      <c r="AM169" s="66" t="str">
        <f>IF(AM168="","",IF(VLOOKUP($A169,Surfaces!$B$1:$AK$61,16,0)="",VLOOKUP($A169,Surfaces!$B$1:$AK$61,29,0),VLOOKUP($A169,Surfaces!$B$1:$AK$61,16,0)))</f>
        <v/>
      </c>
      <c r="AN169" s="66" t="str">
        <f>IF(AN168="","",IF(VLOOKUP($A169,Surfaces!$B$1:$AK$61,16,0)="",VLOOKUP($A169,Surfaces!$B$1:$AK$61,29,0),VLOOKUP($A169,Surfaces!$B$1:$AK$61,16,0)))</f>
        <v/>
      </c>
      <c r="AO169" s="66" t="str">
        <f>IF(AO168="","",IF(VLOOKUP($A169,Surfaces!$B$1:$AK$61,16,0)="",VLOOKUP($A169,Surfaces!$B$1:$AK$61,29,0),VLOOKUP($A169,Surfaces!$B$1:$AK$61,16,0)))</f>
        <v/>
      </c>
      <c r="AP169" s="66" t="str">
        <f>IF(AP168="","",IF(VLOOKUP($A169,Surfaces!$B$1:$AK$61,16,0)="",VLOOKUP($A169,Surfaces!$B$1:$AK$61,29,0),VLOOKUP($A169,Surfaces!$B$1:$AK$61,16,0)))</f>
        <v/>
      </c>
      <c r="AQ169" s="66" t="str">
        <f>IF(AQ168="","",IF(VLOOKUP($A169,Surfaces!$B$1:$AK$61,16,0)="",VLOOKUP($A169,Surfaces!$B$1:$AK$61,29,0),VLOOKUP($A169,Surfaces!$B$1:$AK$61,16,0)))</f>
        <v/>
      </c>
      <c r="AR169" s="66" t="str">
        <f>IF(AR168="","",IF(VLOOKUP($A169,Surfaces!$B$1:$AK$61,16,0)="",VLOOKUP($A169,Surfaces!$B$1:$AK$61,29,0),VLOOKUP($A169,Surfaces!$B$1:$AK$61,16,0)))</f>
        <v/>
      </c>
      <c r="AS169" s="66" t="str">
        <f>IF(AS168="","",IF(VLOOKUP($A169,Surfaces!$B$1:$AK$61,16,0)="",VLOOKUP($A169,Surfaces!$B$1:$AK$61,29,0),VLOOKUP($A169,Surfaces!$B$1:$AK$61,16,0)))</f>
        <v/>
      </c>
      <c r="AT169" s="66" t="str">
        <f>IF(AT168="","",IF(VLOOKUP($A169,Surfaces!$B$1:$AK$61,16,0)="",VLOOKUP($A169,Surfaces!$B$1:$AK$61,29,0),VLOOKUP($A169,Surfaces!$B$1:$AK$61,16,0)))</f>
        <v/>
      </c>
      <c r="AU169" s="66" t="str">
        <f>IF(AU168="","",IF(VLOOKUP($A169,Surfaces!$B$1:$AK$61,16,0)="",VLOOKUP($A169,Surfaces!$B$1:$AK$61,29,0),VLOOKUP($A169,Surfaces!$B$1:$AK$61,16,0)))</f>
        <v/>
      </c>
      <c r="AV169" s="66" t="str">
        <f>IF(AV168="","",IF(VLOOKUP($A169,Surfaces!$B$1:$AK$61,16,0)="",VLOOKUP($A169,Surfaces!$B$1:$AK$61,29,0),VLOOKUP($A169,Surfaces!$B$1:$AK$61,16,0)))</f>
        <v/>
      </c>
      <c r="AW169" s="66" t="str">
        <f>IF(AW168="","",IF(VLOOKUP($A169,Surfaces!$B$1:$AK$61,16,0)="",VLOOKUP($A169,Surfaces!$B$1:$AK$61,29,0),VLOOKUP($A169,Surfaces!$B$1:$AK$61,16,0)))</f>
        <v/>
      </c>
      <c r="AX169" s="66" t="str">
        <f>IF(AX168="","",IF(VLOOKUP($A169,Surfaces!$B$1:$AK$61,16,0)="",VLOOKUP($A169,Surfaces!$B$1:$AK$61,29,0),VLOOKUP($A169,Surfaces!$B$1:$AK$61,16,0)))</f>
        <v/>
      </c>
      <c r="AY169" s="66" t="str">
        <f>IF(AY168="","",IF(VLOOKUP($A169,Surfaces!$B$1:$AK$61,16,0)="",VLOOKUP($A169,Surfaces!$B$1:$AK$61,29,0),VLOOKUP($A169,Surfaces!$B$1:$AK$61,16,0)))</f>
        <v/>
      </c>
      <c r="AZ169" s="66" t="str">
        <f>IF(AZ168="","",IF(VLOOKUP($A169,Surfaces!$B$1:$AK$61,16,0)="",VLOOKUP($A169,Surfaces!$B$1:$AK$61,29,0),VLOOKUP($A169,Surfaces!$B$1:$AK$61,16,0)))</f>
        <v/>
      </c>
      <c r="BA169" s="66" t="str">
        <f>IF(BA168="","",IF(VLOOKUP($A169,Surfaces!$B$1:$AK$61,16,0)="",VLOOKUP($A169,Surfaces!$B$1:$AK$61,29,0),VLOOKUP($A169,Surfaces!$B$1:$AK$61,16,0)))</f>
        <v/>
      </c>
      <c r="BB169" s="66" t="str">
        <f>IF(BB168="","",IF(VLOOKUP($A169,Surfaces!$B$1:$AK$61,16,0)="",VLOOKUP($A169,Surfaces!$B$1:$AK$61,29,0),VLOOKUP($A169,Surfaces!$B$1:$AK$61,16,0)))</f>
        <v/>
      </c>
      <c r="BC169" s="67"/>
      <c r="BD169" s="68"/>
      <c r="BE169" s="68"/>
      <c r="BF169" s="69"/>
      <c r="BG169" s="69"/>
      <c r="BH169" s="69"/>
      <c r="BI169" s="69"/>
      <c r="BJ169" s="69"/>
      <c r="BK169" s="70"/>
      <c r="BL169" s="69"/>
      <c r="BM169" s="69"/>
      <c r="BN169" s="69"/>
      <c r="BO169" s="71"/>
      <c r="BP169" s="72"/>
      <c r="BQ169" s="71"/>
      <c r="BR169" s="73"/>
    </row>
    <row r="170" spans="1:70" s="51" customFormat="1" x14ac:dyDescent="0.2">
      <c r="A170" s="41"/>
      <c r="B170" s="42" t="s">
        <v>115</v>
      </c>
      <c r="C170" s="43" t="str">
        <f>IF((C$182+$BN170)&gt;=52,IF(ISBLANK(INDEX($C171:$BB171,1,(C$182+$BN170+1-52))),"",IF($BL170="P",VLOOKUP($A170,Surfaces!$B$2:$AL$62,15,0),(VLOOKUP($A170,Surfaces!$B$2:$AL$62,28,0))/$BC170)),IF(ISBLANK(INDEX(C171:$BB171,1,$BN170+1)),"",IF($BL170="P",VLOOKUP($A170,Surfaces!$B$2:$AL$62,15,0),(VLOOKUP($A170,Surfaces!$B$2:$AL$62,28,0))/$BC170)))</f>
        <v/>
      </c>
      <c r="D170" s="43" t="str">
        <f>IF((D$182+$BN170)&gt;=52,IF(ISBLANK(INDEX($C171:$BB171,1,(D$182+$BN170+1-52))),"",IF($BL170="P",VLOOKUP($A170,Surfaces!$B$2:$AL$62,15,0),(VLOOKUP($A170,Surfaces!$B$2:$AL$62,28,0))/$BC170)),IF(ISBLANK(INDEX(D171:$BB171,1,$BN170+1)),"",IF($BL170="P",VLOOKUP($A170,Surfaces!$B$2:$AL$62,15,0),(VLOOKUP($A170,Surfaces!$B$2:$AL$62,28,0))/$BC170)))</f>
        <v/>
      </c>
      <c r="E170" s="43" t="str">
        <f>IF((E$182+$BN170)&gt;=52,IF(ISBLANK(INDEX($C171:$BB171,1,(E$182+$BN170+1-52))),"",IF($BL170="P",VLOOKUP($A170,Surfaces!$B$2:$AL$62,15,0),(VLOOKUP($A170,Surfaces!$B$2:$AL$62,28,0))/$BC170)),IF(ISBLANK(INDEX(E171:$BB171,1,$BN170+1)),"",IF($BL170="P",VLOOKUP($A170,Surfaces!$B$2:$AL$62,15,0),(VLOOKUP($A170,Surfaces!$B$2:$AL$62,28,0))/$BC170)))</f>
        <v/>
      </c>
      <c r="F170" s="43" t="str">
        <f>IF((F$182+$BN170)&gt;=52,IF(ISBLANK(INDEX($C171:$BB171,1,(F$182+$BN170+1-52))),"",IF($BL170="P",VLOOKUP($A170,Surfaces!$B$2:$AL$62,15,0),(VLOOKUP($A170,Surfaces!$B$2:$AL$62,28,0))/$BC170)),IF(ISBLANK(INDEX(F171:$BB171,1,$BN170+1)),"",IF($BL170="P",VLOOKUP($A170,Surfaces!$B$2:$AL$62,15,0),(VLOOKUP($A170,Surfaces!$B$2:$AL$62,28,0))/$BC170)))</f>
        <v/>
      </c>
      <c r="G170" s="43" t="str">
        <f>IF((G$182+$BN170)&gt;=52,IF(ISBLANK(INDEX($C171:$BB171,1,(G$182+$BN170+1-52))),"",IF($BL170="P",VLOOKUP($A170,Surfaces!$B$2:$AL$62,15,0),(VLOOKUP($A170,Surfaces!$B$2:$AL$62,28,0))/$BC170)),IF(ISBLANK(INDEX(G171:$BB171,1,$BN170+1)),"",IF($BL170="P",VLOOKUP($A170,Surfaces!$B$2:$AL$62,15,0),(VLOOKUP($A170,Surfaces!$B$2:$AL$62,28,0))/$BC170)))</f>
        <v/>
      </c>
      <c r="H170" s="43" t="str">
        <f>IF((H$182+$BN170)&gt;=52,IF(ISBLANK(INDEX($C171:$BB171,1,(H$182+$BN170+1-52))),"",IF($BL170="P",VLOOKUP($A170,Surfaces!$B$2:$AL$62,15,0),(VLOOKUP($A170,Surfaces!$B$2:$AL$62,28,0))/$BC170)),IF(ISBLANK(INDEX(H171:$BB171,1,$BN170+1)),"",IF($BL170="P",VLOOKUP($A170,Surfaces!$B$2:$AL$62,15,0),(VLOOKUP($A170,Surfaces!$B$2:$AL$62,28,0))/$BC170)))</f>
        <v/>
      </c>
      <c r="I170" s="43" t="str">
        <f>IF((I$182+$BN170)&gt;=52,IF(ISBLANK(INDEX($C171:$BB171,1,(I$182+$BN170+1-52))),"",IF($BL170="P",VLOOKUP($A170,Surfaces!$B$2:$AL$62,15,0),(VLOOKUP($A170,Surfaces!$B$2:$AL$62,28,0))/$BC170)),IF(ISBLANK(INDEX(I171:$BB171,1,$BN170+1)),"",IF($BL170="P",VLOOKUP($A170,Surfaces!$B$2:$AL$62,15,0),(VLOOKUP($A170,Surfaces!$B$2:$AL$62,28,0))/$BC170)))</f>
        <v/>
      </c>
      <c r="J170" s="43" t="str">
        <f>IF((J$182+$BN170)&gt;=52,IF(ISBLANK(INDEX($C171:$BB171,1,(J$182+$BN170+1-52))),"",IF($BL170="P",VLOOKUP($A170,Surfaces!$B$2:$AL$62,15,0),(VLOOKUP($A170,Surfaces!$B$2:$AL$62,28,0))/$BC170)),IF(ISBLANK(INDEX(J171:$BB171,1,$BN170+1)),"",IF($BL170="P",VLOOKUP($A170,Surfaces!$B$2:$AL$62,15,0),(VLOOKUP($A170,Surfaces!$B$2:$AL$62,28,0))/$BC170)))</f>
        <v/>
      </c>
      <c r="K170" s="43" t="str">
        <f>IF((K$182+$BN170)&gt;=52,IF(ISBLANK(INDEX($C171:$BB171,1,(K$182+$BN170+1-52))),"",IF($BL170="P",VLOOKUP($A170,Surfaces!$B$2:$AL$62,15,0),(VLOOKUP($A170,Surfaces!$B$2:$AL$62,28,0))/$BC170)),IF(ISBLANK(INDEX(K171:$BB171,1,$BN170+1)),"",IF($BL170="P",VLOOKUP($A170,Surfaces!$B$2:$AL$62,15,0),(VLOOKUP($A170,Surfaces!$B$2:$AL$62,28,0))/$BC170)))</f>
        <v/>
      </c>
      <c r="L170" s="43" t="str">
        <f>IF((L$182+$BN170)&gt;=52,IF(ISBLANK(INDEX($C171:$BB171,1,(L$182+$BN170+1-52))),"",IF($BL170="P",VLOOKUP($A170,Surfaces!$B$2:$AL$62,15,0),(VLOOKUP($A170,Surfaces!$B$2:$AL$62,28,0))/$BC170)),IF(ISBLANK(INDEX(L171:$BB171,1,$BN170+1)),"",IF($BL170="P",VLOOKUP($A170,Surfaces!$B$2:$AL$62,15,0),(VLOOKUP($A170,Surfaces!$B$2:$AL$62,28,0))/$BC170)))</f>
        <v/>
      </c>
      <c r="M170" s="43" t="str">
        <f>IF((M$182+$BN170)&gt;=52,IF(ISBLANK(INDEX($C171:$BB171,1,(M$182+$BN170+1-52))),"",IF($BL170="P",VLOOKUP($A170,Surfaces!$B$2:$AL$62,15,0),(VLOOKUP($A170,Surfaces!$B$2:$AL$62,28,0))/$BC170)),IF(ISBLANK(INDEX(M171:$BB171,1,$BN170+1)),"",IF($BL170="P",VLOOKUP($A170,Surfaces!$B$2:$AL$62,15,0),(VLOOKUP($A170,Surfaces!$B$2:$AL$62,28,0))/$BC170)))</f>
        <v/>
      </c>
      <c r="N170" s="43" t="str">
        <f>IF((N$182+$BN170)&gt;=52,IF(ISBLANK(INDEX($C171:$BB171,1,(N$182+$BN170+1-52))),"",IF($BL170="P",VLOOKUP($A170,Surfaces!$B$2:$AL$62,15,0),(VLOOKUP($A170,Surfaces!$B$2:$AL$62,28,0))/$BC170)),IF(ISBLANK(INDEX(N171:$BB171,1,$BN170+1)),"",IF($BL170="P",VLOOKUP($A170,Surfaces!$B$2:$AL$62,15,0),(VLOOKUP($A170,Surfaces!$B$2:$AL$62,28,0))/$BC170)))</f>
        <v/>
      </c>
      <c r="O170" s="43" t="str">
        <f>IF((O$182+$BN170)&gt;=52,IF(ISBLANK(INDEX($C171:$BB171,1,(O$182+$BN170+1-52))),"",IF($BL170="P",VLOOKUP($A170,Surfaces!$B$2:$AL$62,15,0),(VLOOKUP($A170,Surfaces!$B$2:$AL$62,28,0))/$BC170)),IF(ISBLANK(INDEX(O171:$BB171,1,$BN170+1)),"",IF($BL170="P",VLOOKUP($A170,Surfaces!$B$2:$AL$62,15,0),(VLOOKUP($A170,Surfaces!$B$2:$AL$62,28,0))/$BC170)))</f>
        <v/>
      </c>
      <c r="P170" s="43" t="str">
        <f>IF((P$182+$BN170)&gt;=52,IF(ISBLANK(INDEX($C171:$BB171,1,(P$182+$BN170+1-52))),"",IF($BL170="P",VLOOKUP($A170,Surfaces!$B$2:$AL$62,15,0),(VLOOKUP($A170,Surfaces!$B$2:$AL$62,28,0))/$BC170)),IF(ISBLANK(INDEX(P171:$BB171,1,$BN170+1)),"",IF($BL170="P",VLOOKUP($A170,Surfaces!$B$2:$AL$62,15,0),(VLOOKUP($A170,Surfaces!$B$2:$AL$62,28,0))/$BC170)))</f>
        <v/>
      </c>
      <c r="Q170" s="43" t="str">
        <f>IF((Q$182+$BN170)&gt;=52,IF(ISBLANK(INDEX($C171:$BB171,1,(Q$182+$BN170+1-52))),"",IF($BL170="P",VLOOKUP($A170,Surfaces!$B$2:$AL$62,15,0),(VLOOKUP($A170,Surfaces!$B$2:$AL$62,28,0))/$BC170)),IF(ISBLANK(INDEX(Q171:$BB171,1,$BN170+1)),"",IF($BL170="P",VLOOKUP($A170,Surfaces!$B$2:$AL$62,15,0),(VLOOKUP($A170,Surfaces!$B$2:$AL$62,28,0))/$BC170)))</f>
        <v/>
      </c>
      <c r="R170" s="43" t="str">
        <f>IF((R$182+$BN170)&gt;=52,IF(ISBLANK(INDEX($C171:$BB171,1,(R$182+$BN170+1-52))),"",IF($BL170="P",VLOOKUP($A170,Surfaces!$B$2:$AL$62,15,0),(VLOOKUP($A170,Surfaces!$B$2:$AL$62,28,0))/$BC170)),IF(ISBLANK(INDEX(R171:$BB171,1,$BN170+1)),"",IF($BL170="P",VLOOKUP($A170,Surfaces!$B$2:$AL$62,15,0),(VLOOKUP($A170,Surfaces!$B$2:$AL$62,28,0))/$BC170)))</f>
        <v/>
      </c>
      <c r="S170" s="43" t="str">
        <f>IF((S$182+$BN170)&gt;=52,IF(ISBLANK(INDEX($C171:$BB171,1,(S$182+$BN170+1-52))),"",IF($BL170="P",VLOOKUP($A170,Surfaces!$B$2:$AL$62,15,0),(VLOOKUP($A170,Surfaces!$B$2:$AL$62,28,0))/$BC170)),IF(ISBLANK(INDEX(S171:$BB171,1,$BN170+1)),"",IF($BL170="P",VLOOKUP($A170,Surfaces!$B$2:$AL$62,15,0),(VLOOKUP($A170,Surfaces!$B$2:$AL$62,28,0))/$BC170)))</f>
        <v/>
      </c>
      <c r="T170" s="43" t="str">
        <f>IF((T$182+$BN170)&gt;=52,IF(ISBLANK(INDEX($C171:$BB171,1,(T$182+$BN170+1-52))),"",IF($BL170="P",VLOOKUP($A170,Surfaces!$B$2:$AL$62,15,0),(VLOOKUP($A170,Surfaces!$B$2:$AL$62,28,0))/$BC170)),IF(ISBLANK(INDEX(T171:$BB171,1,$BN170+1)),"",IF($BL170="P",VLOOKUP($A170,Surfaces!$B$2:$AL$62,15,0),(VLOOKUP($A170,Surfaces!$B$2:$AL$62,28,0))/$BC170)))</f>
        <v/>
      </c>
      <c r="U170" s="43" t="str">
        <f>IF((U$182+$BN170)&gt;=52,IF(ISBLANK(INDEX($C171:$BB171,1,(U$182+$BN170+1-52))),"",IF($BL170="P",VLOOKUP($A170,Surfaces!$B$2:$AL$62,15,0),(VLOOKUP($A170,Surfaces!$B$2:$AL$62,28,0))/$BC170)),IF(ISBLANK(INDEX(U171:$BB171,1,$BN170+1)),"",IF($BL170="P",VLOOKUP($A170,Surfaces!$B$2:$AL$62,15,0),(VLOOKUP($A170,Surfaces!$B$2:$AL$62,28,0))/$BC170)))</f>
        <v/>
      </c>
      <c r="V170" s="43" t="str">
        <f>IF((V$182+$BN170)&gt;=52,IF(ISBLANK(INDEX($C171:$BB171,1,(V$182+$BN170+1-52))),"",IF($BL170="P",VLOOKUP($A170,Surfaces!$B$2:$AL$62,15,0),(VLOOKUP($A170,Surfaces!$B$2:$AL$62,28,0))/$BC170)),IF(ISBLANK(INDEX(V171:$BB171,1,$BN170+1)),"",IF($BL170="P",VLOOKUP($A170,Surfaces!$B$2:$AL$62,15,0),(VLOOKUP($A170,Surfaces!$B$2:$AL$62,28,0))/$BC170)))</f>
        <v/>
      </c>
      <c r="W170" s="43" t="str">
        <f>IF((W$182+$BN170)&gt;=52,IF(ISBLANK(INDEX($C171:$BB171,1,(W$182+$BN170+1-52))),"",IF($BL170="P",VLOOKUP($A170,Surfaces!$B$2:$AL$62,15,0),(VLOOKUP($A170,Surfaces!$B$2:$AL$62,28,0))/$BC170)),IF(ISBLANK(INDEX(W171:$BB171,1,$BN170+1)),"",IF($BL170="P",VLOOKUP($A170,Surfaces!$B$2:$AL$62,15,0),(VLOOKUP($A170,Surfaces!$B$2:$AL$62,28,0))/$BC170)))</f>
        <v/>
      </c>
      <c r="X170" s="43" t="str">
        <f>IF((X$182+$BN170)&gt;=52,IF(ISBLANK(INDEX($C171:$BB171,1,(X$182+$BN170+1-52))),"",IF($BL170="P",VLOOKUP($A170,Surfaces!$B$2:$AL$62,15,0),(VLOOKUP($A170,Surfaces!$B$2:$AL$62,28,0))/$BC170)),IF(ISBLANK(INDEX(X171:$BB171,1,$BN170+1)),"",IF($BL170="P",VLOOKUP($A170,Surfaces!$B$2:$AL$62,15,0),(VLOOKUP($A170,Surfaces!$B$2:$AL$62,28,0))/$BC170)))</f>
        <v/>
      </c>
      <c r="Y170" s="43" t="str">
        <f>IF((Y$182+$BN170)&gt;=52,IF(ISBLANK(INDEX($C171:$BB171,1,(Y$182+$BN170+1-52))),"",IF($BL170="P",VLOOKUP($A170,Surfaces!$B$2:$AL$62,15,0),(VLOOKUP($A170,Surfaces!$B$2:$AL$62,28,0))/$BC170)),IF(ISBLANK(INDEX(Y171:$BB171,1,$BN170+1)),"",IF($BL170="P",VLOOKUP($A170,Surfaces!$B$2:$AL$62,15,0),(VLOOKUP($A170,Surfaces!$B$2:$AL$62,28,0))/$BC170)))</f>
        <v/>
      </c>
      <c r="Z170" s="43" t="str">
        <f>IF((Z$182+$BN170)&gt;=52,IF(ISBLANK(INDEX($C171:$BB171,1,(Z$182+$BN170+1-52))),"",IF($BL170="P",VLOOKUP($A170,Surfaces!$B$2:$AL$62,15,0),(VLOOKUP($A170,Surfaces!$B$2:$AL$62,28,0))/$BC170)),IF(ISBLANK(INDEX(Z171:$BB171,1,$BN170+1)),"",IF($BL170="P",VLOOKUP($A170,Surfaces!$B$2:$AL$62,15,0),(VLOOKUP($A170,Surfaces!$B$2:$AL$62,28,0))/$BC170)))</f>
        <v/>
      </c>
      <c r="AA170" s="43" t="str">
        <f>IF((AA$182+$BN170)&gt;=52,IF(ISBLANK(INDEX($C171:$BB171,1,(AA$182+$BN170+1-52))),"",IF($BL170="P",VLOOKUP($A170,Surfaces!$B$2:$AL$62,15,0),(VLOOKUP($A170,Surfaces!$B$2:$AL$62,28,0))/$BC170)),IF(ISBLANK(INDEX(AA171:$BB171,1,$BN170+1)),"",IF($BL170="P",VLOOKUP($A170,Surfaces!$B$2:$AL$62,15,0),(VLOOKUP($A170,Surfaces!$B$2:$AL$62,28,0))/$BC170)))</f>
        <v/>
      </c>
      <c r="AB170" s="43" t="str">
        <f>IF((AB$182+$BN170)&gt;=52,IF(ISBLANK(INDEX($C171:$BB171,1,(AB$182+$BN170+1-52))),"",IF($BL170="P",VLOOKUP($A170,Surfaces!$B$2:$AL$62,15,0),(VLOOKUP($A170,Surfaces!$B$2:$AL$62,28,0))/$BC170)),IF(ISBLANK(INDEX(AB171:$BB171,1,$BN170+1)),"",IF($BL170="P",VLOOKUP($A170,Surfaces!$B$2:$AL$62,15,0),(VLOOKUP($A170,Surfaces!$B$2:$AL$62,28,0))/$BC170)))</f>
        <v/>
      </c>
      <c r="AC170" s="43" t="str">
        <f>IF((AC$182+$BN170)&gt;=52,IF(ISBLANK(INDEX($C171:$BB171,1,(AC$182+$BN170+1-52))),"",IF($BL170="P",VLOOKUP($A170,Surfaces!$B$2:$AL$62,15,0),(VLOOKUP($A170,Surfaces!$B$2:$AL$62,28,0))/$BC170)),IF(ISBLANK(INDEX(AC171:$BB171,1,$BN170+1)),"",IF($BL170="P",VLOOKUP($A170,Surfaces!$B$2:$AL$62,15,0),(VLOOKUP($A170,Surfaces!$B$2:$AL$62,28,0))/$BC170)))</f>
        <v/>
      </c>
      <c r="AD170" s="43" t="str">
        <f>IF((AD$182+$BN170)&gt;=52,IF(ISBLANK(INDEX($C171:$BB171,1,(AD$182+$BN170+1-52))),"",IF($BL170="P",VLOOKUP($A170,Surfaces!$B$2:$AL$62,15,0),(VLOOKUP($A170,Surfaces!$B$2:$AL$62,28,0))/$BC170)),IF(ISBLANK(INDEX(AD171:$BB171,1,$BN170+1)),"",IF($BL170="P",VLOOKUP($A170,Surfaces!$B$2:$AL$62,15,0),(VLOOKUP($A170,Surfaces!$B$2:$AL$62,28,0))/$BC170)))</f>
        <v/>
      </c>
      <c r="AE170" s="43" t="str">
        <f>IF((AE$182+$BN170)&gt;=52,IF(ISBLANK(INDEX($C171:$BB171,1,(AE$182+$BN170+1-52))),"",IF($BL170="P",VLOOKUP($A170,Surfaces!$B$2:$AL$62,15,0),(VLOOKUP($A170,Surfaces!$B$2:$AL$62,28,0))/$BC170)),IF(ISBLANK(INDEX(AE171:$BB171,1,$BN170+1)),"",IF($BL170="P",VLOOKUP($A170,Surfaces!$B$2:$AL$62,15,0),(VLOOKUP($A170,Surfaces!$B$2:$AL$62,28,0))/$BC170)))</f>
        <v/>
      </c>
      <c r="AF170" s="43" t="str">
        <f>IF((AF$182+$BN170)&gt;=52,IF(ISBLANK(INDEX($C171:$BB171,1,(AF$182+$BN170+1-52))),"",IF($BL170="P",VLOOKUP($A170,Surfaces!$B$2:$AL$62,15,0),(VLOOKUP($A170,Surfaces!$B$2:$AL$62,28,0))/$BC170)),IF(ISBLANK(INDEX(AF171:$BB171,1,$BN170+1)),"",IF($BL170="P",VLOOKUP($A170,Surfaces!$B$2:$AL$62,15,0),(VLOOKUP($A170,Surfaces!$B$2:$AL$62,28,0))/$BC170)))</f>
        <v/>
      </c>
      <c r="AG170" s="43" t="str">
        <f>IF((AG$182+$BN170)&gt;=52,IF(ISBLANK(INDEX($C171:$BB171,1,(AG$182+$BN170+1-52))),"",IF($BL170="P",VLOOKUP($A170,Surfaces!$B$2:$AL$62,15,0),(VLOOKUP($A170,Surfaces!$B$2:$AL$62,28,0))/$BC170)),IF(ISBLANK(INDEX(AG171:$BB171,1,$BN170+1)),"",IF($BL170="P",VLOOKUP($A170,Surfaces!$B$2:$AL$62,15,0),(VLOOKUP($A170,Surfaces!$B$2:$AL$62,28,0))/$BC170)))</f>
        <v/>
      </c>
      <c r="AH170" s="43" t="str">
        <f>IF((AH$182+$BN170)&gt;=52,IF(ISBLANK(INDEX($C171:$BB171,1,(AH$182+$BN170+1-52))),"",IF($BL170="P",VLOOKUP($A170,Surfaces!$B$2:$AL$62,15,0),(VLOOKUP($A170,Surfaces!$B$2:$AL$62,28,0))/$BC170)),IF(ISBLANK(INDEX(AH171:$BB171,1,$BN170+1)),"",IF($BL170="P",VLOOKUP($A170,Surfaces!$B$2:$AL$62,15,0),(VLOOKUP($A170,Surfaces!$B$2:$AL$62,28,0))/$BC170)))</f>
        <v/>
      </c>
      <c r="AI170" s="43" t="str">
        <f>IF((AI$182+$BN170)&gt;=52,IF(ISBLANK(INDEX($C171:$BB171,1,(AI$182+$BN170+1-52))),"",IF($BL170="P",VLOOKUP($A170,Surfaces!$B$2:$AL$62,15,0),(VLOOKUP($A170,Surfaces!$B$2:$AL$62,28,0))/$BC170)),IF(ISBLANK(INDEX(AI171:$BB171,1,$BN170+1)),"",IF($BL170="P",VLOOKUP($A170,Surfaces!$B$2:$AL$62,15,0),(VLOOKUP($A170,Surfaces!$B$2:$AL$62,28,0))/$BC170)))</f>
        <v/>
      </c>
      <c r="AJ170" s="43" t="str">
        <f>IF((AJ$182+$BN170)&gt;=52,IF(ISBLANK(INDEX($C171:$BB171,1,(AJ$182+$BN170+1-52))),"",IF($BL170="P",VLOOKUP($A170,Surfaces!$B$2:$AL$62,15,0),(VLOOKUP($A170,Surfaces!$B$2:$AL$62,28,0))/$BC170)),IF(ISBLANK(INDEX(AJ171:$BB171,1,$BN170+1)),"",IF($BL170="P",VLOOKUP($A170,Surfaces!$B$2:$AL$62,15,0),(VLOOKUP($A170,Surfaces!$B$2:$AL$62,28,0))/$BC170)))</f>
        <v/>
      </c>
      <c r="AK170" s="43" t="str">
        <f>IF((AK$182+$BN170)&gt;=52,IF(ISBLANK(INDEX($C171:$BB171,1,(AK$182+$BN170+1-52))),"",IF($BL170="P",VLOOKUP($A170,Surfaces!$B$2:$AL$62,15,0),(VLOOKUP($A170,Surfaces!$B$2:$AL$62,28,0))/$BC170)),IF(ISBLANK(INDEX(AK171:$BB171,1,$BN170+1)),"",IF($BL170="P",VLOOKUP($A170,Surfaces!$B$2:$AL$62,15,0),(VLOOKUP($A170,Surfaces!$B$2:$AL$62,28,0))/$BC170)))</f>
        <v/>
      </c>
      <c r="AL170" s="43" t="str">
        <f>IF((AL$182+$BN170)&gt;=52,IF(ISBLANK(INDEX($C171:$BB171,1,(AL$182+$BN170+1-52))),"",IF($BL170="P",VLOOKUP($A170,Surfaces!$B$2:$AL$62,15,0),(VLOOKUP($A170,Surfaces!$B$2:$AL$62,28,0))/$BC170)),IF(ISBLANK(INDEX(AL171:$BB171,1,$BN170+1)),"",IF($BL170="P",VLOOKUP($A170,Surfaces!$B$2:$AL$62,15,0),(VLOOKUP($A170,Surfaces!$B$2:$AL$62,28,0))/$BC170)))</f>
        <v/>
      </c>
      <c r="AM170" s="43" t="str">
        <f>IF((AM$182+$BN170)&gt;=52,IF(ISBLANK(INDEX($C171:$BB171,1,(AM$182+$BN170+1-52))),"",IF($BL170="P",VLOOKUP($A170,Surfaces!$B$2:$AL$62,15,0),(VLOOKUP($A170,Surfaces!$B$2:$AL$62,28,0))/$BC170)),IF(ISBLANK(INDEX(AM171:$BB171,1,$BN170+1)),"",IF($BL170="P",VLOOKUP($A170,Surfaces!$B$2:$AL$62,15,0),(VLOOKUP($A170,Surfaces!$B$2:$AL$62,28,0))/$BC170)))</f>
        <v/>
      </c>
      <c r="AN170" s="43" t="str">
        <f>IF((AN$182+$BN170)&gt;=52,IF(ISBLANK(INDEX($C171:$BB171,1,(AN$182+$BN170+1-52))),"",IF($BL170="P",VLOOKUP($A170,Surfaces!$B$2:$AL$62,15,0),(VLOOKUP($A170,Surfaces!$B$2:$AL$62,28,0))/$BC170)),IF(ISBLANK(INDEX(AN171:$BB171,1,$BN170+1)),"",IF($BL170="P",VLOOKUP($A170,Surfaces!$B$2:$AL$62,15,0),(VLOOKUP($A170,Surfaces!$B$2:$AL$62,28,0))/$BC170)))</f>
        <v/>
      </c>
      <c r="AO170" s="43" t="str">
        <f>IF((AO$182+$BN170)&gt;=52,IF(ISBLANK(INDEX($C171:$BB171,1,(AO$182+$BN170+1-52))),"",IF($BL170="P",VLOOKUP($A170,Surfaces!$B$2:$AL$62,15,0),(VLOOKUP($A170,Surfaces!$B$2:$AL$62,28,0))/$BC170)),IF(ISBLANK(INDEX(AO171:$BB171,1,$BN170+1)),"",IF($BL170="P",VLOOKUP($A170,Surfaces!$B$2:$AL$62,15,0),(VLOOKUP($A170,Surfaces!$B$2:$AL$62,28,0))/$BC170)))</f>
        <v/>
      </c>
      <c r="AP170" s="43" t="str">
        <f>IF((AP$182+$BN170)&gt;=52,IF(ISBLANK(INDEX($C171:$BB171,1,(AP$182+$BN170+1-52))),"",IF($BL170="P",VLOOKUP($A170,Surfaces!$B$2:$AL$62,15,0),(VLOOKUP($A170,Surfaces!$B$2:$AL$62,28,0))/$BC170)),IF(ISBLANK(INDEX(AP171:$BB171,1,$BN170+1)),"",IF($BL170="P",VLOOKUP($A170,Surfaces!$B$2:$AL$62,15,0),(VLOOKUP($A170,Surfaces!$B$2:$AL$62,28,0))/$BC170)))</f>
        <v/>
      </c>
      <c r="AQ170" s="43" t="str">
        <f>IF((AQ$182+$BN170)&gt;=52,IF(ISBLANK(INDEX($C171:$BB171,1,(AQ$182+$BN170+1-52))),"",IF($BL170="P",VLOOKUP($A170,Surfaces!$B$2:$AL$62,15,0),(VLOOKUP($A170,Surfaces!$B$2:$AL$62,28,0))/$BC170)),IF(ISBLANK(INDEX(AQ171:$BB171,1,$BN170+1)),"",IF($BL170="P",VLOOKUP($A170,Surfaces!$B$2:$AL$62,15,0),(VLOOKUP($A170,Surfaces!$B$2:$AL$62,28,0))/$BC170)))</f>
        <v/>
      </c>
      <c r="AR170" s="43" t="str">
        <f>IF((AR$182+$BN170)&gt;=52,IF(ISBLANK(INDEX($C171:$BB171,1,(AR$182+$BN170+1-52))),"",IF($BL170="P",VLOOKUP($A170,Surfaces!$B$2:$AL$62,15,0),(VLOOKUP($A170,Surfaces!$B$2:$AL$62,28,0))/$BC170)),IF(ISBLANK(INDEX(AR171:$BB171,1,$BN170+1)),"",IF($BL170="P",VLOOKUP($A170,Surfaces!$B$2:$AL$62,15,0),(VLOOKUP($A170,Surfaces!$B$2:$AL$62,28,0))/$BC170)))</f>
        <v/>
      </c>
      <c r="AS170" s="43" t="str">
        <f>IF((AS$182+$BN170)&gt;=52,IF(ISBLANK(INDEX($C171:$BB171,1,(AS$182+$BN170+1-52))),"",IF($BL170="P",VLOOKUP($A170,Surfaces!$B$2:$AL$62,15,0),(VLOOKUP($A170,Surfaces!$B$2:$AL$62,28,0))/$BC170)),IF(ISBLANK(INDEX(AS171:$BB171,1,$BN170+1)),"",IF($BL170="P",VLOOKUP($A170,Surfaces!$B$2:$AL$62,15,0),(VLOOKUP($A170,Surfaces!$B$2:$AL$62,28,0))/$BC170)))</f>
        <v/>
      </c>
      <c r="AT170" s="43" t="str">
        <f>IF((AT$182+$BN170)&gt;=52,IF(ISBLANK(INDEX($C171:$BB171,1,(AT$182+$BN170+1-52))),"",IF($BL170="P",VLOOKUP($A170,Surfaces!$B$2:$AL$62,15,0),(VLOOKUP($A170,Surfaces!$B$2:$AL$62,28,0))/$BC170)),IF(ISBLANK(INDEX(AT171:$BB171,1,$BN170+1)),"",IF($BL170="P",VLOOKUP($A170,Surfaces!$B$2:$AL$62,15,0),(VLOOKUP($A170,Surfaces!$B$2:$AL$62,28,0))/$BC170)))</f>
        <v/>
      </c>
      <c r="AU170" s="43" t="str">
        <f>IF((AU$182+$BN170)&gt;=52,IF(ISBLANK(INDEX($C171:$BB171,1,(AU$182+$BN170+1-52))),"",IF($BL170="P",VLOOKUP($A170,Surfaces!$B$2:$AL$62,15,0),(VLOOKUP($A170,Surfaces!$B$2:$AL$62,28,0))/$BC170)),IF(ISBLANK(INDEX(AU171:$BB171,1,$BN170+1)),"",IF($BL170="P",VLOOKUP($A170,Surfaces!$B$2:$AL$62,15,0),(VLOOKUP($A170,Surfaces!$B$2:$AL$62,28,0))/$BC170)))</f>
        <v/>
      </c>
      <c r="AV170" s="43" t="str">
        <f>IF((AV$182+$BN170)&gt;=52,IF(ISBLANK(INDEX($C171:$BB171,1,(AV$182+$BN170+1-52))),"",IF($BL170="P",VLOOKUP($A170,Surfaces!$B$2:$AL$62,15,0),(VLOOKUP($A170,Surfaces!$B$2:$AL$62,28,0))/$BC170)),IF(ISBLANK(INDEX(AV171:$BB171,1,$BN170+1)),"",IF($BL170="P",VLOOKUP($A170,Surfaces!$B$2:$AL$62,15,0),(VLOOKUP($A170,Surfaces!$B$2:$AL$62,28,0))/$BC170)))</f>
        <v/>
      </c>
      <c r="AW170" s="43" t="str">
        <f>IF((AW$182+$BN170)&gt;=52,IF(ISBLANK(INDEX($C171:$BB171,1,(AW$182+$BN170+1-52))),"",IF($BL170="P",VLOOKUP($A170,Surfaces!$B$2:$AL$62,15,0),(VLOOKUP($A170,Surfaces!$B$2:$AL$62,28,0))/$BC170)),IF(ISBLANK(INDEX(AW171:$BB171,1,$BN170+1)),"",IF($BL170="P",VLOOKUP($A170,Surfaces!$B$2:$AL$62,15,0),(VLOOKUP($A170,Surfaces!$B$2:$AL$62,28,0))/$BC170)))</f>
        <v/>
      </c>
      <c r="AX170" s="43" t="str">
        <f>IF((AX$182+$BN170)&gt;=52,IF(ISBLANK(INDEX($C171:$BB171,1,(AX$182+$BN170+1-52))),"",IF($BL170="P",VLOOKUP($A170,Surfaces!$B$2:$AL$62,15,0),(VLOOKUP($A170,Surfaces!$B$2:$AL$62,28,0))/$BC170)),IF(ISBLANK(INDEX(AX171:$BB171,1,$BN170+1)),"",IF($BL170="P",VLOOKUP($A170,Surfaces!$B$2:$AL$62,15,0),(VLOOKUP($A170,Surfaces!$B$2:$AL$62,28,0))/$BC170)))</f>
        <v/>
      </c>
      <c r="AY170" s="43" t="str">
        <f>IF((AY$182+$BN170)&gt;=52,IF(ISBLANK(INDEX($C171:$BB171,1,(AY$182+$BN170+1-52))),"",IF($BL170="P",VLOOKUP($A170,Surfaces!$B$2:$AL$62,15,0),(VLOOKUP($A170,Surfaces!$B$2:$AL$62,28,0))/$BC170)),IF(ISBLANK(INDEX(AY171:$BB171,1,$BN170+1)),"",IF($BL170="P",VLOOKUP($A170,Surfaces!$B$2:$AL$62,15,0),(VLOOKUP($A170,Surfaces!$B$2:$AL$62,28,0))/$BC170)))</f>
        <v/>
      </c>
      <c r="AZ170" s="43" t="str">
        <f>IF((AZ$182+$BN170)&gt;=52,IF(ISBLANK(INDEX($C171:$BB171,1,(AZ$182+$BN170+1-52))),"",IF($BL170="P",VLOOKUP($A170,Surfaces!$B$2:$AL$62,15,0),(VLOOKUP($A170,Surfaces!$B$2:$AL$62,28,0))/$BC170)),IF(ISBLANK(INDEX(AZ171:$BB171,1,$BN170+1)),"",IF($BL170="P",VLOOKUP($A170,Surfaces!$B$2:$AL$62,15,0),(VLOOKUP($A170,Surfaces!$B$2:$AL$62,28,0))/$BC170)))</f>
        <v/>
      </c>
      <c r="BA170" s="43" t="str">
        <f>IF((BA$182+$BN170)&gt;=52,IF(ISBLANK(INDEX($C171:$BB171,1,(BA$182+$BN170+1-52))),"",IF($BL170="P",VLOOKUP($A170,Surfaces!$B$2:$AL$62,15,0),(VLOOKUP($A170,Surfaces!$B$2:$AL$62,28,0))/$BC170)),IF(ISBLANK(INDEX(BA171:$BB171,1,$BN170+1)),"",IF($BL170="P",VLOOKUP($A170,Surfaces!$B$2:$AL$62,15,0),(VLOOKUP($A170,Surfaces!$B$2:$AL$62,28,0))/$BC170)))</f>
        <v/>
      </c>
      <c r="BB170" s="43" t="str">
        <f>IF((BB$182+$BN170)&gt;=52,IF(ISBLANK(INDEX($C171:$BB171,1,(BB$182+$BN170+1-52))),"",IF($BL170="P",VLOOKUP($A170,Surfaces!$B$2:$AL$62,15,0),(VLOOKUP($A170,Surfaces!$B$2:$AL$62,28,0))/$BC170)),IF(ISBLANK(INDEX(BB171:$BB171,1,$BN170+1)),"",IF($BL170="P",VLOOKUP($A170,Surfaces!$B$2:$AL$62,15,0),(VLOOKUP($A170,Surfaces!$B$2:$AL$62,28,0))/$BC170)))</f>
        <v/>
      </c>
      <c r="BC170" s="44" t="str">
        <f>IF(COUNTA(C171:BB171)=0,"",COUNTA(C171:BB171))</f>
        <v/>
      </c>
      <c r="BD170" s="45"/>
      <c r="BE170" s="45"/>
      <c r="BF170" s="46"/>
      <c r="BG170" s="46"/>
      <c r="BH170" s="46"/>
      <c r="BI170" s="46"/>
      <c r="BJ170" s="46"/>
      <c r="BK170" s="47"/>
      <c r="BL170" s="46"/>
      <c r="BM170" s="46"/>
      <c r="BN170" s="46"/>
      <c r="BO170" s="48"/>
      <c r="BP170" s="49"/>
      <c r="BQ170" s="48"/>
      <c r="BR170" s="50" t="str">
        <f>IF(ISBLANK(BP170),"",BP170)</f>
        <v/>
      </c>
    </row>
    <row r="171" spans="1:70" x14ac:dyDescent="0.2">
      <c r="A171" s="52">
        <f>A170</f>
        <v>0</v>
      </c>
      <c r="B171" s="53" t="s">
        <v>121</v>
      </c>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c r="AH171" s="54"/>
      <c r="AI171" s="54"/>
      <c r="AJ171" s="54"/>
      <c r="AK171" s="54"/>
      <c r="AL171" s="54"/>
      <c r="AM171" s="54"/>
      <c r="AN171" s="54"/>
      <c r="AO171" s="54"/>
      <c r="AP171" s="54"/>
      <c r="AQ171" s="54"/>
      <c r="AR171" s="54"/>
      <c r="AS171" s="54"/>
      <c r="AT171" s="54"/>
      <c r="AU171" s="54"/>
      <c r="AV171" s="54"/>
      <c r="AW171" s="54"/>
      <c r="AX171" s="54"/>
      <c r="AY171" s="54"/>
      <c r="AZ171" s="54"/>
      <c r="BA171" s="54"/>
      <c r="BB171" s="54"/>
      <c r="BC171" s="57"/>
      <c r="BD171" s="58"/>
      <c r="BE171" s="58"/>
      <c r="BF171" s="59"/>
      <c r="BG171" s="59"/>
      <c r="BH171" s="59"/>
      <c r="BI171" s="59"/>
      <c r="BJ171" s="59"/>
      <c r="BK171" s="60"/>
      <c r="BL171" s="59"/>
      <c r="BM171" s="59"/>
      <c r="BN171" s="59"/>
      <c r="BO171" s="61"/>
      <c r="BP171" s="62"/>
      <c r="BQ171" s="61"/>
      <c r="BR171" s="63"/>
    </row>
    <row r="172" spans="1:70" x14ac:dyDescent="0.2">
      <c r="A172" s="64">
        <f>A171</f>
        <v>0</v>
      </c>
      <c r="B172" s="65" t="s">
        <v>123</v>
      </c>
      <c r="C172" s="66" t="str">
        <f>IF(C171="","",IF(VLOOKUP($A172,Surfaces!$B$1:$AK$61,16,0)="",VLOOKUP($A172,Surfaces!$B$1:$AK$61,29,0),VLOOKUP($A172,Surfaces!$B$1:$AK$61,16,0)))</f>
        <v/>
      </c>
      <c r="D172" s="66" t="str">
        <f>IF(D171="","",IF(VLOOKUP($A172,Surfaces!$B$1:$AK$61,16,0)="",VLOOKUP($A172,Surfaces!$B$1:$AK$61,29,0),VLOOKUP($A172,Surfaces!$B$1:$AK$61,16,0)))</f>
        <v/>
      </c>
      <c r="E172" s="66" t="str">
        <f>IF(E171="","",IF(VLOOKUP($A172,Surfaces!$B$1:$AK$61,16,0)="",VLOOKUP($A172,Surfaces!$B$1:$AK$61,29,0),VLOOKUP($A172,Surfaces!$B$1:$AK$61,16,0)))</f>
        <v/>
      </c>
      <c r="F172" s="66" t="str">
        <f>IF(F171="","",IF(VLOOKUP($A172,Surfaces!$B$1:$AK$61,16,0)="",VLOOKUP($A172,Surfaces!$B$1:$AK$61,29,0),VLOOKUP($A172,Surfaces!$B$1:$AK$61,16,0)))</f>
        <v/>
      </c>
      <c r="G172" s="66" t="str">
        <f>IF(G171="","",IF(VLOOKUP($A172,Surfaces!$B$1:$AK$61,16,0)="",VLOOKUP($A172,Surfaces!$B$1:$AK$61,29,0),VLOOKUP($A172,Surfaces!$B$1:$AK$61,16,0)))</f>
        <v/>
      </c>
      <c r="H172" s="66" t="str">
        <f>IF(H171="","",IF(VLOOKUP($A172,Surfaces!$B$1:$AK$61,16,0)="",VLOOKUP($A172,Surfaces!$B$1:$AK$61,29,0),VLOOKUP($A172,Surfaces!$B$1:$AK$61,16,0)))</f>
        <v/>
      </c>
      <c r="I172" s="66" t="str">
        <f>IF(I171="","",IF(VLOOKUP($A172,Surfaces!$B$1:$AK$61,16,0)="",VLOOKUP($A172,Surfaces!$B$1:$AK$61,29,0),VLOOKUP($A172,Surfaces!$B$1:$AK$61,16,0)))</f>
        <v/>
      </c>
      <c r="J172" s="66" t="str">
        <f>IF(J171="","",IF(VLOOKUP($A172,Surfaces!$B$1:$AK$61,16,0)="",VLOOKUP($A172,Surfaces!$B$1:$AK$61,29,0),VLOOKUP($A172,Surfaces!$B$1:$AK$61,16,0)))</f>
        <v/>
      </c>
      <c r="K172" s="66" t="str">
        <f>IF(K171="","",IF(VLOOKUP($A172,Surfaces!$B$1:$AK$61,16,0)="",VLOOKUP($A172,Surfaces!$B$1:$AK$61,29,0),VLOOKUP($A172,Surfaces!$B$1:$AK$61,16,0)))</f>
        <v/>
      </c>
      <c r="L172" s="66" t="str">
        <f>IF(L171="","",IF(VLOOKUP($A172,Surfaces!$B$1:$AK$61,16,0)="",VLOOKUP($A172,Surfaces!$B$1:$AK$61,29,0),VLOOKUP($A172,Surfaces!$B$1:$AK$61,16,0)))</f>
        <v/>
      </c>
      <c r="M172" s="66" t="str">
        <f>IF(M171="","",IF(VLOOKUP($A172,Surfaces!$B$1:$AK$61,16,0)="",VLOOKUP($A172,Surfaces!$B$1:$AK$61,29,0),VLOOKUP($A172,Surfaces!$B$1:$AK$61,16,0)))</f>
        <v/>
      </c>
      <c r="N172" s="66" t="str">
        <f>IF(N171="","",IF(VLOOKUP($A172,Surfaces!$B$1:$AK$61,16,0)="",VLOOKUP($A172,Surfaces!$B$1:$AK$61,29,0),VLOOKUP($A172,Surfaces!$B$1:$AK$61,16,0)))</f>
        <v/>
      </c>
      <c r="O172" s="66" t="str">
        <f>IF(O171="","",IF(VLOOKUP($A172,Surfaces!$B$1:$AK$61,16,0)="",VLOOKUP($A172,Surfaces!$B$1:$AK$61,29,0),VLOOKUP($A172,Surfaces!$B$1:$AK$61,16,0)))</f>
        <v/>
      </c>
      <c r="P172" s="66" t="str">
        <f>IF(P171="","",IF(VLOOKUP($A172,Surfaces!$B$1:$AK$61,16,0)="",VLOOKUP($A172,Surfaces!$B$1:$AK$61,29,0),VLOOKUP($A172,Surfaces!$B$1:$AK$61,16,0)))</f>
        <v/>
      </c>
      <c r="Q172" s="66" t="str">
        <f>IF(Q171="","",IF(VLOOKUP($A172,Surfaces!$B$1:$AK$61,16,0)="",VLOOKUP($A172,Surfaces!$B$1:$AK$61,29,0),VLOOKUP($A172,Surfaces!$B$1:$AK$61,16,0)))</f>
        <v/>
      </c>
      <c r="R172" s="66" t="str">
        <f>IF(R171="","",IF(VLOOKUP($A172,Surfaces!$B$1:$AK$61,16,0)="",VLOOKUP($A172,Surfaces!$B$1:$AK$61,29,0),VLOOKUP($A172,Surfaces!$B$1:$AK$61,16,0)))</f>
        <v/>
      </c>
      <c r="S172" s="66" t="str">
        <f>IF(S171="","",IF(VLOOKUP($A172,Surfaces!$B$1:$AK$61,16,0)="",VLOOKUP($A172,Surfaces!$B$1:$AK$61,29,0),VLOOKUP($A172,Surfaces!$B$1:$AK$61,16,0)))</f>
        <v/>
      </c>
      <c r="T172" s="66" t="str">
        <f>IF(T171="","",IF(VLOOKUP($A172,Surfaces!$B$1:$AK$61,16,0)="",VLOOKUP($A172,Surfaces!$B$1:$AK$61,29,0),VLOOKUP($A172,Surfaces!$B$1:$AK$61,16,0)))</f>
        <v/>
      </c>
      <c r="U172" s="66" t="str">
        <f>IF(U171="","",IF(VLOOKUP($A172,Surfaces!$B$1:$AK$61,16,0)="",VLOOKUP($A172,Surfaces!$B$1:$AK$61,29,0),VLOOKUP($A172,Surfaces!$B$1:$AK$61,16,0)))</f>
        <v/>
      </c>
      <c r="V172" s="66" t="str">
        <f>IF(V171="","",IF(VLOOKUP($A172,Surfaces!$B$1:$AK$61,16,0)="",VLOOKUP($A172,Surfaces!$B$1:$AK$61,29,0),VLOOKUP($A172,Surfaces!$B$1:$AK$61,16,0)))</f>
        <v/>
      </c>
      <c r="W172" s="66" t="str">
        <f>IF(W171="","",IF(VLOOKUP($A172,Surfaces!$B$1:$AK$61,16,0)="",VLOOKUP($A172,Surfaces!$B$1:$AK$61,29,0),VLOOKUP($A172,Surfaces!$B$1:$AK$61,16,0)))</f>
        <v/>
      </c>
      <c r="X172" s="66" t="str">
        <f>IF(X171="","",IF(VLOOKUP($A172,Surfaces!$B$1:$AK$61,16,0)="",VLOOKUP($A172,Surfaces!$B$1:$AK$61,29,0),VLOOKUP($A172,Surfaces!$B$1:$AK$61,16,0)))</f>
        <v/>
      </c>
      <c r="Y172" s="66" t="str">
        <f>IF(Y171="","",IF(VLOOKUP($A172,Surfaces!$B$1:$AK$61,16,0)="",VLOOKUP($A172,Surfaces!$B$1:$AK$61,29,0),VLOOKUP($A172,Surfaces!$B$1:$AK$61,16,0)))</f>
        <v/>
      </c>
      <c r="Z172" s="66" t="str">
        <f>IF(Z171="","",IF(VLOOKUP($A172,Surfaces!$B$1:$AK$61,16,0)="",VLOOKUP($A172,Surfaces!$B$1:$AK$61,29,0),VLOOKUP($A172,Surfaces!$B$1:$AK$61,16,0)))</f>
        <v/>
      </c>
      <c r="AA172" s="66" t="str">
        <f>IF(AA171="","",IF(VLOOKUP($A172,Surfaces!$B$1:$AK$61,16,0)="",VLOOKUP($A172,Surfaces!$B$1:$AK$61,29,0),VLOOKUP($A172,Surfaces!$B$1:$AK$61,16,0)))</f>
        <v/>
      </c>
      <c r="AB172" s="66" t="str">
        <f>IF(AB171="","",IF(VLOOKUP($A172,Surfaces!$B$1:$AK$61,16,0)="",VLOOKUP($A172,Surfaces!$B$1:$AK$61,29,0),VLOOKUP($A172,Surfaces!$B$1:$AK$61,16,0)))</f>
        <v/>
      </c>
      <c r="AC172" s="66" t="str">
        <f>IF(AC171="","",IF(VLOOKUP($A172,Surfaces!$B$1:$AK$61,16,0)="",VLOOKUP($A172,Surfaces!$B$1:$AK$61,29,0),VLOOKUP($A172,Surfaces!$B$1:$AK$61,16,0)))</f>
        <v/>
      </c>
      <c r="AD172" s="66" t="str">
        <f>IF(AD171="","",IF(VLOOKUP($A172,Surfaces!$B$1:$AK$61,16,0)="",VLOOKUP($A172,Surfaces!$B$1:$AK$61,29,0),VLOOKUP($A172,Surfaces!$B$1:$AK$61,16,0)))</f>
        <v/>
      </c>
      <c r="AE172" s="66" t="str">
        <f>IF(AE171="","",IF(VLOOKUP($A172,Surfaces!$B$1:$AK$61,16,0)="",VLOOKUP($A172,Surfaces!$B$1:$AK$61,29,0),VLOOKUP($A172,Surfaces!$B$1:$AK$61,16,0)))</f>
        <v/>
      </c>
      <c r="AF172" s="66" t="str">
        <f>IF(AF171="","",IF(VLOOKUP($A172,Surfaces!$B$1:$AK$61,16,0)="",VLOOKUP($A172,Surfaces!$B$1:$AK$61,29,0),VLOOKUP($A172,Surfaces!$B$1:$AK$61,16,0)))</f>
        <v/>
      </c>
      <c r="AG172" s="66" t="str">
        <f>IF(AG171="","",IF(VLOOKUP($A172,Surfaces!$B$1:$AK$61,16,0)="",VLOOKUP($A172,Surfaces!$B$1:$AK$61,29,0),VLOOKUP($A172,Surfaces!$B$1:$AK$61,16,0)))</f>
        <v/>
      </c>
      <c r="AH172" s="66" t="str">
        <f>IF(AH171="","",IF(VLOOKUP($A172,Surfaces!$B$1:$AK$61,16,0)="",VLOOKUP($A172,Surfaces!$B$1:$AK$61,29,0),VLOOKUP($A172,Surfaces!$B$1:$AK$61,16,0)))</f>
        <v/>
      </c>
      <c r="AI172" s="66" t="str">
        <f>IF(AI171="","",IF(VLOOKUP($A172,Surfaces!$B$1:$AK$61,16,0)="",VLOOKUP($A172,Surfaces!$B$1:$AK$61,29,0),VLOOKUP($A172,Surfaces!$B$1:$AK$61,16,0)))</f>
        <v/>
      </c>
      <c r="AJ172" s="66" t="str">
        <f>IF(AJ171="","",IF(VLOOKUP($A172,Surfaces!$B$1:$AK$61,16,0)="",VLOOKUP($A172,Surfaces!$B$1:$AK$61,29,0),VLOOKUP($A172,Surfaces!$B$1:$AK$61,16,0)))</f>
        <v/>
      </c>
      <c r="AK172" s="66" t="str">
        <f>IF(AK171="","",IF(VLOOKUP($A172,Surfaces!$B$1:$AK$61,16,0)="",VLOOKUP($A172,Surfaces!$B$1:$AK$61,29,0),VLOOKUP($A172,Surfaces!$B$1:$AK$61,16,0)))</f>
        <v/>
      </c>
      <c r="AL172" s="66" t="str">
        <f>IF(AL171="","",IF(VLOOKUP($A172,Surfaces!$B$1:$AK$61,16,0)="",VLOOKUP($A172,Surfaces!$B$1:$AK$61,29,0),VLOOKUP($A172,Surfaces!$B$1:$AK$61,16,0)))</f>
        <v/>
      </c>
      <c r="AM172" s="66" t="str">
        <f>IF(AM171="","",IF(VLOOKUP($A172,Surfaces!$B$1:$AK$61,16,0)="",VLOOKUP($A172,Surfaces!$B$1:$AK$61,29,0),VLOOKUP($A172,Surfaces!$B$1:$AK$61,16,0)))</f>
        <v/>
      </c>
      <c r="AN172" s="66" t="str">
        <f>IF(AN171="","",IF(VLOOKUP($A172,Surfaces!$B$1:$AK$61,16,0)="",VLOOKUP($A172,Surfaces!$B$1:$AK$61,29,0),VLOOKUP($A172,Surfaces!$B$1:$AK$61,16,0)))</f>
        <v/>
      </c>
      <c r="AO172" s="66" t="str">
        <f>IF(AO171="","",IF(VLOOKUP($A172,Surfaces!$B$1:$AK$61,16,0)="",VLOOKUP($A172,Surfaces!$B$1:$AK$61,29,0),VLOOKUP($A172,Surfaces!$B$1:$AK$61,16,0)))</f>
        <v/>
      </c>
      <c r="AP172" s="66" t="str">
        <f>IF(AP171="","",IF(VLOOKUP($A172,Surfaces!$B$1:$AK$61,16,0)="",VLOOKUP($A172,Surfaces!$B$1:$AK$61,29,0),VLOOKUP($A172,Surfaces!$B$1:$AK$61,16,0)))</f>
        <v/>
      </c>
      <c r="AQ172" s="66" t="str">
        <f>IF(AQ171="","",IF(VLOOKUP($A172,Surfaces!$B$1:$AK$61,16,0)="",VLOOKUP($A172,Surfaces!$B$1:$AK$61,29,0),VLOOKUP($A172,Surfaces!$B$1:$AK$61,16,0)))</f>
        <v/>
      </c>
      <c r="AR172" s="66" t="str">
        <f>IF(AR171="","",IF(VLOOKUP($A172,Surfaces!$B$1:$AK$61,16,0)="",VLOOKUP($A172,Surfaces!$B$1:$AK$61,29,0),VLOOKUP($A172,Surfaces!$B$1:$AK$61,16,0)))</f>
        <v/>
      </c>
      <c r="AS172" s="66" t="str">
        <f>IF(AS171="","",IF(VLOOKUP($A172,Surfaces!$B$1:$AK$61,16,0)="",VLOOKUP($A172,Surfaces!$B$1:$AK$61,29,0),VLOOKUP($A172,Surfaces!$B$1:$AK$61,16,0)))</f>
        <v/>
      </c>
      <c r="AT172" s="66" t="str">
        <f>IF(AT171="","",IF(VLOOKUP($A172,Surfaces!$B$1:$AK$61,16,0)="",VLOOKUP($A172,Surfaces!$B$1:$AK$61,29,0),VLOOKUP($A172,Surfaces!$B$1:$AK$61,16,0)))</f>
        <v/>
      </c>
      <c r="AU172" s="66" t="str">
        <f>IF(AU171="","",IF(VLOOKUP($A172,Surfaces!$B$1:$AK$61,16,0)="",VLOOKUP($A172,Surfaces!$B$1:$AK$61,29,0),VLOOKUP($A172,Surfaces!$B$1:$AK$61,16,0)))</f>
        <v/>
      </c>
      <c r="AV172" s="66" t="str">
        <f>IF(AV171="","",IF(VLOOKUP($A172,Surfaces!$B$1:$AK$61,16,0)="",VLOOKUP($A172,Surfaces!$B$1:$AK$61,29,0),VLOOKUP($A172,Surfaces!$B$1:$AK$61,16,0)))</f>
        <v/>
      </c>
      <c r="AW172" s="66" t="str">
        <f>IF(AW171="","",IF(VLOOKUP($A172,Surfaces!$B$1:$AK$61,16,0)="",VLOOKUP($A172,Surfaces!$B$1:$AK$61,29,0),VLOOKUP($A172,Surfaces!$B$1:$AK$61,16,0)))</f>
        <v/>
      </c>
      <c r="AX172" s="66" t="str">
        <f>IF(AX171="","",IF(VLOOKUP($A172,Surfaces!$B$1:$AK$61,16,0)="",VLOOKUP($A172,Surfaces!$B$1:$AK$61,29,0),VLOOKUP($A172,Surfaces!$B$1:$AK$61,16,0)))</f>
        <v/>
      </c>
      <c r="AY172" s="66" t="str">
        <f>IF(AY171="","",IF(VLOOKUP($A172,Surfaces!$B$1:$AK$61,16,0)="",VLOOKUP($A172,Surfaces!$B$1:$AK$61,29,0),VLOOKUP($A172,Surfaces!$B$1:$AK$61,16,0)))</f>
        <v/>
      </c>
      <c r="AZ172" s="66" t="str">
        <f>IF(AZ171="","",IF(VLOOKUP($A172,Surfaces!$B$1:$AK$61,16,0)="",VLOOKUP($A172,Surfaces!$B$1:$AK$61,29,0),VLOOKUP($A172,Surfaces!$B$1:$AK$61,16,0)))</f>
        <v/>
      </c>
      <c r="BA172" s="66" t="str">
        <f>IF(BA171="","",IF(VLOOKUP($A172,Surfaces!$B$1:$AK$61,16,0)="",VLOOKUP($A172,Surfaces!$B$1:$AK$61,29,0),VLOOKUP($A172,Surfaces!$B$1:$AK$61,16,0)))</f>
        <v/>
      </c>
      <c r="BB172" s="66" t="str">
        <f>IF(BB171="","",IF(VLOOKUP($A172,Surfaces!$B$1:$AK$61,16,0)="",VLOOKUP($A172,Surfaces!$B$1:$AK$61,29,0),VLOOKUP($A172,Surfaces!$B$1:$AK$61,16,0)))</f>
        <v/>
      </c>
      <c r="BC172" s="67"/>
      <c r="BD172" s="68"/>
      <c r="BE172" s="68"/>
      <c r="BF172" s="69"/>
      <c r="BG172" s="69"/>
      <c r="BH172" s="69"/>
      <c r="BI172" s="69"/>
      <c r="BJ172" s="69"/>
      <c r="BK172" s="70"/>
      <c r="BL172" s="69"/>
      <c r="BM172" s="69"/>
      <c r="BN172" s="69"/>
      <c r="BO172" s="71"/>
      <c r="BP172" s="72"/>
      <c r="BQ172" s="71"/>
      <c r="BR172" s="73"/>
    </row>
    <row r="173" spans="1:70" s="51" customFormat="1" x14ac:dyDescent="0.2">
      <c r="A173" s="41"/>
      <c r="B173" s="42" t="s">
        <v>115</v>
      </c>
      <c r="C173" s="43" t="str">
        <f>IF((C$182+$BN173)&gt;=52,IF(ISBLANK(INDEX($C174:$BB174,1,(C$182+$BN173+1-52))),"",IF($BL173="P",VLOOKUP($A173,Surfaces!$B$2:$AL$62,15,0),(VLOOKUP($A173,Surfaces!$B$2:$AL$62,28,0))/$BC173)),IF(ISBLANK(INDEX(C174:$BB174,1,$BN173+1)),"",IF($BL173="P",VLOOKUP($A173,Surfaces!$B$2:$AL$62,15,0),(VLOOKUP($A173,Surfaces!$B$2:$AL$62,28,0))/$BC173)))</f>
        <v/>
      </c>
      <c r="D173" s="43" t="str">
        <f>IF((D$182+$BN173)&gt;=52,IF(ISBLANK(INDEX($C174:$BB174,1,(D$182+$BN173+1-52))),"",IF($BL173="P",VLOOKUP($A173,Surfaces!$B$2:$AL$62,15,0),(VLOOKUP($A173,Surfaces!$B$2:$AL$62,28,0))/$BC173)),IF(ISBLANK(INDEX(D174:$BB174,1,$BN173+1)),"",IF($BL173="P",VLOOKUP($A173,Surfaces!$B$2:$AL$62,15,0),(VLOOKUP($A173,Surfaces!$B$2:$AL$62,28,0))/$BC173)))</f>
        <v/>
      </c>
      <c r="E173" s="43" t="str">
        <f>IF((E$182+$BN173)&gt;=52,IF(ISBLANK(INDEX($C174:$BB174,1,(E$182+$BN173+1-52))),"",IF($BL173="P",VLOOKUP($A173,Surfaces!$B$2:$AL$62,15,0),(VLOOKUP($A173,Surfaces!$B$2:$AL$62,28,0))/$BC173)),IF(ISBLANK(INDEX(E174:$BB174,1,$BN173+1)),"",IF($BL173="P",VLOOKUP($A173,Surfaces!$B$2:$AL$62,15,0),(VLOOKUP($A173,Surfaces!$B$2:$AL$62,28,0))/$BC173)))</f>
        <v/>
      </c>
      <c r="F173" s="43" t="str">
        <f>IF((F$182+$BN173)&gt;=52,IF(ISBLANK(INDEX($C174:$BB174,1,(F$182+$BN173+1-52))),"",IF($BL173="P",VLOOKUP($A173,Surfaces!$B$2:$AL$62,15,0),(VLOOKUP($A173,Surfaces!$B$2:$AL$62,28,0))/$BC173)),IF(ISBLANK(INDEX(F174:$BB174,1,$BN173+1)),"",IF($BL173="P",VLOOKUP($A173,Surfaces!$B$2:$AL$62,15,0),(VLOOKUP($A173,Surfaces!$B$2:$AL$62,28,0))/$BC173)))</f>
        <v/>
      </c>
      <c r="G173" s="43" t="str">
        <f>IF((G$182+$BN173)&gt;=52,IF(ISBLANK(INDEX($C174:$BB174,1,(G$182+$BN173+1-52))),"",IF($BL173="P",VLOOKUP($A173,Surfaces!$B$2:$AL$62,15,0),(VLOOKUP($A173,Surfaces!$B$2:$AL$62,28,0))/$BC173)),IF(ISBLANK(INDEX(G174:$BB174,1,$BN173+1)),"",IF($BL173="P",VLOOKUP($A173,Surfaces!$B$2:$AL$62,15,0),(VLOOKUP($A173,Surfaces!$B$2:$AL$62,28,0))/$BC173)))</f>
        <v/>
      </c>
      <c r="H173" s="43" t="str">
        <f>IF((H$182+$BN173)&gt;=52,IF(ISBLANK(INDEX($C174:$BB174,1,(H$182+$BN173+1-52))),"",IF($BL173="P",VLOOKUP($A173,Surfaces!$B$2:$AL$62,15,0),(VLOOKUP($A173,Surfaces!$B$2:$AL$62,28,0))/$BC173)),IF(ISBLANK(INDEX(H174:$BB174,1,$BN173+1)),"",IF($BL173="P",VLOOKUP($A173,Surfaces!$B$2:$AL$62,15,0),(VLOOKUP($A173,Surfaces!$B$2:$AL$62,28,0))/$BC173)))</f>
        <v/>
      </c>
      <c r="I173" s="43" t="str">
        <f>IF((I$182+$BN173)&gt;=52,IF(ISBLANK(INDEX($C174:$BB174,1,(I$182+$BN173+1-52))),"",IF($BL173="P",VLOOKUP($A173,Surfaces!$B$2:$AL$62,15,0),(VLOOKUP($A173,Surfaces!$B$2:$AL$62,28,0))/$BC173)),IF(ISBLANK(INDEX(I174:$BB174,1,$BN173+1)),"",IF($BL173="P",VLOOKUP($A173,Surfaces!$B$2:$AL$62,15,0),(VLOOKUP($A173,Surfaces!$B$2:$AL$62,28,0))/$BC173)))</f>
        <v/>
      </c>
      <c r="J173" s="43" t="str">
        <f>IF((J$182+$BN173)&gt;=52,IF(ISBLANK(INDEX($C174:$BB174,1,(J$182+$BN173+1-52))),"",IF($BL173="P",VLOOKUP($A173,Surfaces!$B$2:$AL$62,15,0),(VLOOKUP($A173,Surfaces!$B$2:$AL$62,28,0))/$BC173)),IF(ISBLANK(INDEX(J174:$BB174,1,$BN173+1)),"",IF($BL173="P",VLOOKUP($A173,Surfaces!$B$2:$AL$62,15,0),(VLOOKUP($A173,Surfaces!$B$2:$AL$62,28,0))/$BC173)))</f>
        <v/>
      </c>
      <c r="K173" s="43" t="str">
        <f>IF((K$182+$BN173)&gt;=52,IF(ISBLANK(INDEX($C174:$BB174,1,(K$182+$BN173+1-52))),"",IF($BL173="P",VLOOKUP($A173,Surfaces!$B$2:$AL$62,15,0),(VLOOKUP($A173,Surfaces!$B$2:$AL$62,28,0))/$BC173)),IF(ISBLANK(INDEX(K174:$BB174,1,$BN173+1)),"",IF($BL173="P",VLOOKUP($A173,Surfaces!$B$2:$AL$62,15,0),(VLOOKUP($A173,Surfaces!$B$2:$AL$62,28,0))/$BC173)))</f>
        <v/>
      </c>
      <c r="L173" s="43" t="str">
        <f>IF((L$182+$BN173)&gt;=52,IF(ISBLANK(INDEX($C174:$BB174,1,(L$182+$BN173+1-52))),"",IF($BL173="P",VLOOKUP($A173,Surfaces!$B$2:$AL$62,15,0),(VLOOKUP($A173,Surfaces!$B$2:$AL$62,28,0))/$BC173)),IF(ISBLANK(INDEX(L174:$BB174,1,$BN173+1)),"",IF($BL173="P",VLOOKUP($A173,Surfaces!$B$2:$AL$62,15,0),(VLOOKUP($A173,Surfaces!$B$2:$AL$62,28,0))/$BC173)))</f>
        <v/>
      </c>
      <c r="M173" s="43" t="str">
        <f>IF((M$182+$BN173)&gt;=52,IF(ISBLANK(INDEX($C174:$BB174,1,(M$182+$BN173+1-52))),"",IF($BL173="P",VLOOKUP($A173,Surfaces!$B$2:$AL$62,15,0),(VLOOKUP($A173,Surfaces!$B$2:$AL$62,28,0))/$BC173)),IF(ISBLANK(INDEX(M174:$BB174,1,$BN173+1)),"",IF($BL173="P",VLOOKUP($A173,Surfaces!$B$2:$AL$62,15,0),(VLOOKUP($A173,Surfaces!$B$2:$AL$62,28,0))/$BC173)))</f>
        <v/>
      </c>
      <c r="N173" s="43" t="str">
        <f>IF((N$182+$BN173)&gt;=52,IF(ISBLANK(INDEX($C174:$BB174,1,(N$182+$BN173+1-52))),"",IF($BL173="P",VLOOKUP($A173,Surfaces!$B$2:$AL$62,15,0),(VLOOKUP($A173,Surfaces!$B$2:$AL$62,28,0))/$BC173)),IF(ISBLANK(INDEX(N174:$BB174,1,$BN173+1)),"",IF($BL173="P",VLOOKUP($A173,Surfaces!$B$2:$AL$62,15,0),(VLOOKUP($A173,Surfaces!$B$2:$AL$62,28,0))/$BC173)))</f>
        <v/>
      </c>
      <c r="O173" s="43" t="str">
        <f>IF((O$182+$BN173)&gt;=52,IF(ISBLANK(INDEX($C174:$BB174,1,(O$182+$BN173+1-52))),"",IF($BL173="P",VLOOKUP($A173,Surfaces!$B$2:$AL$62,15,0),(VLOOKUP($A173,Surfaces!$B$2:$AL$62,28,0))/$BC173)),IF(ISBLANK(INDEX(O174:$BB174,1,$BN173+1)),"",IF($BL173="P",VLOOKUP($A173,Surfaces!$B$2:$AL$62,15,0),(VLOOKUP($A173,Surfaces!$B$2:$AL$62,28,0))/$BC173)))</f>
        <v/>
      </c>
      <c r="P173" s="43" t="str">
        <f>IF((P$182+$BN173)&gt;=52,IF(ISBLANK(INDEX($C174:$BB174,1,(P$182+$BN173+1-52))),"",IF($BL173="P",VLOOKUP($A173,Surfaces!$B$2:$AL$62,15,0),(VLOOKUP($A173,Surfaces!$B$2:$AL$62,28,0))/$BC173)),IF(ISBLANK(INDEX(P174:$BB174,1,$BN173+1)),"",IF($BL173="P",VLOOKUP($A173,Surfaces!$B$2:$AL$62,15,0),(VLOOKUP($A173,Surfaces!$B$2:$AL$62,28,0))/$BC173)))</f>
        <v/>
      </c>
      <c r="Q173" s="43" t="str">
        <f>IF((Q$182+$BN173)&gt;=52,IF(ISBLANK(INDEX($C174:$BB174,1,(Q$182+$BN173+1-52))),"",IF($BL173="P",VLOOKUP($A173,Surfaces!$B$2:$AL$62,15,0),(VLOOKUP($A173,Surfaces!$B$2:$AL$62,28,0))/$BC173)),IF(ISBLANK(INDEX(Q174:$BB174,1,$BN173+1)),"",IF($BL173="P",VLOOKUP($A173,Surfaces!$B$2:$AL$62,15,0),(VLOOKUP($A173,Surfaces!$B$2:$AL$62,28,0))/$BC173)))</f>
        <v/>
      </c>
      <c r="R173" s="43" t="str">
        <f>IF((R$182+$BN173)&gt;=52,IF(ISBLANK(INDEX($C174:$BB174,1,(R$182+$BN173+1-52))),"",IF($BL173="P",VLOOKUP($A173,Surfaces!$B$2:$AL$62,15,0),(VLOOKUP($A173,Surfaces!$B$2:$AL$62,28,0))/$BC173)),IF(ISBLANK(INDEX(R174:$BB174,1,$BN173+1)),"",IF($BL173="P",VLOOKUP($A173,Surfaces!$B$2:$AL$62,15,0),(VLOOKUP($A173,Surfaces!$B$2:$AL$62,28,0))/$BC173)))</f>
        <v/>
      </c>
      <c r="S173" s="43" t="str">
        <f>IF((S$182+$BN173)&gt;=52,IF(ISBLANK(INDEX($C174:$BB174,1,(S$182+$BN173+1-52))),"",IF($BL173="P",VLOOKUP($A173,Surfaces!$B$2:$AL$62,15,0),(VLOOKUP($A173,Surfaces!$B$2:$AL$62,28,0))/$BC173)),IF(ISBLANK(INDEX(S174:$BB174,1,$BN173+1)),"",IF($BL173="P",VLOOKUP($A173,Surfaces!$B$2:$AL$62,15,0),(VLOOKUP($A173,Surfaces!$B$2:$AL$62,28,0))/$BC173)))</f>
        <v/>
      </c>
      <c r="T173" s="43" t="str">
        <f>IF((T$182+$BN173)&gt;=52,IF(ISBLANK(INDEX($C174:$BB174,1,(T$182+$BN173+1-52))),"",IF($BL173="P",VLOOKUP($A173,Surfaces!$B$2:$AL$62,15,0),(VLOOKUP($A173,Surfaces!$B$2:$AL$62,28,0))/$BC173)),IF(ISBLANK(INDEX(T174:$BB174,1,$BN173+1)),"",IF($BL173="P",VLOOKUP($A173,Surfaces!$B$2:$AL$62,15,0),(VLOOKUP($A173,Surfaces!$B$2:$AL$62,28,0))/$BC173)))</f>
        <v/>
      </c>
      <c r="U173" s="43" t="str">
        <f>IF((U$182+$BN173)&gt;=52,IF(ISBLANK(INDEX($C174:$BB174,1,(U$182+$BN173+1-52))),"",IF($BL173="P",VLOOKUP($A173,Surfaces!$B$2:$AL$62,15,0),(VLOOKUP($A173,Surfaces!$B$2:$AL$62,28,0))/$BC173)),IF(ISBLANK(INDEX(U174:$BB174,1,$BN173+1)),"",IF($BL173="P",VLOOKUP($A173,Surfaces!$B$2:$AL$62,15,0),(VLOOKUP($A173,Surfaces!$B$2:$AL$62,28,0))/$BC173)))</f>
        <v/>
      </c>
      <c r="V173" s="43" t="str">
        <f>IF((V$182+$BN173)&gt;=52,IF(ISBLANK(INDEX($C174:$BB174,1,(V$182+$BN173+1-52))),"",IF($BL173="P",VLOOKUP($A173,Surfaces!$B$2:$AL$62,15,0),(VLOOKUP($A173,Surfaces!$B$2:$AL$62,28,0))/$BC173)),IF(ISBLANK(INDEX(V174:$BB174,1,$BN173+1)),"",IF($BL173="P",VLOOKUP($A173,Surfaces!$B$2:$AL$62,15,0),(VLOOKUP($A173,Surfaces!$B$2:$AL$62,28,0))/$BC173)))</f>
        <v/>
      </c>
      <c r="W173" s="43" t="str">
        <f>IF((W$182+$BN173)&gt;=52,IF(ISBLANK(INDEX($C174:$BB174,1,(W$182+$BN173+1-52))),"",IF($BL173="P",VLOOKUP($A173,Surfaces!$B$2:$AL$62,15,0),(VLOOKUP($A173,Surfaces!$B$2:$AL$62,28,0))/$BC173)),IF(ISBLANK(INDEX(W174:$BB174,1,$BN173+1)),"",IF($BL173="P",VLOOKUP($A173,Surfaces!$B$2:$AL$62,15,0),(VLOOKUP($A173,Surfaces!$B$2:$AL$62,28,0))/$BC173)))</f>
        <v/>
      </c>
      <c r="X173" s="43" t="str">
        <f>IF((X$182+$BN173)&gt;=52,IF(ISBLANK(INDEX($C174:$BB174,1,(X$182+$BN173+1-52))),"",IF($BL173="P",VLOOKUP($A173,Surfaces!$B$2:$AL$62,15,0),(VLOOKUP($A173,Surfaces!$B$2:$AL$62,28,0))/$BC173)),IF(ISBLANK(INDEX(X174:$BB174,1,$BN173+1)),"",IF($BL173="P",VLOOKUP($A173,Surfaces!$B$2:$AL$62,15,0),(VLOOKUP($A173,Surfaces!$B$2:$AL$62,28,0))/$BC173)))</f>
        <v/>
      </c>
      <c r="Y173" s="43" t="str">
        <f>IF((Y$182+$BN173)&gt;=52,IF(ISBLANK(INDEX($C174:$BB174,1,(Y$182+$BN173+1-52))),"",IF($BL173="P",VLOOKUP($A173,Surfaces!$B$2:$AL$62,15,0),(VLOOKUP($A173,Surfaces!$B$2:$AL$62,28,0))/$BC173)),IF(ISBLANK(INDEX(Y174:$BB174,1,$BN173+1)),"",IF($BL173="P",VLOOKUP($A173,Surfaces!$B$2:$AL$62,15,0),(VLOOKUP($A173,Surfaces!$B$2:$AL$62,28,0))/$BC173)))</f>
        <v/>
      </c>
      <c r="Z173" s="43" t="str">
        <f>IF((Z$182+$BN173)&gt;=52,IF(ISBLANK(INDEX($C174:$BB174,1,(Z$182+$BN173+1-52))),"",IF($BL173="P",VLOOKUP($A173,Surfaces!$B$2:$AL$62,15,0),(VLOOKUP($A173,Surfaces!$B$2:$AL$62,28,0))/$BC173)),IF(ISBLANK(INDEX(Z174:$BB174,1,$BN173+1)),"",IF($BL173="P",VLOOKUP($A173,Surfaces!$B$2:$AL$62,15,0),(VLOOKUP($A173,Surfaces!$B$2:$AL$62,28,0))/$BC173)))</f>
        <v/>
      </c>
      <c r="AA173" s="43" t="str">
        <f>IF((AA$182+$BN173)&gt;=52,IF(ISBLANK(INDEX($C174:$BB174,1,(AA$182+$BN173+1-52))),"",IF($BL173="P",VLOOKUP($A173,Surfaces!$B$2:$AL$62,15,0),(VLOOKUP($A173,Surfaces!$B$2:$AL$62,28,0))/$BC173)),IF(ISBLANK(INDEX(AA174:$BB174,1,$BN173+1)),"",IF($BL173="P",VLOOKUP($A173,Surfaces!$B$2:$AL$62,15,0),(VLOOKUP($A173,Surfaces!$B$2:$AL$62,28,0))/$BC173)))</f>
        <v/>
      </c>
      <c r="AB173" s="43" t="str">
        <f>IF((AB$182+$BN173)&gt;=52,IF(ISBLANK(INDEX($C174:$BB174,1,(AB$182+$BN173+1-52))),"",IF($BL173="P",VLOOKUP($A173,Surfaces!$B$2:$AL$62,15,0),(VLOOKUP($A173,Surfaces!$B$2:$AL$62,28,0))/$BC173)),IF(ISBLANK(INDEX(AB174:$BB174,1,$BN173+1)),"",IF($BL173="P",VLOOKUP($A173,Surfaces!$B$2:$AL$62,15,0),(VLOOKUP($A173,Surfaces!$B$2:$AL$62,28,0))/$BC173)))</f>
        <v/>
      </c>
      <c r="AC173" s="43" t="str">
        <f>IF((AC$182+$BN173)&gt;=52,IF(ISBLANK(INDEX($C174:$BB174,1,(AC$182+$BN173+1-52))),"",IF($BL173="P",VLOOKUP($A173,Surfaces!$B$2:$AL$62,15,0),(VLOOKUP($A173,Surfaces!$B$2:$AL$62,28,0))/$BC173)),IF(ISBLANK(INDEX(AC174:$BB174,1,$BN173+1)),"",IF($BL173="P",VLOOKUP($A173,Surfaces!$B$2:$AL$62,15,0),(VLOOKUP($A173,Surfaces!$B$2:$AL$62,28,0))/$BC173)))</f>
        <v/>
      </c>
      <c r="AD173" s="43" t="str">
        <f>IF((AD$182+$BN173)&gt;=52,IF(ISBLANK(INDEX($C174:$BB174,1,(AD$182+$BN173+1-52))),"",IF($BL173="P",VLOOKUP($A173,Surfaces!$B$2:$AL$62,15,0),(VLOOKUP($A173,Surfaces!$B$2:$AL$62,28,0))/$BC173)),IF(ISBLANK(INDEX(AD174:$BB174,1,$BN173+1)),"",IF($BL173="P",VLOOKUP($A173,Surfaces!$B$2:$AL$62,15,0),(VLOOKUP($A173,Surfaces!$B$2:$AL$62,28,0))/$BC173)))</f>
        <v/>
      </c>
      <c r="AE173" s="43" t="str">
        <f>IF((AE$182+$BN173)&gt;=52,IF(ISBLANK(INDEX($C174:$BB174,1,(AE$182+$BN173+1-52))),"",IF($BL173="P",VLOOKUP($A173,Surfaces!$B$2:$AL$62,15,0),(VLOOKUP($A173,Surfaces!$B$2:$AL$62,28,0))/$BC173)),IF(ISBLANK(INDEX(AE174:$BB174,1,$BN173+1)),"",IF($BL173="P",VLOOKUP($A173,Surfaces!$B$2:$AL$62,15,0),(VLOOKUP($A173,Surfaces!$B$2:$AL$62,28,0))/$BC173)))</f>
        <v/>
      </c>
      <c r="AF173" s="43" t="str">
        <f>IF((AF$182+$BN173)&gt;=52,IF(ISBLANK(INDEX($C174:$BB174,1,(AF$182+$BN173+1-52))),"",IF($BL173="P",VLOOKUP($A173,Surfaces!$B$2:$AL$62,15,0),(VLOOKUP($A173,Surfaces!$B$2:$AL$62,28,0))/$BC173)),IF(ISBLANK(INDEX(AF174:$BB174,1,$BN173+1)),"",IF($BL173="P",VLOOKUP($A173,Surfaces!$B$2:$AL$62,15,0),(VLOOKUP($A173,Surfaces!$B$2:$AL$62,28,0))/$BC173)))</f>
        <v/>
      </c>
      <c r="AG173" s="43" t="str">
        <f>IF((AG$182+$BN173)&gt;=52,IF(ISBLANK(INDEX($C174:$BB174,1,(AG$182+$BN173+1-52))),"",IF($BL173="P",VLOOKUP($A173,Surfaces!$B$2:$AL$62,15,0),(VLOOKUP($A173,Surfaces!$B$2:$AL$62,28,0))/$BC173)),IF(ISBLANK(INDEX(AG174:$BB174,1,$BN173+1)),"",IF($BL173="P",VLOOKUP($A173,Surfaces!$B$2:$AL$62,15,0),(VLOOKUP($A173,Surfaces!$B$2:$AL$62,28,0))/$BC173)))</f>
        <v/>
      </c>
      <c r="AH173" s="43" t="str">
        <f>IF((AH$182+$BN173)&gt;=52,IF(ISBLANK(INDEX($C174:$BB174,1,(AH$182+$BN173+1-52))),"",IF($BL173="P",VLOOKUP($A173,Surfaces!$B$2:$AL$62,15,0),(VLOOKUP($A173,Surfaces!$B$2:$AL$62,28,0))/$BC173)),IF(ISBLANK(INDEX(AH174:$BB174,1,$BN173+1)),"",IF($BL173="P",VLOOKUP($A173,Surfaces!$B$2:$AL$62,15,0),(VLOOKUP($A173,Surfaces!$B$2:$AL$62,28,0))/$BC173)))</f>
        <v/>
      </c>
      <c r="AI173" s="43" t="str">
        <f>IF((AI$182+$BN173)&gt;=52,IF(ISBLANK(INDEX($C174:$BB174,1,(AI$182+$BN173+1-52))),"",IF($BL173="P",VLOOKUP($A173,Surfaces!$B$2:$AL$62,15,0),(VLOOKUP($A173,Surfaces!$B$2:$AL$62,28,0))/$BC173)),IF(ISBLANK(INDEX(AI174:$BB174,1,$BN173+1)),"",IF($BL173="P",VLOOKUP($A173,Surfaces!$B$2:$AL$62,15,0),(VLOOKUP($A173,Surfaces!$B$2:$AL$62,28,0))/$BC173)))</f>
        <v/>
      </c>
      <c r="AJ173" s="43" t="str">
        <f>IF((AJ$182+$BN173)&gt;=52,IF(ISBLANK(INDEX($C174:$BB174,1,(AJ$182+$BN173+1-52))),"",IF($BL173="P",VLOOKUP($A173,Surfaces!$B$2:$AL$62,15,0),(VLOOKUP($A173,Surfaces!$B$2:$AL$62,28,0))/$BC173)),IF(ISBLANK(INDEX(AJ174:$BB174,1,$BN173+1)),"",IF($BL173="P",VLOOKUP($A173,Surfaces!$B$2:$AL$62,15,0),(VLOOKUP($A173,Surfaces!$B$2:$AL$62,28,0))/$BC173)))</f>
        <v/>
      </c>
      <c r="AK173" s="43" t="str">
        <f>IF((AK$182+$BN173)&gt;=52,IF(ISBLANK(INDEX($C174:$BB174,1,(AK$182+$BN173+1-52))),"",IF($BL173="P",VLOOKUP($A173,Surfaces!$B$2:$AL$62,15,0),(VLOOKUP($A173,Surfaces!$B$2:$AL$62,28,0))/$BC173)),IF(ISBLANK(INDEX(AK174:$BB174,1,$BN173+1)),"",IF($BL173="P",VLOOKUP($A173,Surfaces!$B$2:$AL$62,15,0),(VLOOKUP($A173,Surfaces!$B$2:$AL$62,28,0))/$BC173)))</f>
        <v/>
      </c>
      <c r="AL173" s="43" t="str">
        <f>IF((AL$182+$BN173)&gt;=52,IF(ISBLANK(INDEX($C174:$BB174,1,(AL$182+$BN173+1-52))),"",IF($BL173="P",VLOOKUP($A173,Surfaces!$B$2:$AL$62,15,0),(VLOOKUP($A173,Surfaces!$B$2:$AL$62,28,0))/$BC173)),IF(ISBLANK(INDEX(AL174:$BB174,1,$BN173+1)),"",IF($BL173="P",VLOOKUP($A173,Surfaces!$B$2:$AL$62,15,0),(VLOOKUP($A173,Surfaces!$B$2:$AL$62,28,0))/$BC173)))</f>
        <v/>
      </c>
      <c r="AM173" s="43" t="str">
        <f>IF((AM$182+$BN173)&gt;=52,IF(ISBLANK(INDEX($C174:$BB174,1,(AM$182+$BN173+1-52))),"",IF($BL173="P",VLOOKUP($A173,Surfaces!$B$2:$AL$62,15,0),(VLOOKUP($A173,Surfaces!$B$2:$AL$62,28,0))/$BC173)),IF(ISBLANK(INDEX(AM174:$BB174,1,$BN173+1)),"",IF($BL173="P",VLOOKUP($A173,Surfaces!$B$2:$AL$62,15,0),(VLOOKUP($A173,Surfaces!$B$2:$AL$62,28,0))/$BC173)))</f>
        <v/>
      </c>
      <c r="AN173" s="43" t="str">
        <f>IF((AN$182+$BN173)&gt;=52,IF(ISBLANK(INDEX($C174:$BB174,1,(AN$182+$BN173+1-52))),"",IF($BL173="P",VLOOKUP($A173,Surfaces!$B$2:$AL$62,15,0),(VLOOKUP($A173,Surfaces!$B$2:$AL$62,28,0))/$BC173)),IF(ISBLANK(INDEX(AN174:$BB174,1,$BN173+1)),"",IF($BL173="P",VLOOKUP($A173,Surfaces!$B$2:$AL$62,15,0),(VLOOKUP($A173,Surfaces!$B$2:$AL$62,28,0))/$BC173)))</f>
        <v/>
      </c>
      <c r="AO173" s="43" t="str">
        <f>IF((AO$182+$BN173)&gt;=52,IF(ISBLANK(INDEX($C174:$BB174,1,(AO$182+$BN173+1-52))),"",IF($BL173="P",VLOOKUP($A173,Surfaces!$B$2:$AL$62,15,0),(VLOOKUP($A173,Surfaces!$B$2:$AL$62,28,0))/$BC173)),IF(ISBLANK(INDEX(AO174:$BB174,1,$BN173+1)),"",IF($BL173="P",VLOOKUP($A173,Surfaces!$B$2:$AL$62,15,0),(VLOOKUP($A173,Surfaces!$B$2:$AL$62,28,0))/$BC173)))</f>
        <v/>
      </c>
      <c r="AP173" s="43" t="str">
        <f>IF((AP$182+$BN173)&gt;=52,IF(ISBLANK(INDEX($C174:$BB174,1,(AP$182+$BN173+1-52))),"",IF($BL173="P",VLOOKUP($A173,Surfaces!$B$2:$AL$62,15,0),(VLOOKUP($A173,Surfaces!$B$2:$AL$62,28,0))/$BC173)),IF(ISBLANK(INDEX(AP174:$BB174,1,$BN173+1)),"",IF($BL173="P",VLOOKUP($A173,Surfaces!$B$2:$AL$62,15,0),(VLOOKUP($A173,Surfaces!$B$2:$AL$62,28,0))/$BC173)))</f>
        <v/>
      </c>
      <c r="AQ173" s="43" t="str">
        <f>IF((AQ$182+$BN173)&gt;=52,IF(ISBLANK(INDEX($C174:$BB174,1,(AQ$182+$BN173+1-52))),"",IF($BL173="P",VLOOKUP($A173,Surfaces!$B$2:$AL$62,15,0),(VLOOKUP($A173,Surfaces!$B$2:$AL$62,28,0))/$BC173)),IF(ISBLANK(INDEX(AQ174:$BB174,1,$BN173+1)),"",IF($BL173="P",VLOOKUP($A173,Surfaces!$B$2:$AL$62,15,0),(VLOOKUP($A173,Surfaces!$B$2:$AL$62,28,0))/$BC173)))</f>
        <v/>
      </c>
      <c r="AR173" s="43" t="str">
        <f>IF((AR$182+$BN173)&gt;=52,IF(ISBLANK(INDEX($C174:$BB174,1,(AR$182+$BN173+1-52))),"",IF($BL173="P",VLOOKUP($A173,Surfaces!$B$2:$AL$62,15,0),(VLOOKUP($A173,Surfaces!$B$2:$AL$62,28,0))/$BC173)),IF(ISBLANK(INDEX(AR174:$BB174,1,$BN173+1)),"",IF($BL173="P",VLOOKUP($A173,Surfaces!$B$2:$AL$62,15,0),(VLOOKUP($A173,Surfaces!$B$2:$AL$62,28,0))/$BC173)))</f>
        <v/>
      </c>
      <c r="AS173" s="43" t="str">
        <f>IF((AS$182+$BN173)&gt;=52,IF(ISBLANK(INDEX($C174:$BB174,1,(AS$182+$BN173+1-52))),"",IF($BL173="P",VLOOKUP($A173,Surfaces!$B$2:$AL$62,15,0),(VLOOKUP($A173,Surfaces!$B$2:$AL$62,28,0))/$BC173)),IF(ISBLANK(INDEX(AS174:$BB174,1,$BN173+1)),"",IF($BL173="P",VLOOKUP($A173,Surfaces!$B$2:$AL$62,15,0),(VLOOKUP($A173,Surfaces!$B$2:$AL$62,28,0))/$BC173)))</f>
        <v/>
      </c>
      <c r="AT173" s="43" t="str">
        <f>IF((AT$182+$BN173)&gt;=52,IF(ISBLANK(INDEX($C174:$BB174,1,(AT$182+$BN173+1-52))),"",IF($BL173="P",VLOOKUP($A173,Surfaces!$B$2:$AL$62,15,0),(VLOOKUP($A173,Surfaces!$B$2:$AL$62,28,0))/$BC173)),IF(ISBLANK(INDEX(AT174:$BB174,1,$BN173+1)),"",IF($BL173="P",VLOOKUP($A173,Surfaces!$B$2:$AL$62,15,0),(VLOOKUP($A173,Surfaces!$B$2:$AL$62,28,0))/$BC173)))</f>
        <v/>
      </c>
      <c r="AU173" s="43" t="str">
        <f>IF((AU$182+$BN173)&gt;=52,IF(ISBLANK(INDEX($C174:$BB174,1,(AU$182+$BN173+1-52))),"",IF($BL173="P",VLOOKUP($A173,Surfaces!$B$2:$AL$62,15,0),(VLOOKUP($A173,Surfaces!$B$2:$AL$62,28,0))/$BC173)),IF(ISBLANK(INDEX(AU174:$BB174,1,$BN173+1)),"",IF($BL173="P",VLOOKUP($A173,Surfaces!$B$2:$AL$62,15,0),(VLOOKUP($A173,Surfaces!$B$2:$AL$62,28,0))/$BC173)))</f>
        <v/>
      </c>
      <c r="AV173" s="43" t="str">
        <f>IF((AV$182+$BN173)&gt;=52,IF(ISBLANK(INDEX($C174:$BB174,1,(AV$182+$BN173+1-52))),"",IF($BL173="P",VLOOKUP($A173,Surfaces!$B$2:$AL$62,15,0),(VLOOKUP($A173,Surfaces!$B$2:$AL$62,28,0))/$BC173)),IF(ISBLANK(INDEX(AV174:$BB174,1,$BN173+1)),"",IF($BL173="P",VLOOKUP($A173,Surfaces!$B$2:$AL$62,15,0),(VLOOKUP($A173,Surfaces!$B$2:$AL$62,28,0))/$BC173)))</f>
        <v/>
      </c>
      <c r="AW173" s="43" t="str">
        <f>IF((AW$182+$BN173)&gt;=52,IF(ISBLANK(INDEX($C174:$BB174,1,(AW$182+$BN173+1-52))),"",IF($BL173="P",VLOOKUP($A173,Surfaces!$B$2:$AL$62,15,0),(VLOOKUP($A173,Surfaces!$B$2:$AL$62,28,0))/$BC173)),IF(ISBLANK(INDEX(AW174:$BB174,1,$BN173+1)),"",IF($BL173="P",VLOOKUP($A173,Surfaces!$B$2:$AL$62,15,0),(VLOOKUP($A173,Surfaces!$B$2:$AL$62,28,0))/$BC173)))</f>
        <v/>
      </c>
      <c r="AX173" s="43" t="str">
        <f>IF((AX$182+$BN173)&gt;=52,IF(ISBLANK(INDEX($C174:$BB174,1,(AX$182+$BN173+1-52))),"",IF($BL173="P",VLOOKUP($A173,Surfaces!$B$2:$AL$62,15,0),(VLOOKUP($A173,Surfaces!$B$2:$AL$62,28,0))/$BC173)),IF(ISBLANK(INDEX(AX174:$BB174,1,$BN173+1)),"",IF($BL173="P",VLOOKUP($A173,Surfaces!$B$2:$AL$62,15,0),(VLOOKUP($A173,Surfaces!$B$2:$AL$62,28,0))/$BC173)))</f>
        <v/>
      </c>
      <c r="AY173" s="43" t="str">
        <f>IF((AY$182+$BN173)&gt;=52,IF(ISBLANK(INDEX($C174:$BB174,1,(AY$182+$BN173+1-52))),"",IF($BL173="P",VLOOKUP($A173,Surfaces!$B$2:$AL$62,15,0),(VLOOKUP($A173,Surfaces!$B$2:$AL$62,28,0))/$BC173)),IF(ISBLANK(INDEX(AY174:$BB174,1,$BN173+1)),"",IF($BL173="P",VLOOKUP($A173,Surfaces!$B$2:$AL$62,15,0),(VLOOKUP($A173,Surfaces!$B$2:$AL$62,28,0))/$BC173)))</f>
        <v/>
      </c>
      <c r="AZ173" s="43" t="str">
        <f>IF((AZ$182+$BN173)&gt;=52,IF(ISBLANK(INDEX($C174:$BB174,1,(AZ$182+$BN173+1-52))),"",IF($BL173="P",VLOOKUP($A173,Surfaces!$B$2:$AL$62,15,0),(VLOOKUP($A173,Surfaces!$B$2:$AL$62,28,0))/$BC173)),IF(ISBLANK(INDEX(AZ174:$BB174,1,$BN173+1)),"",IF($BL173="P",VLOOKUP($A173,Surfaces!$B$2:$AL$62,15,0),(VLOOKUP($A173,Surfaces!$B$2:$AL$62,28,0))/$BC173)))</f>
        <v/>
      </c>
      <c r="BA173" s="43" t="str">
        <f>IF((BA$182+$BN173)&gt;=52,IF(ISBLANK(INDEX($C174:$BB174,1,(BA$182+$BN173+1-52))),"",IF($BL173="P",VLOOKUP($A173,Surfaces!$B$2:$AL$62,15,0),(VLOOKUP($A173,Surfaces!$B$2:$AL$62,28,0))/$BC173)),IF(ISBLANK(INDEX(BA174:$BB174,1,$BN173+1)),"",IF($BL173="P",VLOOKUP($A173,Surfaces!$B$2:$AL$62,15,0),(VLOOKUP($A173,Surfaces!$B$2:$AL$62,28,0))/$BC173)))</f>
        <v/>
      </c>
      <c r="BB173" s="43" t="str">
        <f>IF((BB$182+$BN173)&gt;=52,IF(ISBLANK(INDEX($C174:$BB174,1,(BB$182+$BN173+1-52))),"",IF($BL173="P",VLOOKUP($A173,Surfaces!$B$2:$AL$62,15,0),(VLOOKUP($A173,Surfaces!$B$2:$AL$62,28,0))/$BC173)),IF(ISBLANK(INDEX(BB174:$BB174,1,$BN173+1)),"",IF($BL173="P",VLOOKUP($A173,Surfaces!$B$2:$AL$62,15,0),(VLOOKUP($A173,Surfaces!$B$2:$AL$62,28,0))/$BC173)))</f>
        <v/>
      </c>
      <c r="BC173" s="44" t="str">
        <f>IF(COUNTA(C174:BB174)=0,"",COUNTA(C174:BB174))</f>
        <v/>
      </c>
      <c r="BD173" s="45"/>
      <c r="BE173" s="45"/>
      <c r="BF173" s="46"/>
      <c r="BG173" s="46"/>
      <c r="BH173" s="46"/>
      <c r="BI173" s="46"/>
      <c r="BJ173" s="46"/>
      <c r="BK173" s="47"/>
      <c r="BL173" s="46"/>
      <c r="BM173" s="46"/>
      <c r="BN173" s="46"/>
      <c r="BO173" s="48"/>
      <c r="BP173" s="49"/>
      <c r="BQ173" s="48"/>
      <c r="BR173" s="50" t="str">
        <f>IF(ISBLANK(BP173),"",BP173)</f>
        <v/>
      </c>
    </row>
    <row r="174" spans="1:70" x14ac:dyDescent="0.2">
      <c r="A174" s="52">
        <f>A173</f>
        <v>0</v>
      </c>
      <c r="B174" s="53" t="s">
        <v>121</v>
      </c>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c r="AR174" s="54"/>
      <c r="AS174" s="54"/>
      <c r="AT174" s="54"/>
      <c r="AU174" s="54"/>
      <c r="AV174" s="54"/>
      <c r="AW174" s="54"/>
      <c r="AX174" s="54"/>
      <c r="AY174" s="54"/>
      <c r="AZ174" s="54"/>
      <c r="BA174" s="54"/>
      <c r="BB174" s="54"/>
      <c r="BC174" s="57"/>
      <c r="BD174" s="58"/>
      <c r="BE174" s="58"/>
      <c r="BF174" s="59"/>
      <c r="BG174" s="59"/>
      <c r="BH174" s="59"/>
      <c r="BI174" s="59"/>
      <c r="BJ174" s="59"/>
      <c r="BK174" s="60"/>
      <c r="BL174" s="59"/>
      <c r="BM174" s="59"/>
      <c r="BN174" s="59"/>
      <c r="BO174" s="61"/>
      <c r="BP174" s="62"/>
      <c r="BQ174" s="61"/>
      <c r="BR174" s="63"/>
    </row>
    <row r="175" spans="1:70" x14ac:dyDescent="0.2">
      <c r="A175" s="64">
        <f>A174</f>
        <v>0</v>
      </c>
      <c r="B175" s="65" t="s">
        <v>123</v>
      </c>
      <c r="C175" s="66" t="str">
        <f>IF(C174="","",IF(VLOOKUP($A175,Surfaces!$B$1:$AK$61,16,0)="",VLOOKUP($A175,Surfaces!$B$1:$AK$61,29,0),VLOOKUP($A175,Surfaces!$B$1:$AK$61,16,0)))</f>
        <v/>
      </c>
      <c r="D175" s="66" t="str">
        <f>IF(D174="","",IF(VLOOKUP($A175,Surfaces!$B$1:$AK$61,16,0)="",VLOOKUP($A175,Surfaces!$B$1:$AK$61,29,0),VLOOKUP($A175,Surfaces!$B$1:$AK$61,16,0)))</f>
        <v/>
      </c>
      <c r="E175" s="66" t="str">
        <f>IF(E174="","",IF(VLOOKUP($A175,Surfaces!$B$1:$AK$61,16,0)="",VLOOKUP($A175,Surfaces!$B$1:$AK$61,29,0),VLOOKUP($A175,Surfaces!$B$1:$AK$61,16,0)))</f>
        <v/>
      </c>
      <c r="F175" s="66" t="str">
        <f>IF(F174="","",IF(VLOOKUP($A175,Surfaces!$B$1:$AK$61,16,0)="",VLOOKUP($A175,Surfaces!$B$1:$AK$61,29,0),VLOOKUP($A175,Surfaces!$B$1:$AK$61,16,0)))</f>
        <v/>
      </c>
      <c r="G175" s="66" t="str">
        <f>IF(G174="","",IF(VLOOKUP($A175,Surfaces!$B$1:$AK$61,16,0)="",VLOOKUP($A175,Surfaces!$B$1:$AK$61,29,0),VLOOKUP($A175,Surfaces!$B$1:$AK$61,16,0)))</f>
        <v/>
      </c>
      <c r="H175" s="66" t="str">
        <f>IF(H174="","",IF(VLOOKUP($A175,Surfaces!$B$1:$AK$61,16,0)="",VLOOKUP($A175,Surfaces!$B$1:$AK$61,29,0),VLOOKUP($A175,Surfaces!$B$1:$AK$61,16,0)))</f>
        <v/>
      </c>
      <c r="I175" s="66" t="str">
        <f>IF(I174="","",IF(VLOOKUP($A175,Surfaces!$B$1:$AK$61,16,0)="",VLOOKUP($A175,Surfaces!$B$1:$AK$61,29,0),VLOOKUP($A175,Surfaces!$B$1:$AK$61,16,0)))</f>
        <v/>
      </c>
      <c r="J175" s="66" t="str">
        <f>IF(J174="","",IF(VLOOKUP($A175,Surfaces!$B$1:$AK$61,16,0)="",VLOOKUP($A175,Surfaces!$B$1:$AK$61,29,0),VLOOKUP($A175,Surfaces!$B$1:$AK$61,16,0)))</f>
        <v/>
      </c>
      <c r="K175" s="66" t="str">
        <f>IF(K174="","",IF(VLOOKUP($A175,Surfaces!$B$1:$AK$61,16,0)="",VLOOKUP($A175,Surfaces!$B$1:$AK$61,29,0),VLOOKUP($A175,Surfaces!$B$1:$AK$61,16,0)))</f>
        <v/>
      </c>
      <c r="L175" s="66" t="str">
        <f>IF(L174="","",IF(VLOOKUP($A175,Surfaces!$B$1:$AK$61,16,0)="",VLOOKUP($A175,Surfaces!$B$1:$AK$61,29,0),VLOOKUP($A175,Surfaces!$B$1:$AK$61,16,0)))</f>
        <v/>
      </c>
      <c r="M175" s="66" t="str">
        <f>IF(M174="","",IF(VLOOKUP($A175,Surfaces!$B$1:$AK$61,16,0)="",VLOOKUP($A175,Surfaces!$B$1:$AK$61,29,0),VLOOKUP($A175,Surfaces!$B$1:$AK$61,16,0)))</f>
        <v/>
      </c>
      <c r="N175" s="66" t="str">
        <f>IF(N174="","",IF(VLOOKUP($A175,Surfaces!$B$1:$AK$61,16,0)="",VLOOKUP($A175,Surfaces!$B$1:$AK$61,29,0),VLOOKUP($A175,Surfaces!$B$1:$AK$61,16,0)))</f>
        <v/>
      </c>
      <c r="O175" s="66" t="str">
        <f>IF(O174="","",IF(VLOOKUP($A175,Surfaces!$B$1:$AK$61,16,0)="",VLOOKUP($A175,Surfaces!$B$1:$AK$61,29,0),VLOOKUP($A175,Surfaces!$B$1:$AK$61,16,0)))</f>
        <v/>
      </c>
      <c r="P175" s="66" t="str">
        <f>IF(P174="","",IF(VLOOKUP($A175,Surfaces!$B$1:$AK$61,16,0)="",VLOOKUP($A175,Surfaces!$B$1:$AK$61,29,0),VLOOKUP($A175,Surfaces!$B$1:$AK$61,16,0)))</f>
        <v/>
      </c>
      <c r="Q175" s="66" t="str">
        <f>IF(Q174="","",IF(VLOOKUP($A175,Surfaces!$B$1:$AK$61,16,0)="",VLOOKUP($A175,Surfaces!$B$1:$AK$61,29,0),VLOOKUP($A175,Surfaces!$B$1:$AK$61,16,0)))</f>
        <v/>
      </c>
      <c r="R175" s="66" t="str">
        <f>IF(R174="","",IF(VLOOKUP($A175,Surfaces!$B$1:$AK$61,16,0)="",VLOOKUP($A175,Surfaces!$B$1:$AK$61,29,0),VLOOKUP($A175,Surfaces!$B$1:$AK$61,16,0)))</f>
        <v/>
      </c>
      <c r="S175" s="66" t="str">
        <f>IF(S174="","",IF(VLOOKUP($A175,Surfaces!$B$1:$AK$61,16,0)="",VLOOKUP($A175,Surfaces!$B$1:$AK$61,29,0),VLOOKUP($A175,Surfaces!$B$1:$AK$61,16,0)))</f>
        <v/>
      </c>
      <c r="T175" s="66" t="str">
        <f>IF(T174="","",IF(VLOOKUP($A175,Surfaces!$B$1:$AK$61,16,0)="",VLOOKUP($A175,Surfaces!$B$1:$AK$61,29,0),VLOOKUP($A175,Surfaces!$B$1:$AK$61,16,0)))</f>
        <v/>
      </c>
      <c r="U175" s="66" t="str">
        <f>IF(U174="","",IF(VLOOKUP($A175,Surfaces!$B$1:$AK$61,16,0)="",VLOOKUP($A175,Surfaces!$B$1:$AK$61,29,0),VLOOKUP($A175,Surfaces!$B$1:$AK$61,16,0)))</f>
        <v/>
      </c>
      <c r="V175" s="66" t="str">
        <f>IF(V174="","",IF(VLOOKUP($A175,Surfaces!$B$1:$AK$61,16,0)="",VLOOKUP($A175,Surfaces!$B$1:$AK$61,29,0),VLOOKUP($A175,Surfaces!$B$1:$AK$61,16,0)))</f>
        <v/>
      </c>
      <c r="W175" s="66" t="str">
        <f>IF(W174="","",IF(VLOOKUP($A175,Surfaces!$B$1:$AK$61,16,0)="",VLOOKUP($A175,Surfaces!$B$1:$AK$61,29,0),VLOOKUP($A175,Surfaces!$B$1:$AK$61,16,0)))</f>
        <v/>
      </c>
      <c r="X175" s="66" t="str">
        <f>IF(X174="","",IF(VLOOKUP($A175,Surfaces!$B$1:$AK$61,16,0)="",VLOOKUP($A175,Surfaces!$B$1:$AK$61,29,0),VLOOKUP($A175,Surfaces!$B$1:$AK$61,16,0)))</f>
        <v/>
      </c>
      <c r="Y175" s="66" t="str">
        <f>IF(Y174="","",IF(VLOOKUP($A175,Surfaces!$B$1:$AK$61,16,0)="",VLOOKUP($A175,Surfaces!$B$1:$AK$61,29,0),VLOOKUP($A175,Surfaces!$B$1:$AK$61,16,0)))</f>
        <v/>
      </c>
      <c r="Z175" s="66" t="str">
        <f>IF(Z174="","",IF(VLOOKUP($A175,Surfaces!$B$1:$AK$61,16,0)="",VLOOKUP($A175,Surfaces!$B$1:$AK$61,29,0),VLOOKUP($A175,Surfaces!$B$1:$AK$61,16,0)))</f>
        <v/>
      </c>
      <c r="AA175" s="66" t="str">
        <f>IF(AA174="","",IF(VLOOKUP($A175,Surfaces!$B$1:$AK$61,16,0)="",VLOOKUP($A175,Surfaces!$B$1:$AK$61,29,0),VLOOKUP($A175,Surfaces!$B$1:$AK$61,16,0)))</f>
        <v/>
      </c>
      <c r="AB175" s="66" t="str">
        <f>IF(AB174="","",IF(VLOOKUP($A175,Surfaces!$B$1:$AK$61,16,0)="",VLOOKUP($A175,Surfaces!$B$1:$AK$61,29,0),VLOOKUP($A175,Surfaces!$B$1:$AK$61,16,0)))</f>
        <v/>
      </c>
      <c r="AC175" s="66" t="str">
        <f>IF(AC174="","",IF(VLOOKUP($A175,Surfaces!$B$1:$AK$61,16,0)="",VLOOKUP($A175,Surfaces!$B$1:$AK$61,29,0),VLOOKUP($A175,Surfaces!$B$1:$AK$61,16,0)))</f>
        <v/>
      </c>
      <c r="AD175" s="66" t="str">
        <f>IF(AD174="","",IF(VLOOKUP($A175,Surfaces!$B$1:$AK$61,16,0)="",VLOOKUP($A175,Surfaces!$B$1:$AK$61,29,0),VLOOKUP($A175,Surfaces!$B$1:$AK$61,16,0)))</f>
        <v/>
      </c>
      <c r="AE175" s="66" t="str">
        <f>IF(AE174="","",IF(VLOOKUP($A175,Surfaces!$B$1:$AK$61,16,0)="",VLOOKUP($A175,Surfaces!$B$1:$AK$61,29,0),VLOOKUP($A175,Surfaces!$B$1:$AK$61,16,0)))</f>
        <v/>
      </c>
      <c r="AF175" s="66" t="str">
        <f>IF(AF174="","",IF(VLOOKUP($A175,Surfaces!$B$1:$AK$61,16,0)="",VLOOKUP($A175,Surfaces!$B$1:$AK$61,29,0),VLOOKUP($A175,Surfaces!$B$1:$AK$61,16,0)))</f>
        <v/>
      </c>
      <c r="AG175" s="66" t="str">
        <f>IF(AG174="","",IF(VLOOKUP($A175,Surfaces!$B$1:$AK$61,16,0)="",VLOOKUP($A175,Surfaces!$B$1:$AK$61,29,0),VLOOKUP($A175,Surfaces!$B$1:$AK$61,16,0)))</f>
        <v/>
      </c>
      <c r="AH175" s="66" t="str">
        <f>IF(AH174="","",IF(VLOOKUP($A175,Surfaces!$B$1:$AK$61,16,0)="",VLOOKUP($A175,Surfaces!$B$1:$AK$61,29,0),VLOOKUP($A175,Surfaces!$B$1:$AK$61,16,0)))</f>
        <v/>
      </c>
      <c r="AI175" s="66" t="str">
        <f>IF(AI174="","",IF(VLOOKUP($A175,Surfaces!$B$1:$AK$61,16,0)="",VLOOKUP($A175,Surfaces!$B$1:$AK$61,29,0),VLOOKUP($A175,Surfaces!$B$1:$AK$61,16,0)))</f>
        <v/>
      </c>
      <c r="AJ175" s="66" t="str">
        <f>IF(AJ174="","",IF(VLOOKUP($A175,Surfaces!$B$1:$AK$61,16,0)="",VLOOKUP($A175,Surfaces!$B$1:$AK$61,29,0),VLOOKUP($A175,Surfaces!$B$1:$AK$61,16,0)))</f>
        <v/>
      </c>
      <c r="AK175" s="66" t="str">
        <f>IF(AK174="","",IF(VLOOKUP($A175,Surfaces!$B$1:$AK$61,16,0)="",VLOOKUP($A175,Surfaces!$B$1:$AK$61,29,0),VLOOKUP($A175,Surfaces!$B$1:$AK$61,16,0)))</f>
        <v/>
      </c>
      <c r="AL175" s="66" t="str">
        <f>IF(AL174="","",IF(VLOOKUP($A175,Surfaces!$B$1:$AK$61,16,0)="",VLOOKUP($A175,Surfaces!$B$1:$AK$61,29,0),VLOOKUP($A175,Surfaces!$B$1:$AK$61,16,0)))</f>
        <v/>
      </c>
      <c r="AM175" s="66" t="str">
        <f>IF(AM174="","",IF(VLOOKUP($A175,Surfaces!$B$1:$AK$61,16,0)="",VLOOKUP($A175,Surfaces!$B$1:$AK$61,29,0),VLOOKUP($A175,Surfaces!$B$1:$AK$61,16,0)))</f>
        <v/>
      </c>
      <c r="AN175" s="66" t="str">
        <f>IF(AN174="","",IF(VLOOKUP($A175,Surfaces!$B$1:$AK$61,16,0)="",VLOOKUP($A175,Surfaces!$B$1:$AK$61,29,0),VLOOKUP($A175,Surfaces!$B$1:$AK$61,16,0)))</f>
        <v/>
      </c>
      <c r="AO175" s="66" t="str">
        <f>IF(AO174="","",IF(VLOOKUP($A175,Surfaces!$B$1:$AK$61,16,0)="",VLOOKUP($A175,Surfaces!$B$1:$AK$61,29,0),VLOOKUP($A175,Surfaces!$B$1:$AK$61,16,0)))</f>
        <v/>
      </c>
      <c r="AP175" s="66" t="str">
        <f>IF(AP174="","",IF(VLOOKUP($A175,Surfaces!$B$1:$AK$61,16,0)="",VLOOKUP($A175,Surfaces!$B$1:$AK$61,29,0),VLOOKUP($A175,Surfaces!$B$1:$AK$61,16,0)))</f>
        <v/>
      </c>
      <c r="AQ175" s="66" t="str">
        <f>IF(AQ174="","",IF(VLOOKUP($A175,Surfaces!$B$1:$AK$61,16,0)="",VLOOKUP($A175,Surfaces!$B$1:$AK$61,29,0),VLOOKUP($A175,Surfaces!$B$1:$AK$61,16,0)))</f>
        <v/>
      </c>
      <c r="AR175" s="66" t="str">
        <f>IF(AR174="","",IF(VLOOKUP($A175,Surfaces!$B$1:$AK$61,16,0)="",VLOOKUP($A175,Surfaces!$B$1:$AK$61,29,0),VLOOKUP($A175,Surfaces!$B$1:$AK$61,16,0)))</f>
        <v/>
      </c>
      <c r="AS175" s="66" t="str">
        <f>IF(AS174="","",IF(VLOOKUP($A175,Surfaces!$B$1:$AK$61,16,0)="",VLOOKUP($A175,Surfaces!$B$1:$AK$61,29,0),VLOOKUP($A175,Surfaces!$B$1:$AK$61,16,0)))</f>
        <v/>
      </c>
      <c r="AT175" s="66" t="str">
        <f>IF(AT174="","",IF(VLOOKUP($A175,Surfaces!$B$1:$AK$61,16,0)="",VLOOKUP($A175,Surfaces!$B$1:$AK$61,29,0),VLOOKUP($A175,Surfaces!$B$1:$AK$61,16,0)))</f>
        <v/>
      </c>
      <c r="AU175" s="66" t="str">
        <f>IF(AU174="","",IF(VLOOKUP($A175,Surfaces!$B$1:$AK$61,16,0)="",VLOOKUP($A175,Surfaces!$B$1:$AK$61,29,0),VLOOKUP($A175,Surfaces!$B$1:$AK$61,16,0)))</f>
        <v/>
      </c>
      <c r="AV175" s="66" t="str">
        <f>IF(AV174="","",IF(VLOOKUP($A175,Surfaces!$B$1:$AK$61,16,0)="",VLOOKUP($A175,Surfaces!$B$1:$AK$61,29,0),VLOOKUP($A175,Surfaces!$B$1:$AK$61,16,0)))</f>
        <v/>
      </c>
      <c r="AW175" s="66" t="str">
        <f>IF(AW174="","",IF(VLOOKUP($A175,Surfaces!$B$1:$AK$61,16,0)="",VLOOKUP($A175,Surfaces!$B$1:$AK$61,29,0),VLOOKUP($A175,Surfaces!$B$1:$AK$61,16,0)))</f>
        <v/>
      </c>
      <c r="AX175" s="66" t="str">
        <f>IF(AX174="","",IF(VLOOKUP($A175,Surfaces!$B$1:$AK$61,16,0)="",VLOOKUP($A175,Surfaces!$B$1:$AK$61,29,0),VLOOKUP($A175,Surfaces!$B$1:$AK$61,16,0)))</f>
        <v/>
      </c>
      <c r="AY175" s="66" t="str">
        <f>IF(AY174="","",IF(VLOOKUP($A175,Surfaces!$B$1:$AK$61,16,0)="",VLOOKUP($A175,Surfaces!$B$1:$AK$61,29,0),VLOOKUP($A175,Surfaces!$B$1:$AK$61,16,0)))</f>
        <v/>
      </c>
      <c r="AZ175" s="66" t="str">
        <f>IF(AZ174="","",IF(VLOOKUP($A175,Surfaces!$B$1:$AK$61,16,0)="",VLOOKUP($A175,Surfaces!$B$1:$AK$61,29,0),VLOOKUP($A175,Surfaces!$B$1:$AK$61,16,0)))</f>
        <v/>
      </c>
      <c r="BA175" s="66" t="str">
        <f>IF(BA174="","",IF(VLOOKUP($A175,Surfaces!$B$1:$AK$61,16,0)="",VLOOKUP($A175,Surfaces!$B$1:$AK$61,29,0),VLOOKUP($A175,Surfaces!$B$1:$AK$61,16,0)))</f>
        <v/>
      </c>
      <c r="BB175" s="66" t="str">
        <f>IF(BB174="","",IF(VLOOKUP($A175,Surfaces!$B$1:$AK$61,16,0)="",VLOOKUP($A175,Surfaces!$B$1:$AK$61,29,0),VLOOKUP($A175,Surfaces!$B$1:$AK$61,16,0)))</f>
        <v/>
      </c>
      <c r="BC175" s="67"/>
      <c r="BD175" s="68"/>
      <c r="BE175" s="68"/>
      <c r="BF175" s="69"/>
      <c r="BG175" s="69"/>
      <c r="BH175" s="69"/>
      <c r="BI175" s="69"/>
      <c r="BJ175" s="69"/>
      <c r="BK175" s="70"/>
      <c r="BL175" s="69"/>
      <c r="BM175" s="69"/>
      <c r="BN175" s="69"/>
      <c r="BO175" s="71"/>
      <c r="BP175" s="72"/>
      <c r="BQ175" s="71"/>
      <c r="BR175" s="73"/>
    </row>
    <row r="176" spans="1:70" s="51" customFormat="1" x14ac:dyDescent="0.2">
      <c r="A176" s="41"/>
      <c r="B176" s="42" t="s">
        <v>115</v>
      </c>
      <c r="C176" s="43" t="str">
        <f>IF((C$182+$BN176)&gt;=52,IF(ISBLANK(INDEX($C177:$BB177,1,(C$182+$BN176+1-52))),"",IF($BL176="P",VLOOKUP($A176,Surfaces!$B$2:$AL$62,15,0),(VLOOKUP($A176,Surfaces!$B$2:$AL$62,28,0))/$BC176)),IF(ISBLANK(INDEX(C177:$BB177,1,$BN176+1)),"",IF($BL176="P",VLOOKUP($A176,Surfaces!$B$2:$AL$62,15,0),(VLOOKUP($A176,Surfaces!$B$2:$AL$62,28,0))/$BC176)))</f>
        <v/>
      </c>
      <c r="D176" s="43" t="str">
        <f>IF((D$182+$BN176)&gt;=52,IF(ISBLANK(INDEX($C177:$BB177,1,(D$182+$BN176+1-52))),"",IF($BL176="P",VLOOKUP($A176,Surfaces!$B$2:$AL$62,15,0),(VLOOKUP($A176,Surfaces!$B$2:$AL$62,28,0))/$BC176)),IF(ISBLANK(INDEX(D177:$BB177,1,$BN176+1)),"",IF($BL176="P",VLOOKUP($A176,Surfaces!$B$2:$AL$62,15,0),(VLOOKUP($A176,Surfaces!$B$2:$AL$62,28,0))/$BC176)))</f>
        <v/>
      </c>
      <c r="E176" s="43" t="str">
        <f>IF((E$182+$BN176)&gt;=52,IF(ISBLANK(INDEX($C177:$BB177,1,(E$182+$BN176+1-52))),"",IF($BL176="P",VLOOKUP($A176,Surfaces!$B$2:$AL$62,15,0),(VLOOKUP($A176,Surfaces!$B$2:$AL$62,28,0))/$BC176)),IF(ISBLANK(INDEX(E177:$BB177,1,$BN176+1)),"",IF($BL176="P",VLOOKUP($A176,Surfaces!$B$2:$AL$62,15,0),(VLOOKUP($A176,Surfaces!$B$2:$AL$62,28,0))/$BC176)))</f>
        <v/>
      </c>
      <c r="F176" s="43" t="str">
        <f>IF((F$182+$BN176)&gt;=52,IF(ISBLANK(INDEX($C177:$BB177,1,(F$182+$BN176+1-52))),"",IF($BL176="P",VLOOKUP($A176,Surfaces!$B$2:$AL$62,15,0),(VLOOKUP($A176,Surfaces!$B$2:$AL$62,28,0))/$BC176)),IF(ISBLANK(INDEX(F177:$BB177,1,$BN176+1)),"",IF($BL176="P",VLOOKUP($A176,Surfaces!$B$2:$AL$62,15,0),(VLOOKUP($A176,Surfaces!$B$2:$AL$62,28,0))/$BC176)))</f>
        <v/>
      </c>
      <c r="G176" s="43" t="str">
        <f>IF((G$182+$BN176)&gt;=52,IF(ISBLANK(INDEX($C177:$BB177,1,(G$182+$BN176+1-52))),"",IF($BL176="P",VLOOKUP($A176,Surfaces!$B$2:$AL$62,15,0),(VLOOKUP($A176,Surfaces!$B$2:$AL$62,28,0))/$BC176)),IF(ISBLANK(INDEX(G177:$BB177,1,$BN176+1)),"",IF($BL176="P",VLOOKUP($A176,Surfaces!$B$2:$AL$62,15,0),(VLOOKUP($A176,Surfaces!$B$2:$AL$62,28,0))/$BC176)))</f>
        <v/>
      </c>
      <c r="H176" s="43" t="str">
        <f>IF((H$182+$BN176)&gt;=52,IF(ISBLANK(INDEX($C177:$BB177,1,(H$182+$BN176+1-52))),"",IF($BL176="P",VLOOKUP($A176,Surfaces!$B$2:$AL$62,15,0),(VLOOKUP($A176,Surfaces!$B$2:$AL$62,28,0))/$BC176)),IF(ISBLANK(INDEX(H177:$BB177,1,$BN176+1)),"",IF($BL176="P",VLOOKUP($A176,Surfaces!$B$2:$AL$62,15,0),(VLOOKUP($A176,Surfaces!$B$2:$AL$62,28,0))/$BC176)))</f>
        <v/>
      </c>
      <c r="I176" s="43" t="str">
        <f>IF((I$182+$BN176)&gt;=52,IF(ISBLANK(INDEX($C177:$BB177,1,(I$182+$BN176+1-52))),"",IF($BL176="P",VLOOKUP($A176,Surfaces!$B$2:$AL$62,15,0),(VLOOKUP($A176,Surfaces!$B$2:$AL$62,28,0))/$BC176)),IF(ISBLANK(INDEX(I177:$BB177,1,$BN176+1)),"",IF($BL176="P",VLOOKUP($A176,Surfaces!$B$2:$AL$62,15,0),(VLOOKUP($A176,Surfaces!$B$2:$AL$62,28,0))/$BC176)))</f>
        <v/>
      </c>
      <c r="J176" s="43" t="str">
        <f>IF((J$182+$BN176)&gt;=52,IF(ISBLANK(INDEX($C177:$BB177,1,(J$182+$BN176+1-52))),"",IF($BL176="P",VLOOKUP($A176,Surfaces!$B$2:$AL$62,15,0),(VLOOKUP($A176,Surfaces!$B$2:$AL$62,28,0))/$BC176)),IF(ISBLANK(INDEX(J177:$BB177,1,$BN176+1)),"",IF($BL176="P",VLOOKUP($A176,Surfaces!$B$2:$AL$62,15,0),(VLOOKUP($A176,Surfaces!$B$2:$AL$62,28,0))/$BC176)))</f>
        <v/>
      </c>
      <c r="K176" s="43" t="str">
        <f>IF((K$182+$BN176)&gt;=52,IF(ISBLANK(INDEX($C177:$BB177,1,(K$182+$BN176+1-52))),"",IF($BL176="P",VLOOKUP($A176,Surfaces!$B$2:$AL$62,15,0),(VLOOKUP($A176,Surfaces!$B$2:$AL$62,28,0))/$BC176)),IF(ISBLANK(INDEX(K177:$BB177,1,$BN176+1)),"",IF($BL176="P",VLOOKUP($A176,Surfaces!$B$2:$AL$62,15,0),(VLOOKUP($A176,Surfaces!$B$2:$AL$62,28,0))/$BC176)))</f>
        <v/>
      </c>
      <c r="L176" s="43" t="str">
        <f>IF((L$182+$BN176)&gt;=52,IF(ISBLANK(INDEX($C177:$BB177,1,(L$182+$BN176+1-52))),"",IF($BL176="P",VLOOKUP($A176,Surfaces!$B$2:$AL$62,15,0),(VLOOKUP($A176,Surfaces!$B$2:$AL$62,28,0))/$BC176)),IF(ISBLANK(INDEX(L177:$BB177,1,$BN176+1)),"",IF($BL176="P",VLOOKUP($A176,Surfaces!$B$2:$AL$62,15,0),(VLOOKUP($A176,Surfaces!$B$2:$AL$62,28,0))/$BC176)))</f>
        <v/>
      </c>
      <c r="M176" s="43" t="str">
        <f>IF((M$182+$BN176)&gt;=52,IF(ISBLANK(INDEX($C177:$BB177,1,(M$182+$BN176+1-52))),"",IF($BL176="P",VLOOKUP($A176,Surfaces!$B$2:$AL$62,15,0),(VLOOKUP($A176,Surfaces!$B$2:$AL$62,28,0))/$BC176)),IF(ISBLANK(INDEX(M177:$BB177,1,$BN176+1)),"",IF($BL176="P",VLOOKUP($A176,Surfaces!$B$2:$AL$62,15,0),(VLOOKUP($A176,Surfaces!$B$2:$AL$62,28,0))/$BC176)))</f>
        <v/>
      </c>
      <c r="N176" s="43" t="str">
        <f>IF((N$182+$BN176)&gt;=52,IF(ISBLANK(INDEX($C177:$BB177,1,(N$182+$BN176+1-52))),"",IF($BL176="P",VLOOKUP($A176,Surfaces!$B$2:$AL$62,15,0),(VLOOKUP($A176,Surfaces!$B$2:$AL$62,28,0))/$BC176)),IF(ISBLANK(INDEX(N177:$BB177,1,$BN176+1)),"",IF($BL176="P",VLOOKUP($A176,Surfaces!$B$2:$AL$62,15,0),(VLOOKUP($A176,Surfaces!$B$2:$AL$62,28,0))/$BC176)))</f>
        <v/>
      </c>
      <c r="O176" s="43" t="str">
        <f>IF((O$182+$BN176)&gt;=52,IF(ISBLANK(INDEX($C177:$BB177,1,(O$182+$BN176+1-52))),"",IF($BL176="P",VLOOKUP($A176,Surfaces!$B$2:$AL$62,15,0),(VLOOKUP($A176,Surfaces!$B$2:$AL$62,28,0))/$BC176)),IF(ISBLANK(INDEX(O177:$BB177,1,$BN176+1)),"",IF($BL176="P",VLOOKUP($A176,Surfaces!$B$2:$AL$62,15,0),(VLOOKUP($A176,Surfaces!$B$2:$AL$62,28,0))/$BC176)))</f>
        <v/>
      </c>
      <c r="P176" s="43" t="str">
        <f>IF((P$182+$BN176)&gt;=52,IF(ISBLANK(INDEX($C177:$BB177,1,(P$182+$BN176+1-52))),"",IF($BL176="P",VLOOKUP($A176,Surfaces!$B$2:$AL$62,15,0),(VLOOKUP($A176,Surfaces!$B$2:$AL$62,28,0))/$BC176)),IF(ISBLANK(INDEX(P177:$BB177,1,$BN176+1)),"",IF($BL176="P",VLOOKUP($A176,Surfaces!$B$2:$AL$62,15,0),(VLOOKUP($A176,Surfaces!$B$2:$AL$62,28,0))/$BC176)))</f>
        <v/>
      </c>
      <c r="Q176" s="43" t="str">
        <f>IF((Q$182+$BN176)&gt;=52,IF(ISBLANK(INDEX($C177:$BB177,1,(Q$182+$BN176+1-52))),"",IF($BL176="P",VLOOKUP($A176,Surfaces!$B$2:$AL$62,15,0),(VLOOKUP($A176,Surfaces!$B$2:$AL$62,28,0))/$BC176)),IF(ISBLANK(INDEX(Q177:$BB177,1,$BN176+1)),"",IF($BL176="P",VLOOKUP($A176,Surfaces!$B$2:$AL$62,15,0),(VLOOKUP($A176,Surfaces!$B$2:$AL$62,28,0))/$BC176)))</f>
        <v/>
      </c>
      <c r="R176" s="43" t="str">
        <f>IF((R$182+$BN176)&gt;=52,IF(ISBLANK(INDEX($C177:$BB177,1,(R$182+$BN176+1-52))),"",IF($BL176="P",VLOOKUP($A176,Surfaces!$B$2:$AL$62,15,0),(VLOOKUP($A176,Surfaces!$B$2:$AL$62,28,0))/$BC176)),IF(ISBLANK(INDEX(R177:$BB177,1,$BN176+1)),"",IF($BL176="P",VLOOKUP($A176,Surfaces!$B$2:$AL$62,15,0),(VLOOKUP($A176,Surfaces!$B$2:$AL$62,28,0))/$BC176)))</f>
        <v/>
      </c>
      <c r="S176" s="43" t="str">
        <f>IF((S$182+$BN176)&gt;=52,IF(ISBLANK(INDEX($C177:$BB177,1,(S$182+$BN176+1-52))),"",IF($BL176="P",VLOOKUP($A176,Surfaces!$B$2:$AL$62,15,0),(VLOOKUP($A176,Surfaces!$B$2:$AL$62,28,0))/$BC176)),IF(ISBLANK(INDEX(S177:$BB177,1,$BN176+1)),"",IF($BL176="P",VLOOKUP($A176,Surfaces!$B$2:$AL$62,15,0),(VLOOKUP($A176,Surfaces!$B$2:$AL$62,28,0))/$BC176)))</f>
        <v/>
      </c>
      <c r="T176" s="43" t="str">
        <f>IF((T$182+$BN176)&gt;=52,IF(ISBLANK(INDEX($C177:$BB177,1,(T$182+$BN176+1-52))),"",IF($BL176="P",VLOOKUP($A176,Surfaces!$B$2:$AL$62,15,0),(VLOOKUP($A176,Surfaces!$B$2:$AL$62,28,0))/$BC176)),IF(ISBLANK(INDEX(T177:$BB177,1,$BN176+1)),"",IF($BL176="P",VLOOKUP($A176,Surfaces!$B$2:$AL$62,15,0),(VLOOKUP($A176,Surfaces!$B$2:$AL$62,28,0))/$BC176)))</f>
        <v/>
      </c>
      <c r="U176" s="43" t="str">
        <f>IF((U$182+$BN176)&gt;=52,IF(ISBLANK(INDEX($C177:$BB177,1,(U$182+$BN176+1-52))),"",IF($BL176="P",VLOOKUP($A176,Surfaces!$B$2:$AL$62,15,0),(VLOOKUP($A176,Surfaces!$B$2:$AL$62,28,0))/$BC176)),IF(ISBLANK(INDEX(U177:$BB177,1,$BN176+1)),"",IF($BL176="P",VLOOKUP($A176,Surfaces!$B$2:$AL$62,15,0),(VLOOKUP($A176,Surfaces!$B$2:$AL$62,28,0))/$BC176)))</f>
        <v/>
      </c>
      <c r="V176" s="43" t="str">
        <f>IF((V$182+$BN176)&gt;=52,IF(ISBLANK(INDEX($C177:$BB177,1,(V$182+$BN176+1-52))),"",IF($BL176="P",VLOOKUP($A176,Surfaces!$B$2:$AL$62,15,0),(VLOOKUP($A176,Surfaces!$B$2:$AL$62,28,0))/$BC176)),IF(ISBLANK(INDEX(V177:$BB177,1,$BN176+1)),"",IF($BL176="P",VLOOKUP($A176,Surfaces!$B$2:$AL$62,15,0),(VLOOKUP($A176,Surfaces!$B$2:$AL$62,28,0))/$BC176)))</f>
        <v/>
      </c>
      <c r="W176" s="43" t="str">
        <f>IF((W$182+$BN176)&gt;=52,IF(ISBLANK(INDEX($C177:$BB177,1,(W$182+$BN176+1-52))),"",IF($BL176="P",VLOOKUP($A176,Surfaces!$B$2:$AL$62,15,0),(VLOOKUP($A176,Surfaces!$B$2:$AL$62,28,0))/$BC176)),IF(ISBLANK(INDEX(W177:$BB177,1,$BN176+1)),"",IF($BL176="P",VLOOKUP($A176,Surfaces!$B$2:$AL$62,15,0),(VLOOKUP($A176,Surfaces!$B$2:$AL$62,28,0))/$BC176)))</f>
        <v/>
      </c>
      <c r="X176" s="43" t="str">
        <f>IF((X$182+$BN176)&gt;=52,IF(ISBLANK(INDEX($C177:$BB177,1,(X$182+$BN176+1-52))),"",IF($BL176="P",VLOOKUP($A176,Surfaces!$B$2:$AL$62,15,0),(VLOOKUP($A176,Surfaces!$B$2:$AL$62,28,0))/$BC176)),IF(ISBLANK(INDEX(X177:$BB177,1,$BN176+1)),"",IF($BL176="P",VLOOKUP($A176,Surfaces!$B$2:$AL$62,15,0),(VLOOKUP($A176,Surfaces!$B$2:$AL$62,28,0))/$BC176)))</f>
        <v/>
      </c>
      <c r="Y176" s="43" t="str">
        <f>IF((Y$182+$BN176)&gt;=52,IF(ISBLANK(INDEX($C177:$BB177,1,(Y$182+$BN176+1-52))),"",IF($BL176="P",VLOOKUP($A176,Surfaces!$B$2:$AL$62,15,0),(VLOOKUP($A176,Surfaces!$B$2:$AL$62,28,0))/$BC176)),IF(ISBLANK(INDEX(Y177:$BB177,1,$BN176+1)),"",IF($BL176="P",VLOOKUP($A176,Surfaces!$B$2:$AL$62,15,0),(VLOOKUP($A176,Surfaces!$B$2:$AL$62,28,0))/$BC176)))</f>
        <v/>
      </c>
      <c r="Z176" s="43" t="str">
        <f>IF((Z$182+$BN176)&gt;=52,IF(ISBLANK(INDEX($C177:$BB177,1,(Z$182+$BN176+1-52))),"",IF($BL176="P",VLOOKUP($A176,Surfaces!$B$2:$AL$62,15,0),(VLOOKUP($A176,Surfaces!$B$2:$AL$62,28,0))/$BC176)),IF(ISBLANK(INDEX(Z177:$BB177,1,$BN176+1)),"",IF($BL176="P",VLOOKUP($A176,Surfaces!$B$2:$AL$62,15,0),(VLOOKUP($A176,Surfaces!$B$2:$AL$62,28,0))/$BC176)))</f>
        <v/>
      </c>
      <c r="AA176" s="43" t="str">
        <f>IF((AA$182+$BN176)&gt;=52,IF(ISBLANK(INDEX($C177:$BB177,1,(AA$182+$BN176+1-52))),"",IF($BL176="P",VLOOKUP($A176,Surfaces!$B$2:$AL$62,15,0),(VLOOKUP($A176,Surfaces!$B$2:$AL$62,28,0))/$BC176)),IF(ISBLANK(INDEX(AA177:$BB177,1,$BN176+1)),"",IF($BL176="P",VLOOKUP($A176,Surfaces!$B$2:$AL$62,15,0),(VLOOKUP($A176,Surfaces!$B$2:$AL$62,28,0))/$BC176)))</f>
        <v/>
      </c>
      <c r="AB176" s="43" t="str">
        <f>IF((AB$182+$BN176)&gt;=52,IF(ISBLANK(INDEX($C177:$BB177,1,(AB$182+$BN176+1-52))),"",IF($BL176="P",VLOOKUP($A176,Surfaces!$B$2:$AL$62,15,0),(VLOOKUP($A176,Surfaces!$B$2:$AL$62,28,0))/$BC176)),IF(ISBLANK(INDEX(AB177:$BB177,1,$BN176+1)),"",IF($BL176="P",VLOOKUP($A176,Surfaces!$B$2:$AL$62,15,0),(VLOOKUP($A176,Surfaces!$B$2:$AL$62,28,0))/$BC176)))</f>
        <v/>
      </c>
      <c r="AC176" s="43" t="str">
        <f>IF((AC$182+$BN176)&gt;=52,IF(ISBLANK(INDEX($C177:$BB177,1,(AC$182+$BN176+1-52))),"",IF($BL176="P",VLOOKUP($A176,Surfaces!$B$2:$AL$62,15,0),(VLOOKUP($A176,Surfaces!$B$2:$AL$62,28,0))/$BC176)),IF(ISBLANK(INDEX(AC177:$BB177,1,$BN176+1)),"",IF($BL176="P",VLOOKUP($A176,Surfaces!$B$2:$AL$62,15,0),(VLOOKUP($A176,Surfaces!$B$2:$AL$62,28,0))/$BC176)))</f>
        <v/>
      </c>
      <c r="AD176" s="43" t="str">
        <f>IF((AD$182+$BN176)&gt;=52,IF(ISBLANK(INDEX($C177:$BB177,1,(AD$182+$BN176+1-52))),"",IF($BL176="P",VLOOKUP($A176,Surfaces!$B$2:$AL$62,15,0),(VLOOKUP($A176,Surfaces!$B$2:$AL$62,28,0))/$BC176)),IF(ISBLANK(INDEX(AD177:$BB177,1,$BN176+1)),"",IF($BL176="P",VLOOKUP($A176,Surfaces!$B$2:$AL$62,15,0),(VLOOKUP($A176,Surfaces!$B$2:$AL$62,28,0))/$BC176)))</f>
        <v/>
      </c>
      <c r="AE176" s="43" t="str">
        <f>IF((AE$182+$BN176)&gt;=52,IF(ISBLANK(INDEX($C177:$BB177,1,(AE$182+$BN176+1-52))),"",IF($BL176="P",VLOOKUP($A176,Surfaces!$B$2:$AL$62,15,0),(VLOOKUP($A176,Surfaces!$B$2:$AL$62,28,0))/$BC176)),IF(ISBLANK(INDEX(AE177:$BB177,1,$BN176+1)),"",IF($BL176="P",VLOOKUP($A176,Surfaces!$B$2:$AL$62,15,0),(VLOOKUP($A176,Surfaces!$B$2:$AL$62,28,0))/$BC176)))</f>
        <v/>
      </c>
      <c r="AF176" s="43" t="str">
        <f>IF((AF$182+$BN176)&gt;=52,IF(ISBLANK(INDEX($C177:$BB177,1,(AF$182+$BN176+1-52))),"",IF($BL176="P",VLOOKUP($A176,Surfaces!$B$2:$AL$62,15,0),(VLOOKUP($A176,Surfaces!$B$2:$AL$62,28,0))/$BC176)),IF(ISBLANK(INDEX(AF177:$BB177,1,$BN176+1)),"",IF($BL176="P",VLOOKUP($A176,Surfaces!$B$2:$AL$62,15,0),(VLOOKUP($A176,Surfaces!$B$2:$AL$62,28,0))/$BC176)))</f>
        <v/>
      </c>
      <c r="AG176" s="43" t="str">
        <f>IF((AG$182+$BN176)&gt;=52,IF(ISBLANK(INDEX($C177:$BB177,1,(AG$182+$BN176+1-52))),"",IF($BL176="P",VLOOKUP($A176,Surfaces!$B$2:$AL$62,15,0),(VLOOKUP($A176,Surfaces!$B$2:$AL$62,28,0))/$BC176)),IF(ISBLANK(INDEX(AG177:$BB177,1,$BN176+1)),"",IF($BL176="P",VLOOKUP($A176,Surfaces!$B$2:$AL$62,15,0),(VLOOKUP($A176,Surfaces!$B$2:$AL$62,28,0))/$BC176)))</f>
        <v/>
      </c>
      <c r="AH176" s="43" t="str">
        <f>IF((AH$182+$BN176)&gt;=52,IF(ISBLANK(INDEX($C177:$BB177,1,(AH$182+$BN176+1-52))),"",IF($BL176="P",VLOOKUP($A176,Surfaces!$B$2:$AL$62,15,0),(VLOOKUP($A176,Surfaces!$B$2:$AL$62,28,0))/$BC176)),IF(ISBLANK(INDEX(AH177:$BB177,1,$BN176+1)),"",IF($BL176="P",VLOOKUP($A176,Surfaces!$B$2:$AL$62,15,0),(VLOOKUP($A176,Surfaces!$B$2:$AL$62,28,0))/$BC176)))</f>
        <v/>
      </c>
      <c r="AI176" s="43" t="str">
        <f>IF((AI$182+$BN176)&gt;=52,IF(ISBLANK(INDEX($C177:$BB177,1,(AI$182+$BN176+1-52))),"",IF($BL176="P",VLOOKUP($A176,Surfaces!$B$2:$AL$62,15,0),(VLOOKUP($A176,Surfaces!$B$2:$AL$62,28,0))/$BC176)),IF(ISBLANK(INDEX(AI177:$BB177,1,$BN176+1)),"",IF($BL176="P",VLOOKUP($A176,Surfaces!$B$2:$AL$62,15,0),(VLOOKUP($A176,Surfaces!$B$2:$AL$62,28,0))/$BC176)))</f>
        <v/>
      </c>
      <c r="AJ176" s="43" t="str">
        <f>IF((AJ$182+$BN176)&gt;=52,IF(ISBLANK(INDEX($C177:$BB177,1,(AJ$182+$BN176+1-52))),"",IF($BL176="P",VLOOKUP($A176,Surfaces!$B$2:$AL$62,15,0),(VLOOKUP($A176,Surfaces!$B$2:$AL$62,28,0))/$BC176)),IF(ISBLANK(INDEX(AJ177:$BB177,1,$BN176+1)),"",IF($BL176="P",VLOOKUP($A176,Surfaces!$B$2:$AL$62,15,0),(VLOOKUP($A176,Surfaces!$B$2:$AL$62,28,0))/$BC176)))</f>
        <v/>
      </c>
      <c r="AK176" s="43" t="str">
        <f>IF((AK$182+$BN176)&gt;=52,IF(ISBLANK(INDEX($C177:$BB177,1,(AK$182+$BN176+1-52))),"",IF($BL176="P",VLOOKUP($A176,Surfaces!$B$2:$AL$62,15,0),(VLOOKUP($A176,Surfaces!$B$2:$AL$62,28,0))/$BC176)),IF(ISBLANK(INDEX(AK177:$BB177,1,$BN176+1)),"",IF($BL176="P",VLOOKUP($A176,Surfaces!$B$2:$AL$62,15,0),(VLOOKUP($A176,Surfaces!$B$2:$AL$62,28,0))/$BC176)))</f>
        <v/>
      </c>
      <c r="AL176" s="43" t="str">
        <f>IF((AL$182+$BN176)&gt;=52,IF(ISBLANK(INDEX($C177:$BB177,1,(AL$182+$BN176+1-52))),"",IF($BL176="P",VLOOKUP($A176,Surfaces!$B$2:$AL$62,15,0),(VLOOKUP($A176,Surfaces!$B$2:$AL$62,28,0))/$BC176)),IF(ISBLANK(INDEX(AL177:$BB177,1,$BN176+1)),"",IF($BL176="P",VLOOKUP($A176,Surfaces!$B$2:$AL$62,15,0),(VLOOKUP($A176,Surfaces!$B$2:$AL$62,28,0))/$BC176)))</f>
        <v/>
      </c>
      <c r="AM176" s="43" t="str">
        <f>IF((AM$182+$BN176)&gt;=52,IF(ISBLANK(INDEX($C177:$BB177,1,(AM$182+$BN176+1-52))),"",IF($BL176="P",VLOOKUP($A176,Surfaces!$B$2:$AL$62,15,0),(VLOOKUP($A176,Surfaces!$B$2:$AL$62,28,0))/$BC176)),IF(ISBLANK(INDEX(AM177:$BB177,1,$BN176+1)),"",IF($BL176="P",VLOOKUP($A176,Surfaces!$B$2:$AL$62,15,0),(VLOOKUP($A176,Surfaces!$B$2:$AL$62,28,0))/$BC176)))</f>
        <v/>
      </c>
      <c r="AN176" s="43" t="str">
        <f>IF((AN$182+$BN176)&gt;=52,IF(ISBLANK(INDEX($C177:$BB177,1,(AN$182+$BN176+1-52))),"",IF($BL176="P",VLOOKUP($A176,Surfaces!$B$2:$AL$62,15,0),(VLOOKUP($A176,Surfaces!$B$2:$AL$62,28,0))/$BC176)),IF(ISBLANK(INDEX(AN177:$BB177,1,$BN176+1)),"",IF($BL176="P",VLOOKUP($A176,Surfaces!$B$2:$AL$62,15,0),(VLOOKUP($A176,Surfaces!$B$2:$AL$62,28,0))/$BC176)))</f>
        <v/>
      </c>
      <c r="AO176" s="43" t="str">
        <f>IF((AO$182+$BN176)&gt;=52,IF(ISBLANK(INDEX($C177:$BB177,1,(AO$182+$BN176+1-52))),"",IF($BL176="P",VLOOKUP($A176,Surfaces!$B$2:$AL$62,15,0),(VLOOKUP($A176,Surfaces!$B$2:$AL$62,28,0))/$BC176)),IF(ISBLANK(INDEX(AO177:$BB177,1,$BN176+1)),"",IF($BL176="P",VLOOKUP($A176,Surfaces!$B$2:$AL$62,15,0),(VLOOKUP($A176,Surfaces!$B$2:$AL$62,28,0))/$BC176)))</f>
        <v/>
      </c>
      <c r="AP176" s="43" t="str">
        <f>IF((AP$182+$BN176)&gt;=52,IF(ISBLANK(INDEX($C177:$BB177,1,(AP$182+$BN176+1-52))),"",IF($BL176="P",VLOOKUP($A176,Surfaces!$B$2:$AL$62,15,0),(VLOOKUP($A176,Surfaces!$B$2:$AL$62,28,0))/$BC176)),IF(ISBLANK(INDEX(AP177:$BB177,1,$BN176+1)),"",IF($BL176="P",VLOOKUP($A176,Surfaces!$B$2:$AL$62,15,0),(VLOOKUP($A176,Surfaces!$B$2:$AL$62,28,0))/$BC176)))</f>
        <v/>
      </c>
      <c r="AQ176" s="43" t="str">
        <f>IF((AQ$182+$BN176)&gt;=52,IF(ISBLANK(INDEX($C177:$BB177,1,(AQ$182+$BN176+1-52))),"",IF($BL176="P",VLOOKUP($A176,Surfaces!$B$2:$AL$62,15,0),(VLOOKUP($A176,Surfaces!$B$2:$AL$62,28,0))/$BC176)),IF(ISBLANK(INDEX(AQ177:$BB177,1,$BN176+1)),"",IF($BL176="P",VLOOKUP($A176,Surfaces!$B$2:$AL$62,15,0),(VLOOKUP($A176,Surfaces!$B$2:$AL$62,28,0))/$BC176)))</f>
        <v/>
      </c>
      <c r="AR176" s="43" t="str">
        <f>IF((AR$182+$BN176)&gt;=52,IF(ISBLANK(INDEX($C177:$BB177,1,(AR$182+$BN176+1-52))),"",IF($BL176="P",VLOOKUP($A176,Surfaces!$B$2:$AL$62,15,0),(VLOOKUP($A176,Surfaces!$B$2:$AL$62,28,0))/$BC176)),IF(ISBLANK(INDEX(AR177:$BB177,1,$BN176+1)),"",IF($BL176="P",VLOOKUP($A176,Surfaces!$B$2:$AL$62,15,0),(VLOOKUP($A176,Surfaces!$B$2:$AL$62,28,0))/$BC176)))</f>
        <v/>
      </c>
      <c r="AS176" s="43" t="str">
        <f>IF((AS$182+$BN176)&gt;=52,IF(ISBLANK(INDEX($C177:$BB177,1,(AS$182+$BN176+1-52))),"",IF($BL176="P",VLOOKUP($A176,Surfaces!$B$2:$AL$62,15,0),(VLOOKUP($A176,Surfaces!$B$2:$AL$62,28,0))/$BC176)),IF(ISBLANK(INDEX(AS177:$BB177,1,$BN176+1)),"",IF($BL176="P",VLOOKUP($A176,Surfaces!$B$2:$AL$62,15,0),(VLOOKUP($A176,Surfaces!$B$2:$AL$62,28,0))/$BC176)))</f>
        <v/>
      </c>
      <c r="AT176" s="43" t="str">
        <f>IF((AT$182+$BN176)&gt;=52,IF(ISBLANK(INDEX($C177:$BB177,1,(AT$182+$BN176+1-52))),"",IF($BL176="P",VLOOKUP($A176,Surfaces!$B$2:$AL$62,15,0),(VLOOKUP($A176,Surfaces!$B$2:$AL$62,28,0))/$BC176)),IF(ISBLANK(INDEX(AT177:$BB177,1,$BN176+1)),"",IF($BL176="P",VLOOKUP($A176,Surfaces!$B$2:$AL$62,15,0),(VLOOKUP($A176,Surfaces!$B$2:$AL$62,28,0))/$BC176)))</f>
        <v/>
      </c>
      <c r="AU176" s="43" t="str">
        <f>IF((AU$182+$BN176)&gt;=52,IF(ISBLANK(INDEX($C177:$BB177,1,(AU$182+$BN176+1-52))),"",IF($BL176="P",VLOOKUP($A176,Surfaces!$B$2:$AL$62,15,0),(VLOOKUP($A176,Surfaces!$B$2:$AL$62,28,0))/$BC176)),IF(ISBLANK(INDEX(AU177:$BB177,1,$BN176+1)),"",IF($BL176="P",VLOOKUP($A176,Surfaces!$B$2:$AL$62,15,0),(VLOOKUP($A176,Surfaces!$B$2:$AL$62,28,0))/$BC176)))</f>
        <v/>
      </c>
      <c r="AV176" s="43" t="str">
        <f>IF((AV$182+$BN176)&gt;=52,IF(ISBLANK(INDEX($C177:$BB177,1,(AV$182+$BN176+1-52))),"",IF($BL176="P",VLOOKUP($A176,Surfaces!$B$2:$AL$62,15,0),(VLOOKUP($A176,Surfaces!$B$2:$AL$62,28,0))/$BC176)),IF(ISBLANK(INDEX(AV177:$BB177,1,$BN176+1)),"",IF($BL176="P",VLOOKUP($A176,Surfaces!$B$2:$AL$62,15,0),(VLOOKUP($A176,Surfaces!$B$2:$AL$62,28,0))/$BC176)))</f>
        <v/>
      </c>
      <c r="AW176" s="43" t="str">
        <f>IF((AW$182+$BN176)&gt;=52,IF(ISBLANK(INDEX($C177:$BB177,1,(AW$182+$BN176+1-52))),"",IF($BL176="P",VLOOKUP($A176,Surfaces!$B$2:$AL$62,15,0),(VLOOKUP($A176,Surfaces!$B$2:$AL$62,28,0))/$BC176)),IF(ISBLANK(INDEX(AW177:$BB177,1,$BN176+1)),"",IF($BL176="P",VLOOKUP($A176,Surfaces!$B$2:$AL$62,15,0),(VLOOKUP($A176,Surfaces!$B$2:$AL$62,28,0))/$BC176)))</f>
        <v/>
      </c>
      <c r="AX176" s="43" t="str">
        <f>IF((AX$182+$BN176)&gt;=52,IF(ISBLANK(INDEX($C177:$BB177,1,(AX$182+$BN176+1-52))),"",IF($BL176="P",VLOOKUP($A176,Surfaces!$B$2:$AL$62,15,0),(VLOOKUP($A176,Surfaces!$B$2:$AL$62,28,0))/$BC176)),IF(ISBLANK(INDEX(AX177:$BB177,1,$BN176+1)),"",IF($BL176="P",VLOOKUP($A176,Surfaces!$B$2:$AL$62,15,0),(VLOOKUP($A176,Surfaces!$B$2:$AL$62,28,0))/$BC176)))</f>
        <v/>
      </c>
      <c r="AY176" s="43" t="str">
        <f>IF((AY$182+$BN176)&gt;=52,IF(ISBLANK(INDEX($C177:$BB177,1,(AY$182+$BN176+1-52))),"",IF($BL176="P",VLOOKUP($A176,Surfaces!$B$2:$AL$62,15,0),(VLOOKUP($A176,Surfaces!$B$2:$AL$62,28,0))/$BC176)),IF(ISBLANK(INDEX(AY177:$BB177,1,$BN176+1)),"",IF($BL176="P",VLOOKUP($A176,Surfaces!$B$2:$AL$62,15,0),(VLOOKUP($A176,Surfaces!$B$2:$AL$62,28,0))/$BC176)))</f>
        <v/>
      </c>
      <c r="AZ176" s="43" t="str">
        <f>IF((AZ$182+$BN176)&gt;=52,IF(ISBLANK(INDEX($C177:$BB177,1,(AZ$182+$BN176+1-52))),"",IF($BL176="P",VLOOKUP($A176,Surfaces!$B$2:$AL$62,15,0),(VLOOKUP($A176,Surfaces!$B$2:$AL$62,28,0))/$BC176)),IF(ISBLANK(INDEX(AZ177:$BB177,1,$BN176+1)),"",IF($BL176="P",VLOOKUP($A176,Surfaces!$B$2:$AL$62,15,0),(VLOOKUP($A176,Surfaces!$B$2:$AL$62,28,0))/$BC176)))</f>
        <v/>
      </c>
      <c r="BA176" s="43" t="str">
        <f>IF((BA$182+$BN176)&gt;=52,IF(ISBLANK(INDEX($C177:$BB177,1,(BA$182+$BN176+1-52))),"",IF($BL176="P",VLOOKUP($A176,Surfaces!$B$2:$AL$62,15,0),(VLOOKUP($A176,Surfaces!$B$2:$AL$62,28,0))/$BC176)),IF(ISBLANK(INDEX(BA177:$BB177,1,$BN176+1)),"",IF($BL176="P",VLOOKUP($A176,Surfaces!$B$2:$AL$62,15,0),(VLOOKUP($A176,Surfaces!$B$2:$AL$62,28,0))/$BC176)))</f>
        <v/>
      </c>
      <c r="BB176" s="43" t="str">
        <f>IF((BB$182+$BN176)&gt;=52,IF(ISBLANK(INDEX($C177:$BB177,1,(BB$182+$BN176+1-52))),"",IF($BL176="P",VLOOKUP($A176,Surfaces!$B$2:$AL$62,15,0),(VLOOKUP($A176,Surfaces!$B$2:$AL$62,28,0))/$BC176)),IF(ISBLANK(INDEX(BB177:$BB177,1,$BN176+1)),"",IF($BL176="P",VLOOKUP($A176,Surfaces!$B$2:$AL$62,15,0),(VLOOKUP($A176,Surfaces!$B$2:$AL$62,28,0))/$BC176)))</f>
        <v/>
      </c>
      <c r="BC176" s="44" t="str">
        <f>IF(COUNTA(C177:BB177)=0,"",COUNTA(C177:BB177))</f>
        <v/>
      </c>
      <c r="BD176" s="45"/>
      <c r="BE176" s="45"/>
      <c r="BF176" s="46"/>
      <c r="BG176" s="46"/>
      <c r="BH176" s="46"/>
      <c r="BI176" s="46"/>
      <c r="BJ176" s="46"/>
      <c r="BK176" s="47"/>
      <c r="BL176" s="46"/>
      <c r="BM176" s="46"/>
      <c r="BN176" s="46"/>
      <c r="BO176" s="48"/>
      <c r="BP176" s="49"/>
      <c r="BQ176" s="48"/>
      <c r="BR176" s="50" t="str">
        <f>IF(ISBLANK(BP176),"",BP176)</f>
        <v/>
      </c>
    </row>
    <row r="177" spans="1:70" x14ac:dyDescent="0.2">
      <c r="A177" s="52">
        <f>A176</f>
        <v>0</v>
      </c>
      <c r="B177" s="53" t="s">
        <v>121</v>
      </c>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c r="AH177" s="54"/>
      <c r="AI177" s="54"/>
      <c r="AJ177" s="54"/>
      <c r="AK177" s="54"/>
      <c r="AL177" s="54"/>
      <c r="AM177" s="54"/>
      <c r="AN177" s="54"/>
      <c r="AO177" s="54"/>
      <c r="AP177" s="54"/>
      <c r="AQ177" s="54"/>
      <c r="AR177" s="54"/>
      <c r="AS177" s="54"/>
      <c r="AT177" s="54"/>
      <c r="AU177" s="54"/>
      <c r="AV177" s="54"/>
      <c r="AW177" s="54"/>
      <c r="AX177" s="54"/>
      <c r="AY177" s="54"/>
      <c r="AZ177" s="54"/>
      <c r="BA177" s="54"/>
      <c r="BB177" s="54"/>
      <c r="BC177" s="57"/>
      <c r="BD177" s="58"/>
      <c r="BE177" s="58"/>
      <c r="BF177" s="59"/>
      <c r="BG177" s="59"/>
      <c r="BH177" s="59"/>
      <c r="BI177" s="59"/>
      <c r="BJ177" s="59"/>
      <c r="BK177" s="60"/>
      <c r="BL177" s="59"/>
      <c r="BM177" s="59"/>
      <c r="BN177" s="59"/>
      <c r="BO177" s="61"/>
      <c r="BP177" s="62"/>
      <c r="BQ177" s="61"/>
      <c r="BR177" s="63"/>
    </row>
    <row r="178" spans="1:70" x14ac:dyDescent="0.2">
      <c r="A178" s="64">
        <f>A177</f>
        <v>0</v>
      </c>
      <c r="B178" s="65" t="s">
        <v>123</v>
      </c>
      <c r="C178" s="66" t="str">
        <f>IF(C177="","",IF(VLOOKUP($A178,Surfaces!$B$1:$AK$61,16,0)="",VLOOKUP($A178,Surfaces!$B$1:$AK$61,29,0),VLOOKUP($A178,Surfaces!$B$1:$AK$61,16,0)))</f>
        <v/>
      </c>
      <c r="D178" s="66" t="str">
        <f>IF(D177="","",IF(VLOOKUP($A178,Surfaces!$B$1:$AK$61,16,0)="",VLOOKUP($A178,Surfaces!$B$1:$AK$61,29,0),VLOOKUP($A178,Surfaces!$B$1:$AK$61,16,0)))</f>
        <v/>
      </c>
      <c r="E178" s="66" t="str">
        <f>IF(E177="","",IF(VLOOKUP($A178,Surfaces!$B$1:$AK$61,16,0)="",VLOOKUP($A178,Surfaces!$B$1:$AK$61,29,0),VLOOKUP($A178,Surfaces!$B$1:$AK$61,16,0)))</f>
        <v/>
      </c>
      <c r="F178" s="66" t="str">
        <f>IF(F177="","",IF(VLOOKUP($A178,Surfaces!$B$1:$AK$61,16,0)="",VLOOKUP($A178,Surfaces!$B$1:$AK$61,29,0),VLOOKUP($A178,Surfaces!$B$1:$AK$61,16,0)))</f>
        <v/>
      </c>
      <c r="G178" s="66" t="str">
        <f>IF(G177="","",IF(VLOOKUP($A178,Surfaces!$B$1:$AK$61,16,0)="",VLOOKUP($A178,Surfaces!$B$1:$AK$61,29,0),VLOOKUP($A178,Surfaces!$B$1:$AK$61,16,0)))</f>
        <v/>
      </c>
      <c r="H178" s="66" t="str">
        <f>IF(H177="","",IF(VLOOKUP($A178,Surfaces!$B$1:$AK$61,16,0)="",VLOOKUP($A178,Surfaces!$B$1:$AK$61,29,0),VLOOKUP($A178,Surfaces!$B$1:$AK$61,16,0)))</f>
        <v/>
      </c>
      <c r="I178" s="66" t="str">
        <f>IF(I177="","",IF(VLOOKUP($A178,Surfaces!$B$1:$AK$61,16,0)="",VLOOKUP($A178,Surfaces!$B$1:$AK$61,29,0),VLOOKUP($A178,Surfaces!$B$1:$AK$61,16,0)))</f>
        <v/>
      </c>
      <c r="J178" s="66" t="str">
        <f>IF(J177="","",IF(VLOOKUP($A178,Surfaces!$B$1:$AK$61,16,0)="",VLOOKUP($A178,Surfaces!$B$1:$AK$61,29,0),VLOOKUP($A178,Surfaces!$B$1:$AK$61,16,0)))</f>
        <v/>
      </c>
      <c r="K178" s="66" t="str">
        <f>IF(K177="","",IF(VLOOKUP($A178,Surfaces!$B$1:$AK$61,16,0)="",VLOOKUP($A178,Surfaces!$B$1:$AK$61,29,0),VLOOKUP($A178,Surfaces!$B$1:$AK$61,16,0)))</f>
        <v/>
      </c>
      <c r="L178" s="66" t="str">
        <f>IF(L177="","",IF(VLOOKUP($A178,Surfaces!$B$1:$AK$61,16,0)="",VLOOKUP($A178,Surfaces!$B$1:$AK$61,29,0),VLOOKUP($A178,Surfaces!$B$1:$AK$61,16,0)))</f>
        <v/>
      </c>
      <c r="M178" s="66" t="str">
        <f>IF(M177="","",IF(VLOOKUP($A178,Surfaces!$B$1:$AK$61,16,0)="",VLOOKUP($A178,Surfaces!$B$1:$AK$61,29,0),VLOOKUP($A178,Surfaces!$B$1:$AK$61,16,0)))</f>
        <v/>
      </c>
      <c r="N178" s="66" t="str">
        <f>IF(N177="","",IF(VLOOKUP($A178,Surfaces!$B$1:$AK$61,16,0)="",VLOOKUP($A178,Surfaces!$B$1:$AK$61,29,0),VLOOKUP($A178,Surfaces!$B$1:$AK$61,16,0)))</f>
        <v/>
      </c>
      <c r="O178" s="66" t="str">
        <f>IF(O177="","",IF(VLOOKUP($A178,Surfaces!$B$1:$AK$61,16,0)="",VLOOKUP($A178,Surfaces!$B$1:$AK$61,29,0),VLOOKUP($A178,Surfaces!$B$1:$AK$61,16,0)))</f>
        <v/>
      </c>
      <c r="P178" s="66" t="str">
        <f>IF(P177="","",IF(VLOOKUP($A178,Surfaces!$B$1:$AK$61,16,0)="",VLOOKUP($A178,Surfaces!$B$1:$AK$61,29,0),VLOOKUP($A178,Surfaces!$B$1:$AK$61,16,0)))</f>
        <v/>
      </c>
      <c r="Q178" s="66" t="str">
        <f>IF(Q177="","",IF(VLOOKUP($A178,Surfaces!$B$1:$AK$61,16,0)="",VLOOKUP($A178,Surfaces!$B$1:$AK$61,29,0),VLOOKUP($A178,Surfaces!$B$1:$AK$61,16,0)))</f>
        <v/>
      </c>
      <c r="R178" s="66" t="str">
        <f>IF(R177="","",IF(VLOOKUP($A178,Surfaces!$B$1:$AK$61,16,0)="",VLOOKUP($A178,Surfaces!$B$1:$AK$61,29,0),VLOOKUP($A178,Surfaces!$B$1:$AK$61,16,0)))</f>
        <v/>
      </c>
      <c r="S178" s="66" t="str">
        <f>IF(S177="","",IF(VLOOKUP($A178,Surfaces!$B$1:$AK$61,16,0)="",VLOOKUP($A178,Surfaces!$B$1:$AK$61,29,0),VLOOKUP($A178,Surfaces!$B$1:$AK$61,16,0)))</f>
        <v/>
      </c>
      <c r="T178" s="66" t="str">
        <f>IF(T177="","",IF(VLOOKUP($A178,Surfaces!$B$1:$AK$61,16,0)="",VLOOKUP($A178,Surfaces!$B$1:$AK$61,29,0),VLOOKUP($A178,Surfaces!$B$1:$AK$61,16,0)))</f>
        <v/>
      </c>
      <c r="U178" s="66" t="str">
        <f>IF(U177="","",IF(VLOOKUP($A178,Surfaces!$B$1:$AK$61,16,0)="",VLOOKUP($A178,Surfaces!$B$1:$AK$61,29,0),VLOOKUP($A178,Surfaces!$B$1:$AK$61,16,0)))</f>
        <v/>
      </c>
      <c r="V178" s="66" t="str">
        <f>IF(V177="","",IF(VLOOKUP($A178,Surfaces!$B$1:$AK$61,16,0)="",VLOOKUP($A178,Surfaces!$B$1:$AK$61,29,0),VLOOKUP($A178,Surfaces!$B$1:$AK$61,16,0)))</f>
        <v/>
      </c>
      <c r="W178" s="66" t="str">
        <f>IF(W177="","",IF(VLOOKUP($A178,Surfaces!$B$1:$AK$61,16,0)="",VLOOKUP($A178,Surfaces!$B$1:$AK$61,29,0),VLOOKUP($A178,Surfaces!$B$1:$AK$61,16,0)))</f>
        <v/>
      </c>
      <c r="X178" s="66" t="str">
        <f>IF(X177="","",IF(VLOOKUP($A178,Surfaces!$B$1:$AK$61,16,0)="",VLOOKUP($A178,Surfaces!$B$1:$AK$61,29,0),VLOOKUP($A178,Surfaces!$B$1:$AK$61,16,0)))</f>
        <v/>
      </c>
      <c r="Y178" s="66" t="str">
        <f>IF(Y177="","",IF(VLOOKUP($A178,Surfaces!$B$1:$AK$61,16,0)="",VLOOKUP($A178,Surfaces!$B$1:$AK$61,29,0),VLOOKUP($A178,Surfaces!$B$1:$AK$61,16,0)))</f>
        <v/>
      </c>
      <c r="Z178" s="66" t="str">
        <f>IF(Z177="","",IF(VLOOKUP($A178,Surfaces!$B$1:$AK$61,16,0)="",VLOOKUP($A178,Surfaces!$B$1:$AK$61,29,0),VLOOKUP($A178,Surfaces!$B$1:$AK$61,16,0)))</f>
        <v/>
      </c>
      <c r="AA178" s="66" t="str">
        <f>IF(AA177="","",IF(VLOOKUP($A178,Surfaces!$B$1:$AK$61,16,0)="",VLOOKUP($A178,Surfaces!$B$1:$AK$61,29,0),VLOOKUP($A178,Surfaces!$B$1:$AK$61,16,0)))</f>
        <v/>
      </c>
      <c r="AB178" s="66" t="str">
        <f>IF(AB177="","",IF(VLOOKUP($A178,Surfaces!$B$1:$AK$61,16,0)="",VLOOKUP($A178,Surfaces!$B$1:$AK$61,29,0),VLOOKUP($A178,Surfaces!$B$1:$AK$61,16,0)))</f>
        <v/>
      </c>
      <c r="AC178" s="66" t="str">
        <f>IF(AC177="","",IF(VLOOKUP($A178,Surfaces!$B$1:$AK$61,16,0)="",VLOOKUP($A178,Surfaces!$B$1:$AK$61,29,0),VLOOKUP($A178,Surfaces!$B$1:$AK$61,16,0)))</f>
        <v/>
      </c>
      <c r="AD178" s="66" t="str">
        <f>IF(AD177="","",IF(VLOOKUP($A178,Surfaces!$B$1:$AK$61,16,0)="",VLOOKUP($A178,Surfaces!$B$1:$AK$61,29,0),VLOOKUP($A178,Surfaces!$B$1:$AK$61,16,0)))</f>
        <v/>
      </c>
      <c r="AE178" s="66" t="str">
        <f>IF(AE177="","",IF(VLOOKUP($A178,Surfaces!$B$1:$AK$61,16,0)="",VLOOKUP($A178,Surfaces!$B$1:$AK$61,29,0),VLOOKUP($A178,Surfaces!$B$1:$AK$61,16,0)))</f>
        <v/>
      </c>
      <c r="AF178" s="66" t="str">
        <f>IF(AF177="","",IF(VLOOKUP($A178,Surfaces!$B$1:$AK$61,16,0)="",VLOOKUP($A178,Surfaces!$B$1:$AK$61,29,0),VLOOKUP($A178,Surfaces!$B$1:$AK$61,16,0)))</f>
        <v/>
      </c>
      <c r="AG178" s="66" t="str">
        <f>IF(AG177="","",IF(VLOOKUP($A178,Surfaces!$B$1:$AK$61,16,0)="",VLOOKUP($A178,Surfaces!$B$1:$AK$61,29,0),VLOOKUP($A178,Surfaces!$B$1:$AK$61,16,0)))</f>
        <v/>
      </c>
      <c r="AH178" s="66" t="str">
        <f>IF(AH177="","",IF(VLOOKUP($A178,Surfaces!$B$1:$AK$61,16,0)="",VLOOKUP($A178,Surfaces!$B$1:$AK$61,29,0),VLOOKUP($A178,Surfaces!$B$1:$AK$61,16,0)))</f>
        <v/>
      </c>
      <c r="AI178" s="66" t="str">
        <f>IF(AI177="","",IF(VLOOKUP($A178,Surfaces!$B$1:$AK$61,16,0)="",VLOOKUP($A178,Surfaces!$B$1:$AK$61,29,0),VLOOKUP($A178,Surfaces!$B$1:$AK$61,16,0)))</f>
        <v/>
      </c>
      <c r="AJ178" s="66" t="str">
        <f>IF(AJ177="","",IF(VLOOKUP($A178,Surfaces!$B$1:$AK$61,16,0)="",VLOOKUP($A178,Surfaces!$B$1:$AK$61,29,0),VLOOKUP($A178,Surfaces!$B$1:$AK$61,16,0)))</f>
        <v/>
      </c>
      <c r="AK178" s="66" t="str">
        <f>IF(AK177="","",IF(VLOOKUP($A178,Surfaces!$B$1:$AK$61,16,0)="",VLOOKUP($A178,Surfaces!$B$1:$AK$61,29,0),VLOOKUP($A178,Surfaces!$B$1:$AK$61,16,0)))</f>
        <v/>
      </c>
      <c r="AL178" s="66" t="str">
        <f>IF(AL177="","",IF(VLOOKUP($A178,Surfaces!$B$1:$AK$61,16,0)="",VLOOKUP($A178,Surfaces!$B$1:$AK$61,29,0),VLOOKUP($A178,Surfaces!$B$1:$AK$61,16,0)))</f>
        <v/>
      </c>
      <c r="AM178" s="66" t="str">
        <f>IF(AM177="","",IF(VLOOKUP($A178,Surfaces!$B$1:$AK$61,16,0)="",VLOOKUP($A178,Surfaces!$B$1:$AK$61,29,0),VLOOKUP($A178,Surfaces!$B$1:$AK$61,16,0)))</f>
        <v/>
      </c>
      <c r="AN178" s="66" t="str">
        <f>IF(AN177="","",IF(VLOOKUP($A178,Surfaces!$B$1:$AK$61,16,0)="",VLOOKUP($A178,Surfaces!$B$1:$AK$61,29,0),VLOOKUP($A178,Surfaces!$B$1:$AK$61,16,0)))</f>
        <v/>
      </c>
      <c r="AO178" s="66" t="str">
        <f>IF(AO177="","",IF(VLOOKUP($A178,Surfaces!$B$1:$AK$61,16,0)="",VLOOKUP($A178,Surfaces!$B$1:$AK$61,29,0),VLOOKUP($A178,Surfaces!$B$1:$AK$61,16,0)))</f>
        <v/>
      </c>
      <c r="AP178" s="66" t="str">
        <f>IF(AP177="","",IF(VLOOKUP($A178,Surfaces!$B$1:$AK$61,16,0)="",VLOOKUP($A178,Surfaces!$B$1:$AK$61,29,0),VLOOKUP($A178,Surfaces!$B$1:$AK$61,16,0)))</f>
        <v/>
      </c>
      <c r="AQ178" s="66" t="str">
        <f>IF(AQ177="","",IF(VLOOKUP($A178,Surfaces!$B$1:$AK$61,16,0)="",VLOOKUP($A178,Surfaces!$B$1:$AK$61,29,0),VLOOKUP($A178,Surfaces!$B$1:$AK$61,16,0)))</f>
        <v/>
      </c>
      <c r="AR178" s="66" t="str">
        <f>IF(AR177="","",IF(VLOOKUP($A178,Surfaces!$B$1:$AK$61,16,0)="",VLOOKUP($A178,Surfaces!$B$1:$AK$61,29,0),VLOOKUP($A178,Surfaces!$B$1:$AK$61,16,0)))</f>
        <v/>
      </c>
      <c r="AS178" s="66" t="str">
        <f>IF(AS177="","",IF(VLOOKUP($A178,Surfaces!$B$1:$AK$61,16,0)="",VLOOKUP($A178,Surfaces!$B$1:$AK$61,29,0),VLOOKUP($A178,Surfaces!$B$1:$AK$61,16,0)))</f>
        <v/>
      </c>
      <c r="AT178" s="66" t="str">
        <f>IF(AT177="","",IF(VLOOKUP($A178,Surfaces!$B$1:$AK$61,16,0)="",VLOOKUP($A178,Surfaces!$B$1:$AK$61,29,0),VLOOKUP($A178,Surfaces!$B$1:$AK$61,16,0)))</f>
        <v/>
      </c>
      <c r="AU178" s="66" t="str">
        <f>IF(AU177="","",IF(VLOOKUP($A178,Surfaces!$B$1:$AK$61,16,0)="",VLOOKUP($A178,Surfaces!$B$1:$AK$61,29,0),VLOOKUP($A178,Surfaces!$B$1:$AK$61,16,0)))</f>
        <v/>
      </c>
      <c r="AV178" s="66" t="str">
        <f>IF(AV177="","",IF(VLOOKUP($A178,Surfaces!$B$1:$AK$61,16,0)="",VLOOKUP($A178,Surfaces!$B$1:$AK$61,29,0),VLOOKUP($A178,Surfaces!$B$1:$AK$61,16,0)))</f>
        <v/>
      </c>
      <c r="AW178" s="66" t="str">
        <f>IF(AW177="","",IF(VLOOKUP($A178,Surfaces!$B$1:$AK$61,16,0)="",VLOOKUP($A178,Surfaces!$B$1:$AK$61,29,0),VLOOKUP($A178,Surfaces!$B$1:$AK$61,16,0)))</f>
        <v/>
      </c>
      <c r="AX178" s="66" t="str">
        <f>IF(AX177="","",IF(VLOOKUP($A178,Surfaces!$B$1:$AK$61,16,0)="",VLOOKUP($A178,Surfaces!$B$1:$AK$61,29,0),VLOOKUP($A178,Surfaces!$B$1:$AK$61,16,0)))</f>
        <v/>
      </c>
      <c r="AY178" s="66" t="str">
        <f>IF(AY177="","",IF(VLOOKUP($A178,Surfaces!$B$1:$AK$61,16,0)="",VLOOKUP($A178,Surfaces!$B$1:$AK$61,29,0),VLOOKUP($A178,Surfaces!$B$1:$AK$61,16,0)))</f>
        <v/>
      </c>
      <c r="AZ178" s="66" t="str">
        <f>IF(AZ177="","",IF(VLOOKUP($A178,Surfaces!$B$1:$AK$61,16,0)="",VLOOKUP($A178,Surfaces!$B$1:$AK$61,29,0),VLOOKUP($A178,Surfaces!$B$1:$AK$61,16,0)))</f>
        <v/>
      </c>
      <c r="BA178" s="66" t="str">
        <f>IF(BA177="","",IF(VLOOKUP($A178,Surfaces!$B$1:$AK$61,16,0)="",VLOOKUP($A178,Surfaces!$B$1:$AK$61,29,0),VLOOKUP($A178,Surfaces!$B$1:$AK$61,16,0)))</f>
        <v/>
      </c>
      <c r="BB178" s="66" t="str">
        <f>IF(BB177="","",IF(VLOOKUP($A178,Surfaces!$B$1:$AK$61,16,0)="",VLOOKUP($A178,Surfaces!$B$1:$AK$61,29,0),VLOOKUP($A178,Surfaces!$B$1:$AK$61,16,0)))</f>
        <v/>
      </c>
      <c r="BC178" s="67"/>
      <c r="BD178" s="68"/>
      <c r="BE178" s="68"/>
      <c r="BF178" s="69"/>
      <c r="BG178" s="69"/>
      <c r="BH178" s="69"/>
      <c r="BI178" s="69"/>
      <c r="BJ178" s="69"/>
      <c r="BK178" s="70"/>
      <c r="BL178" s="69"/>
      <c r="BM178" s="69"/>
      <c r="BN178" s="69"/>
      <c r="BO178" s="71"/>
      <c r="BP178" s="72"/>
      <c r="BQ178" s="71"/>
      <c r="BR178" s="73"/>
    </row>
    <row r="179" spans="1:70" s="51" customFormat="1" x14ac:dyDescent="0.2">
      <c r="A179" s="41"/>
      <c r="B179" s="42" t="s">
        <v>115</v>
      </c>
      <c r="C179" s="43" t="str">
        <f>IF((C$182+$BN179)&gt;=52,IF(ISBLANK(INDEX($C180:$BB180,1,(C$182+$BN179+1-52))),"",IF($BL179="P",VLOOKUP($A179,Surfaces!$B$2:$AL$62,15,0),(VLOOKUP($A179,Surfaces!$B$2:$AL$62,28,0))/$BC179)),IF(ISBLANK(INDEX(C180:$BB180,1,$BN179+1)),"",IF($BL179="P",VLOOKUP($A179,Surfaces!$B$2:$AL$62,15,0),(VLOOKUP($A179,Surfaces!$B$2:$AL$62,28,0))/$BC179)))</f>
        <v/>
      </c>
      <c r="D179" s="43" t="str">
        <f>IF((D$182+$BN179)&gt;=52,IF(ISBLANK(INDEX($C180:$BB180,1,(D$182+$BN179+1-52))),"",IF($BL179="P",VLOOKUP($A179,Surfaces!$B$2:$AL$62,15,0),(VLOOKUP($A179,Surfaces!$B$2:$AL$62,28,0))/$BC179)),IF(ISBLANK(INDEX(D180:$BB180,1,$BN179+1)),"",IF($BL179="P",VLOOKUP($A179,Surfaces!$B$2:$AL$62,15,0),(VLOOKUP($A179,Surfaces!$B$2:$AL$62,28,0))/$BC179)))</f>
        <v/>
      </c>
      <c r="E179" s="43" t="str">
        <f>IF((E$182+$BN179)&gt;=52,IF(ISBLANK(INDEX($C180:$BB180,1,(E$182+$BN179+1-52))),"",IF($BL179="P",VLOOKUP($A179,Surfaces!$B$2:$AL$62,15,0),(VLOOKUP($A179,Surfaces!$B$2:$AL$62,28,0))/$BC179)),IF(ISBLANK(INDEX(E180:$BB180,1,$BN179+1)),"",IF($BL179="P",VLOOKUP($A179,Surfaces!$B$2:$AL$62,15,0),(VLOOKUP($A179,Surfaces!$B$2:$AL$62,28,0))/$BC179)))</f>
        <v/>
      </c>
      <c r="F179" s="43" t="str">
        <f>IF((F$182+$BN179)&gt;=52,IF(ISBLANK(INDEX($C180:$BB180,1,(F$182+$BN179+1-52))),"",IF($BL179="P",VLOOKUP($A179,Surfaces!$B$2:$AL$62,15,0),(VLOOKUP($A179,Surfaces!$B$2:$AL$62,28,0))/$BC179)),IF(ISBLANK(INDEX(F180:$BB180,1,$BN179+1)),"",IF($BL179="P",VLOOKUP($A179,Surfaces!$B$2:$AL$62,15,0),(VLOOKUP($A179,Surfaces!$B$2:$AL$62,28,0))/$BC179)))</f>
        <v/>
      </c>
      <c r="G179" s="43" t="str">
        <f>IF((G$182+$BN179)&gt;=52,IF(ISBLANK(INDEX($C180:$BB180,1,(G$182+$BN179+1-52))),"",IF($BL179="P",VLOOKUP($A179,Surfaces!$B$2:$AL$62,15,0),(VLOOKUP($A179,Surfaces!$B$2:$AL$62,28,0))/$BC179)),IF(ISBLANK(INDEX(G180:$BB180,1,$BN179+1)),"",IF($BL179="P",VLOOKUP($A179,Surfaces!$B$2:$AL$62,15,0),(VLOOKUP($A179,Surfaces!$B$2:$AL$62,28,0))/$BC179)))</f>
        <v/>
      </c>
      <c r="H179" s="43" t="str">
        <f>IF((H$182+$BN179)&gt;=52,IF(ISBLANK(INDEX($C180:$BB180,1,(H$182+$BN179+1-52))),"",IF($BL179="P",VLOOKUP($A179,Surfaces!$B$2:$AL$62,15,0),(VLOOKUP($A179,Surfaces!$B$2:$AL$62,28,0))/$BC179)),IF(ISBLANK(INDEX(H180:$BB180,1,$BN179+1)),"",IF($BL179="P",VLOOKUP($A179,Surfaces!$B$2:$AL$62,15,0),(VLOOKUP($A179,Surfaces!$B$2:$AL$62,28,0))/$BC179)))</f>
        <v/>
      </c>
      <c r="I179" s="43" t="str">
        <f>IF((I$182+$BN179)&gt;=52,IF(ISBLANK(INDEX($C180:$BB180,1,(I$182+$BN179+1-52))),"",IF($BL179="P",VLOOKUP($A179,Surfaces!$B$2:$AL$62,15,0),(VLOOKUP($A179,Surfaces!$B$2:$AL$62,28,0))/$BC179)),IF(ISBLANK(INDEX(I180:$BB180,1,$BN179+1)),"",IF($BL179="P",VLOOKUP($A179,Surfaces!$B$2:$AL$62,15,0),(VLOOKUP($A179,Surfaces!$B$2:$AL$62,28,0))/$BC179)))</f>
        <v/>
      </c>
      <c r="J179" s="43" t="str">
        <f>IF((J$182+$BN179)&gt;=52,IF(ISBLANK(INDEX($C180:$BB180,1,(J$182+$BN179+1-52))),"",IF($BL179="P",VLOOKUP($A179,Surfaces!$B$2:$AL$62,15,0),(VLOOKUP($A179,Surfaces!$B$2:$AL$62,28,0))/$BC179)),IF(ISBLANK(INDEX(J180:$BB180,1,$BN179+1)),"",IF($BL179="P",VLOOKUP($A179,Surfaces!$B$2:$AL$62,15,0),(VLOOKUP($A179,Surfaces!$B$2:$AL$62,28,0))/$BC179)))</f>
        <v/>
      </c>
      <c r="K179" s="43" t="str">
        <f>IF((K$182+$BN179)&gt;=52,IF(ISBLANK(INDEX($C180:$BB180,1,(K$182+$BN179+1-52))),"",IF($BL179="P",VLOOKUP($A179,Surfaces!$B$2:$AL$62,15,0),(VLOOKUP($A179,Surfaces!$B$2:$AL$62,28,0))/$BC179)),IF(ISBLANK(INDEX(K180:$BB180,1,$BN179+1)),"",IF($BL179="P",VLOOKUP($A179,Surfaces!$B$2:$AL$62,15,0),(VLOOKUP($A179,Surfaces!$B$2:$AL$62,28,0))/$BC179)))</f>
        <v/>
      </c>
      <c r="L179" s="43" t="str">
        <f>IF((L$182+$BN179)&gt;=52,IF(ISBLANK(INDEX($C180:$BB180,1,(L$182+$BN179+1-52))),"",IF($BL179="P",VLOOKUP($A179,Surfaces!$B$2:$AL$62,15,0),(VLOOKUP($A179,Surfaces!$B$2:$AL$62,28,0))/$BC179)),IF(ISBLANK(INDEX(L180:$BB180,1,$BN179+1)),"",IF($BL179="P",VLOOKUP($A179,Surfaces!$B$2:$AL$62,15,0),(VLOOKUP($A179,Surfaces!$B$2:$AL$62,28,0))/$BC179)))</f>
        <v/>
      </c>
      <c r="M179" s="43" t="str">
        <f>IF((M$182+$BN179)&gt;=52,IF(ISBLANK(INDEX($C180:$BB180,1,(M$182+$BN179+1-52))),"",IF($BL179="P",VLOOKUP($A179,Surfaces!$B$2:$AL$62,15,0),(VLOOKUP($A179,Surfaces!$B$2:$AL$62,28,0))/$BC179)),IF(ISBLANK(INDEX(M180:$BB180,1,$BN179+1)),"",IF($BL179="P",VLOOKUP($A179,Surfaces!$B$2:$AL$62,15,0),(VLOOKUP($A179,Surfaces!$B$2:$AL$62,28,0))/$BC179)))</f>
        <v/>
      </c>
      <c r="N179" s="43" t="str">
        <f>IF((N$182+$BN179)&gt;=52,IF(ISBLANK(INDEX($C180:$BB180,1,(N$182+$BN179+1-52))),"",IF($BL179="P",VLOOKUP($A179,Surfaces!$B$2:$AL$62,15,0),(VLOOKUP($A179,Surfaces!$B$2:$AL$62,28,0))/$BC179)),IF(ISBLANK(INDEX(N180:$BB180,1,$BN179+1)),"",IF($BL179="P",VLOOKUP($A179,Surfaces!$B$2:$AL$62,15,0),(VLOOKUP($A179,Surfaces!$B$2:$AL$62,28,0))/$BC179)))</f>
        <v/>
      </c>
      <c r="O179" s="43" t="str">
        <f>IF((O$182+$BN179)&gt;=52,IF(ISBLANK(INDEX($C180:$BB180,1,(O$182+$BN179+1-52))),"",IF($BL179="P",VLOOKUP($A179,Surfaces!$B$2:$AL$62,15,0),(VLOOKUP($A179,Surfaces!$B$2:$AL$62,28,0))/$BC179)),IF(ISBLANK(INDEX(O180:$BB180,1,$BN179+1)),"",IF($BL179="P",VLOOKUP($A179,Surfaces!$B$2:$AL$62,15,0),(VLOOKUP($A179,Surfaces!$B$2:$AL$62,28,0))/$BC179)))</f>
        <v/>
      </c>
      <c r="P179" s="43" t="str">
        <f>IF((P$182+$BN179)&gt;=52,IF(ISBLANK(INDEX($C180:$BB180,1,(P$182+$BN179+1-52))),"",IF($BL179="P",VLOOKUP($A179,Surfaces!$B$2:$AL$62,15,0),(VLOOKUP($A179,Surfaces!$B$2:$AL$62,28,0))/$BC179)),IF(ISBLANK(INDEX(P180:$BB180,1,$BN179+1)),"",IF($BL179="P",VLOOKUP($A179,Surfaces!$B$2:$AL$62,15,0),(VLOOKUP($A179,Surfaces!$B$2:$AL$62,28,0))/$BC179)))</f>
        <v/>
      </c>
      <c r="Q179" s="43" t="str">
        <f>IF((Q$182+$BN179)&gt;=52,IF(ISBLANK(INDEX($C180:$BB180,1,(Q$182+$BN179+1-52))),"",IF($BL179="P",VLOOKUP($A179,Surfaces!$B$2:$AL$62,15,0),(VLOOKUP($A179,Surfaces!$B$2:$AL$62,28,0))/$BC179)),IF(ISBLANK(INDEX(Q180:$BB180,1,$BN179+1)),"",IF($BL179="P",VLOOKUP($A179,Surfaces!$B$2:$AL$62,15,0),(VLOOKUP($A179,Surfaces!$B$2:$AL$62,28,0))/$BC179)))</f>
        <v/>
      </c>
      <c r="R179" s="43" t="str">
        <f>IF((R$182+$BN179)&gt;=52,IF(ISBLANK(INDEX($C180:$BB180,1,(R$182+$BN179+1-52))),"",IF($BL179="P",VLOOKUP($A179,Surfaces!$B$2:$AL$62,15,0),(VLOOKUP($A179,Surfaces!$B$2:$AL$62,28,0))/$BC179)),IF(ISBLANK(INDEX(R180:$BB180,1,$BN179+1)),"",IF($BL179="P",VLOOKUP($A179,Surfaces!$B$2:$AL$62,15,0),(VLOOKUP($A179,Surfaces!$B$2:$AL$62,28,0))/$BC179)))</f>
        <v/>
      </c>
      <c r="S179" s="43" t="str">
        <f>IF((S$182+$BN179)&gt;=52,IF(ISBLANK(INDEX($C180:$BB180,1,(S$182+$BN179+1-52))),"",IF($BL179="P",VLOOKUP($A179,Surfaces!$B$2:$AL$62,15,0),(VLOOKUP($A179,Surfaces!$B$2:$AL$62,28,0))/$BC179)),IF(ISBLANK(INDEX(S180:$BB180,1,$BN179+1)),"",IF($BL179="P",VLOOKUP($A179,Surfaces!$B$2:$AL$62,15,0),(VLOOKUP($A179,Surfaces!$B$2:$AL$62,28,0))/$BC179)))</f>
        <v/>
      </c>
      <c r="T179" s="43" t="str">
        <f>IF((T$182+$BN179)&gt;=52,IF(ISBLANK(INDEX($C180:$BB180,1,(T$182+$BN179+1-52))),"",IF($BL179="P",VLOOKUP($A179,Surfaces!$B$2:$AL$62,15,0),(VLOOKUP($A179,Surfaces!$B$2:$AL$62,28,0))/$BC179)),IF(ISBLANK(INDEX(T180:$BB180,1,$BN179+1)),"",IF($BL179="P",VLOOKUP($A179,Surfaces!$B$2:$AL$62,15,0),(VLOOKUP($A179,Surfaces!$B$2:$AL$62,28,0))/$BC179)))</f>
        <v/>
      </c>
      <c r="U179" s="43" t="str">
        <f>IF((U$182+$BN179)&gt;=52,IF(ISBLANK(INDEX($C180:$BB180,1,(U$182+$BN179+1-52))),"",IF($BL179="P",VLOOKUP($A179,Surfaces!$B$2:$AL$62,15,0),(VLOOKUP($A179,Surfaces!$B$2:$AL$62,28,0))/$BC179)),IF(ISBLANK(INDEX(U180:$BB180,1,$BN179+1)),"",IF($BL179="P",VLOOKUP($A179,Surfaces!$B$2:$AL$62,15,0),(VLOOKUP($A179,Surfaces!$B$2:$AL$62,28,0))/$BC179)))</f>
        <v/>
      </c>
      <c r="V179" s="43" t="str">
        <f>IF((V$182+$BN179)&gt;=52,IF(ISBLANK(INDEX($C180:$BB180,1,(V$182+$BN179+1-52))),"",IF($BL179="P",VLOOKUP($A179,Surfaces!$B$2:$AL$62,15,0),(VLOOKUP($A179,Surfaces!$B$2:$AL$62,28,0))/$BC179)),IF(ISBLANK(INDEX(V180:$BB180,1,$BN179+1)),"",IF($BL179="P",VLOOKUP($A179,Surfaces!$B$2:$AL$62,15,0),(VLOOKUP($A179,Surfaces!$B$2:$AL$62,28,0))/$BC179)))</f>
        <v/>
      </c>
      <c r="W179" s="43" t="str">
        <f>IF((W$182+$BN179)&gt;=52,IF(ISBLANK(INDEX($C180:$BB180,1,(W$182+$BN179+1-52))),"",IF($BL179="P",VLOOKUP($A179,Surfaces!$B$2:$AL$62,15,0),(VLOOKUP($A179,Surfaces!$B$2:$AL$62,28,0))/$BC179)),IF(ISBLANK(INDEX(W180:$BB180,1,$BN179+1)),"",IF($BL179="P",VLOOKUP($A179,Surfaces!$B$2:$AL$62,15,0),(VLOOKUP($A179,Surfaces!$B$2:$AL$62,28,0))/$BC179)))</f>
        <v/>
      </c>
      <c r="X179" s="43" t="str">
        <f>IF((X$182+$BN179)&gt;=52,IF(ISBLANK(INDEX($C180:$BB180,1,(X$182+$BN179+1-52))),"",IF($BL179="P",VLOOKUP($A179,Surfaces!$B$2:$AL$62,15,0),(VLOOKUP($A179,Surfaces!$B$2:$AL$62,28,0))/$BC179)),IF(ISBLANK(INDEX(X180:$BB180,1,$BN179+1)),"",IF($BL179="P",VLOOKUP($A179,Surfaces!$B$2:$AL$62,15,0),(VLOOKUP($A179,Surfaces!$B$2:$AL$62,28,0))/$BC179)))</f>
        <v/>
      </c>
      <c r="Y179" s="43" t="str">
        <f>IF((Y$182+$BN179)&gt;=52,IF(ISBLANK(INDEX($C180:$BB180,1,(Y$182+$BN179+1-52))),"",IF($BL179="P",VLOOKUP($A179,Surfaces!$B$2:$AL$62,15,0),(VLOOKUP($A179,Surfaces!$B$2:$AL$62,28,0))/$BC179)),IF(ISBLANK(INDEX(Y180:$BB180,1,$BN179+1)),"",IF($BL179="P",VLOOKUP($A179,Surfaces!$B$2:$AL$62,15,0),(VLOOKUP($A179,Surfaces!$B$2:$AL$62,28,0))/$BC179)))</f>
        <v/>
      </c>
      <c r="Z179" s="43" t="str">
        <f>IF((Z$182+$BN179)&gt;=52,IF(ISBLANK(INDEX($C180:$BB180,1,(Z$182+$BN179+1-52))),"",IF($BL179="P",VLOOKUP($A179,Surfaces!$B$2:$AL$62,15,0),(VLOOKUP($A179,Surfaces!$B$2:$AL$62,28,0))/$BC179)),IF(ISBLANK(INDEX(Z180:$BB180,1,$BN179+1)),"",IF($BL179="P",VLOOKUP($A179,Surfaces!$B$2:$AL$62,15,0),(VLOOKUP($A179,Surfaces!$B$2:$AL$62,28,0))/$BC179)))</f>
        <v/>
      </c>
      <c r="AA179" s="43" t="str">
        <f>IF((AA$182+$BN179)&gt;=52,IF(ISBLANK(INDEX($C180:$BB180,1,(AA$182+$BN179+1-52))),"",IF($BL179="P",VLOOKUP($A179,Surfaces!$B$2:$AL$62,15,0),(VLOOKUP($A179,Surfaces!$B$2:$AL$62,28,0))/$BC179)),IF(ISBLANK(INDEX(AA180:$BB180,1,$BN179+1)),"",IF($BL179="P",VLOOKUP($A179,Surfaces!$B$2:$AL$62,15,0),(VLOOKUP($A179,Surfaces!$B$2:$AL$62,28,0))/$BC179)))</f>
        <v/>
      </c>
      <c r="AB179" s="43" t="str">
        <f>IF((AB$182+$BN179)&gt;=52,IF(ISBLANK(INDEX($C180:$BB180,1,(AB$182+$BN179+1-52))),"",IF($BL179="P",VLOOKUP($A179,Surfaces!$B$2:$AL$62,15,0),(VLOOKUP($A179,Surfaces!$B$2:$AL$62,28,0))/$BC179)),IF(ISBLANK(INDEX(AB180:$BB180,1,$BN179+1)),"",IF($BL179="P",VLOOKUP($A179,Surfaces!$B$2:$AL$62,15,0),(VLOOKUP($A179,Surfaces!$B$2:$AL$62,28,0))/$BC179)))</f>
        <v/>
      </c>
      <c r="AC179" s="43" t="str">
        <f>IF((AC$182+$BN179)&gt;=52,IF(ISBLANK(INDEX($C180:$BB180,1,(AC$182+$BN179+1-52))),"",IF($BL179="P",VLOOKUP($A179,Surfaces!$B$2:$AL$62,15,0),(VLOOKUP($A179,Surfaces!$B$2:$AL$62,28,0))/$BC179)),IF(ISBLANK(INDEX(AC180:$BB180,1,$BN179+1)),"",IF($BL179="P",VLOOKUP($A179,Surfaces!$B$2:$AL$62,15,0),(VLOOKUP($A179,Surfaces!$B$2:$AL$62,28,0))/$BC179)))</f>
        <v/>
      </c>
      <c r="AD179" s="43" t="str">
        <f>IF((AD$182+$BN179)&gt;=52,IF(ISBLANK(INDEX($C180:$BB180,1,(AD$182+$BN179+1-52))),"",IF($BL179="P",VLOOKUP($A179,Surfaces!$B$2:$AL$62,15,0),(VLOOKUP($A179,Surfaces!$B$2:$AL$62,28,0))/$BC179)),IF(ISBLANK(INDEX(AD180:$BB180,1,$BN179+1)),"",IF($BL179="P",VLOOKUP($A179,Surfaces!$B$2:$AL$62,15,0),(VLOOKUP($A179,Surfaces!$B$2:$AL$62,28,0))/$BC179)))</f>
        <v/>
      </c>
      <c r="AE179" s="43" t="str">
        <f>IF((AE$182+$BN179)&gt;=52,IF(ISBLANK(INDEX($C180:$BB180,1,(AE$182+$BN179+1-52))),"",IF($BL179="P",VLOOKUP($A179,Surfaces!$B$2:$AL$62,15,0),(VLOOKUP($A179,Surfaces!$B$2:$AL$62,28,0))/$BC179)),IF(ISBLANK(INDEX(AE180:$BB180,1,$BN179+1)),"",IF($BL179="P",VLOOKUP($A179,Surfaces!$B$2:$AL$62,15,0),(VLOOKUP($A179,Surfaces!$B$2:$AL$62,28,0))/$BC179)))</f>
        <v/>
      </c>
      <c r="AF179" s="43" t="str">
        <f>IF((AF$182+$BN179)&gt;=52,IF(ISBLANK(INDEX($C180:$BB180,1,(AF$182+$BN179+1-52))),"",IF($BL179="P",VLOOKUP($A179,Surfaces!$B$2:$AL$62,15,0),(VLOOKUP($A179,Surfaces!$B$2:$AL$62,28,0))/$BC179)),IF(ISBLANK(INDEX(AF180:$BB180,1,$BN179+1)),"",IF($BL179="P",VLOOKUP($A179,Surfaces!$B$2:$AL$62,15,0),(VLOOKUP($A179,Surfaces!$B$2:$AL$62,28,0))/$BC179)))</f>
        <v/>
      </c>
      <c r="AG179" s="43" t="str">
        <f>IF((AG$182+$BN179)&gt;=52,IF(ISBLANK(INDEX($C180:$BB180,1,(AG$182+$BN179+1-52))),"",IF($BL179="P",VLOOKUP($A179,Surfaces!$B$2:$AL$62,15,0),(VLOOKUP($A179,Surfaces!$B$2:$AL$62,28,0))/$BC179)),IF(ISBLANK(INDEX(AG180:$BB180,1,$BN179+1)),"",IF($BL179="P",VLOOKUP($A179,Surfaces!$B$2:$AL$62,15,0),(VLOOKUP($A179,Surfaces!$B$2:$AL$62,28,0))/$BC179)))</f>
        <v/>
      </c>
      <c r="AH179" s="43" t="str">
        <f>IF((AH$182+$BN179)&gt;=52,IF(ISBLANK(INDEX($C180:$BB180,1,(AH$182+$BN179+1-52))),"",IF($BL179="P",VLOOKUP($A179,Surfaces!$B$2:$AL$62,15,0),(VLOOKUP($A179,Surfaces!$B$2:$AL$62,28,0))/$BC179)),IF(ISBLANK(INDEX(AH180:$BB180,1,$BN179+1)),"",IF($BL179="P",VLOOKUP($A179,Surfaces!$B$2:$AL$62,15,0),(VLOOKUP($A179,Surfaces!$B$2:$AL$62,28,0))/$BC179)))</f>
        <v/>
      </c>
      <c r="AI179" s="43" t="str">
        <f>IF((AI$182+$BN179)&gt;=52,IF(ISBLANK(INDEX($C180:$BB180,1,(AI$182+$BN179+1-52))),"",IF($BL179="P",VLOOKUP($A179,Surfaces!$B$2:$AL$62,15,0),(VLOOKUP($A179,Surfaces!$B$2:$AL$62,28,0))/$BC179)),IF(ISBLANK(INDEX(AI180:$BB180,1,$BN179+1)),"",IF($BL179="P",VLOOKUP($A179,Surfaces!$B$2:$AL$62,15,0),(VLOOKUP($A179,Surfaces!$B$2:$AL$62,28,0))/$BC179)))</f>
        <v/>
      </c>
      <c r="AJ179" s="43" t="str">
        <f>IF((AJ$182+$BN179)&gt;=52,IF(ISBLANK(INDEX($C180:$BB180,1,(AJ$182+$BN179+1-52))),"",IF($BL179="P",VLOOKUP($A179,Surfaces!$B$2:$AL$62,15,0),(VLOOKUP($A179,Surfaces!$B$2:$AL$62,28,0))/$BC179)),IF(ISBLANK(INDEX(AJ180:$BB180,1,$BN179+1)),"",IF($BL179="P",VLOOKUP($A179,Surfaces!$B$2:$AL$62,15,0),(VLOOKUP($A179,Surfaces!$B$2:$AL$62,28,0))/$BC179)))</f>
        <v/>
      </c>
      <c r="AK179" s="43" t="str">
        <f>IF((AK$182+$BN179)&gt;=52,IF(ISBLANK(INDEX($C180:$BB180,1,(AK$182+$BN179+1-52))),"",IF($BL179="P",VLOOKUP($A179,Surfaces!$B$2:$AL$62,15,0),(VLOOKUP($A179,Surfaces!$B$2:$AL$62,28,0))/$BC179)),IF(ISBLANK(INDEX(AK180:$BB180,1,$BN179+1)),"",IF($BL179="P",VLOOKUP($A179,Surfaces!$B$2:$AL$62,15,0),(VLOOKUP($A179,Surfaces!$B$2:$AL$62,28,0))/$BC179)))</f>
        <v/>
      </c>
      <c r="AL179" s="43" t="str">
        <f>IF((AL$182+$BN179)&gt;=52,IF(ISBLANK(INDEX($C180:$BB180,1,(AL$182+$BN179+1-52))),"",IF($BL179="P",VLOOKUP($A179,Surfaces!$B$2:$AL$62,15,0),(VLOOKUP($A179,Surfaces!$B$2:$AL$62,28,0))/$BC179)),IF(ISBLANK(INDEX(AL180:$BB180,1,$BN179+1)),"",IF($BL179="P",VLOOKUP($A179,Surfaces!$B$2:$AL$62,15,0),(VLOOKUP($A179,Surfaces!$B$2:$AL$62,28,0))/$BC179)))</f>
        <v/>
      </c>
      <c r="AM179" s="43" t="str">
        <f>IF((AM$182+$BN179)&gt;=52,IF(ISBLANK(INDEX($C180:$BB180,1,(AM$182+$BN179+1-52))),"",IF($BL179="P",VLOOKUP($A179,Surfaces!$B$2:$AL$62,15,0),(VLOOKUP($A179,Surfaces!$B$2:$AL$62,28,0))/$BC179)),IF(ISBLANK(INDEX(AM180:$BB180,1,$BN179+1)),"",IF($BL179="P",VLOOKUP($A179,Surfaces!$B$2:$AL$62,15,0),(VLOOKUP($A179,Surfaces!$B$2:$AL$62,28,0))/$BC179)))</f>
        <v/>
      </c>
      <c r="AN179" s="43" t="str">
        <f>IF((AN$182+$BN179)&gt;=52,IF(ISBLANK(INDEX($C180:$BB180,1,(AN$182+$BN179+1-52))),"",IF($BL179="P",VLOOKUP($A179,Surfaces!$B$2:$AL$62,15,0),(VLOOKUP($A179,Surfaces!$B$2:$AL$62,28,0))/$BC179)),IF(ISBLANK(INDEX(AN180:$BB180,1,$BN179+1)),"",IF($BL179="P",VLOOKUP($A179,Surfaces!$B$2:$AL$62,15,0),(VLOOKUP($A179,Surfaces!$B$2:$AL$62,28,0))/$BC179)))</f>
        <v/>
      </c>
      <c r="AO179" s="43" t="str">
        <f>IF((AO$182+$BN179)&gt;=52,IF(ISBLANK(INDEX($C180:$BB180,1,(AO$182+$BN179+1-52))),"",IF($BL179="P",VLOOKUP($A179,Surfaces!$B$2:$AL$62,15,0),(VLOOKUP($A179,Surfaces!$B$2:$AL$62,28,0))/$BC179)),IF(ISBLANK(INDEX(AO180:$BB180,1,$BN179+1)),"",IF($BL179="P",VLOOKUP($A179,Surfaces!$B$2:$AL$62,15,0),(VLOOKUP($A179,Surfaces!$B$2:$AL$62,28,0))/$BC179)))</f>
        <v/>
      </c>
      <c r="AP179" s="43" t="str">
        <f>IF((AP$182+$BN179)&gt;=52,IF(ISBLANK(INDEX($C180:$BB180,1,(AP$182+$BN179+1-52))),"",IF($BL179="P",VLOOKUP($A179,Surfaces!$B$2:$AL$62,15,0),(VLOOKUP($A179,Surfaces!$B$2:$AL$62,28,0))/$BC179)),IF(ISBLANK(INDEX(AP180:$BB180,1,$BN179+1)),"",IF($BL179="P",VLOOKUP($A179,Surfaces!$B$2:$AL$62,15,0),(VLOOKUP($A179,Surfaces!$B$2:$AL$62,28,0))/$BC179)))</f>
        <v/>
      </c>
      <c r="AQ179" s="43" t="str">
        <f>IF((AQ$182+$BN179)&gt;=52,IF(ISBLANK(INDEX($C180:$BB180,1,(AQ$182+$BN179+1-52))),"",IF($BL179="P",VLOOKUP($A179,Surfaces!$B$2:$AL$62,15,0),(VLOOKUP($A179,Surfaces!$B$2:$AL$62,28,0))/$BC179)),IF(ISBLANK(INDEX(AQ180:$BB180,1,$BN179+1)),"",IF($BL179="P",VLOOKUP($A179,Surfaces!$B$2:$AL$62,15,0),(VLOOKUP($A179,Surfaces!$B$2:$AL$62,28,0))/$BC179)))</f>
        <v/>
      </c>
      <c r="AR179" s="43" t="str">
        <f>IF((AR$182+$BN179)&gt;=52,IF(ISBLANK(INDEX($C180:$BB180,1,(AR$182+$BN179+1-52))),"",IF($BL179="P",VLOOKUP($A179,Surfaces!$B$2:$AL$62,15,0),(VLOOKUP($A179,Surfaces!$B$2:$AL$62,28,0))/$BC179)),IF(ISBLANK(INDEX(AR180:$BB180,1,$BN179+1)),"",IF($BL179="P",VLOOKUP($A179,Surfaces!$B$2:$AL$62,15,0),(VLOOKUP($A179,Surfaces!$B$2:$AL$62,28,0))/$BC179)))</f>
        <v/>
      </c>
      <c r="AS179" s="43" t="str">
        <f>IF((AS$182+$BN179)&gt;=52,IF(ISBLANK(INDEX($C180:$BB180,1,(AS$182+$BN179+1-52))),"",IF($BL179="P",VLOOKUP($A179,Surfaces!$B$2:$AL$62,15,0),(VLOOKUP($A179,Surfaces!$B$2:$AL$62,28,0))/$BC179)),IF(ISBLANK(INDEX(AS180:$BB180,1,$BN179+1)),"",IF($BL179="P",VLOOKUP($A179,Surfaces!$B$2:$AL$62,15,0),(VLOOKUP($A179,Surfaces!$B$2:$AL$62,28,0))/$BC179)))</f>
        <v/>
      </c>
      <c r="AT179" s="43" t="str">
        <f>IF((AT$182+$BN179)&gt;=52,IF(ISBLANK(INDEX($C180:$BB180,1,(AT$182+$BN179+1-52))),"",IF($BL179="P",VLOOKUP($A179,Surfaces!$B$2:$AL$62,15,0),(VLOOKUP($A179,Surfaces!$B$2:$AL$62,28,0))/$BC179)),IF(ISBLANK(INDEX(AT180:$BB180,1,$BN179+1)),"",IF($BL179="P",VLOOKUP($A179,Surfaces!$B$2:$AL$62,15,0),(VLOOKUP($A179,Surfaces!$B$2:$AL$62,28,0))/$BC179)))</f>
        <v/>
      </c>
      <c r="AU179" s="43" t="str">
        <f>IF((AU$182+$BN179)&gt;=52,IF(ISBLANK(INDEX($C180:$BB180,1,(AU$182+$BN179+1-52))),"",IF($BL179="P",VLOOKUP($A179,Surfaces!$B$2:$AL$62,15,0),(VLOOKUP($A179,Surfaces!$B$2:$AL$62,28,0))/$BC179)),IF(ISBLANK(INDEX(AU180:$BB180,1,$BN179+1)),"",IF($BL179="P",VLOOKUP($A179,Surfaces!$B$2:$AL$62,15,0),(VLOOKUP($A179,Surfaces!$B$2:$AL$62,28,0))/$BC179)))</f>
        <v/>
      </c>
      <c r="AV179" s="43" t="str">
        <f>IF((AV$182+$BN179)&gt;=52,IF(ISBLANK(INDEX($C180:$BB180,1,(AV$182+$BN179+1-52))),"",IF($BL179="P",VLOOKUP($A179,Surfaces!$B$2:$AL$62,15,0),(VLOOKUP($A179,Surfaces!$B$2:$AL$62,28,0))/$BC179)),IF(ISBLANK(INDEX(AV180:$BB180,1,$BN179+1)),"",IF($BL179="P",VLOOKUP($A179,Surfaces!$B$2:$AL$62,15,0),(VLOOKUP($A179,Surfaces!$B$2:$AL$62,28,0))/$BC179)))</f>
        <v/>
      </c>
      <c r="AW179" s="43" t="str">
        <f>IF((AW$182+$BN179)&gt;=52,IF(ISBLANK(INDEX($C180:$BB180,1,(AW$182+$BN179+1-52))),"",IF($BL179="P",VLOOKUP($A179,Surfaces!$B$2:$AL$62,15,0),(VLOOKUP($A179,Surfaces!$B$2:$AL$62,28,0))/$BC179)),IF(ISBLANK(INDEX(AW180:$BB180,1,$BN179+1)),"",IF($BL179="P",VLOOKUP($A179,Surfaces!$B$2:$AL$62,15,0),(VLOOKUP($A179,Surfaces!$B$2:$AL$62,28,0))/$BC179)))</f>
        <v/>
      </c>
      <c r="AX179" s="43" t="str">
        <f>IF((AX$182+$BN179)&gt;=52,IF(ISBLANK(INDEX($C180:$BB180,1,(AX$182+$BN179+1-52))),"",IF($BL179="P",VLOOKUP($A179,Surfaces!$B$2:$AL$62,15,0),(VLOOKUP($A179,Surfaces!$B$2:$AL$62,28,0))/$BC179)),IF(ISBLANK(INDEX(AX180:$BB180,1,$BN179+1)),"",IF($BL179="P",VLOOKUP($A179,Surfaces!$B$2:$AL$62,15,0),(VLOOKUP($A179,Surfaces!$B$2:$AL$62,28,0))/$BC179)))</f>
        <v/>
      </c>
      <c r="AY179" s="43" t="str">
        <f>IF((AY$182+$BN179)&gt;=52,IF(ISBLANK(INDEX($C180:$BB180,1,(AY$182+$BN179+1-52))),"",IF($BL179="P",VLOOKUP($A179,Surfaces!$B$2:$AL$62,15,0),(VLOOKUP($A179,Surfaces!$B$2:$AL$62,28,0))/$BC179)),IF(ISBLANK(INDEX(AY180:$BB180,1,$BN179+1)),"",IF($BL179="P",VLOOKUP($A179,Surfaces!$B$2:$AL$62,15,0),(VLOOKUP($A179,Surfaces!$B$2:$AL$62,28,0))/$BC179)))</f>
        <v/>
      </c>
      <c r="AZ179" s="43" t="str">
        <f>IF((AZ$182+$BN179)&gt;=52,IF(ISBLANK(INDEX($C180:$BB180,1,(AZ$182+$BN179+1-52))),"",IF($BL179="P",VLOOKUP($A179,Surfaces!$B$2:$AL$62,15,0),(VLOOKUP($A179,Surfaces!$B$2:$AL$62,28,0))/$BC179)),IF(ISBLANK(INDEX(AZ180:$BB180,1,$BN179+1)),"",IF($BL179="P",VLOOKUP($A179,Surfaces!$B$2:$AL$62,15,0),(VLOOKUP($A179,Surfaces!$B$2:$AL$62,28,0))/$BC179)))</f>
        <v/>
      </c>
      <c r="BA179" s="43" t="str">
        <f>IF((BA$182+$BN179)&gt;=52,IF(ISBLANK(INDEX($C180:$BB180,1,(BA$182+$BN179+1-52))),"",IF($BL179="P",VLOOKUP($A179,Surfaces!$B$2:$AL$62,15,0),(VLOOKUP($A179,Surfaces!$B$2:$AL$62,28,0))/$BC179)),IF(ISBLANK(INDEX(BA180:$BB180,1,$BN179+1)),"",IF($BL179="P",VLOOKUP($A179,Surfaces!$B$2:$AL$62,15,0),(VLOOKUP($A179,Surfaces!$B$2:$AL$62,28,0))/$BC179)))</f>
        <v/>
      </c>
      <c r="BB179" s="43" t="str">
        <f>IF((BB$182+$BN179)&gt;=52,IF(ISBLANK(INDEX($C180:$BB180,1,(BB$182+$BN179+1-52))),"",IF($BL179="P",VLOOKUP($A179,Surfaces!$B$2:$AL$62,15,0),(VLOOKUP($A179,Surfaces!$B$2:$AL$62,28,0))/$BC179)),IF(ISBLANK(INDEX(BB180:$BB180,1,$BN179+1)),"",IF($BL179="P",VLOOKUP($A179,Surfaces!$B$2:$AL$62,15,0),(VLOOKUP($A179,Surfaces!$B$2:$AL$62,28,0))/$BC179)))</f>
        <v/>
      </c>
      <c r="BC179" s="44" t="str">
        <f>IF(COUNTA(C180:BB180)=0,"",COUNTA(C180:BB180))</f>
        <v/>
      </c>
      <c r="BD179" s="45"/>
      <c r="BE179" s="45"/>
      <c r="BF179" s="46"/>
      <c r="BG179" s="46"/>
      <c r="BH179" s="46"/>
      <c r="BI179" s="46"/>
      <c r="BJ179" s="46"/>
      <c r="BK179" s="47"/>
      <c r="BL179" s="46"/>
      <c r="BM179" s="46"/>
      <c r="BN179" s="46"/>
      <c r="BO179" s="48"/>
      <c r="BP179" s="49"/>
      <c r="BQ179" s="48"/>
      <c r="BR179" s="50" t="str">
        <f>IF(ISBLANK(BP179),"",BP179)</f>
        <v/>
      </c>
    </row>
    <row r="180" spans="1:70" x14ac:dyDescent="0.2">
      <c r="A180" s="52">
        <f>A179</f>
        <v>0</v>
      </c>
      <c r="B180" s="53" t="s">
        <v>121</v>
      </c>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c r="AH180" s="54"/>
      <c r="AI180" s="54"/>
      <c r="AJ180" s="54"/>
      <c r="AK180" s="54"/>
      <c r="AL180" s="54"/>
      <c r="AM180" s="54"/>
      <c r="AN180" s="54"/>
      <c r="AO180" s="54"/>
      <c r="AP180" s="54"/>
      <c r="AQ180" s="54"/>
      <c r="AR180" s="54"/>
      <c r="AS180" s="54"/>
      <c r="AT180" s="54"/>
      <c r="AU180" s="54"/>
      <c r="AV180" s="54"/>
      <c r="AW180" s="54"/>
      <c r="AX180" s="54"/>
      <c r="AY180" s="54"/>
      <c r="AZ180" s="54"/>
      <c r="BA180" s="54"/>
      <c r="BB180" s="54"/>
      <c r="BC180" s="57"/>
      <c r="BD180" s="58"/>
      <c r="BE180" s="58"/>
      <c r="BF180" s="59"/>
      <c r="BG180" s="59"/>
      <c r="BH180" s="59"/>
      <c r="BI180" s="59"/>
      <c r="BJ180" s="59"/>
      <c r="BK180" s="60"/>
      <c r="BL180" s="59"/>
      <c r="BM180" s="59"/>
      <c r="BN180" s="59"/>
      <c r="BO180" s="61"/>
      <c r="BP180" s="62"/>
      <c r="BQ180" s="61"/>
      <c r="BR180" s="63"/>
    </row>
    <row r="181" spans="1:70" x14ac:dyDescent="0.2">
      <c r="A181" s="64">
        <f>A180</f>
        <v>0</v>
      </c>
      <c r="B181" s="65" t="s">
        <v>123</v>
      </c>
      <c r="C181" s="66" t="str">
        <f>IF(C180="","",IF(VLOOKUP($A181,Surfaces!$B$1:$AK$61,16,0)="",VLOOKUP($A181,Surfaces!$B$1:$AK$61,29,0),VLOOKUP($A181,Surfaces!$B$1:$AK$61,16,0)))</f>
        <v/>
      </c>
      <c r="D181" s="66" t="str">
        <f>IF(D180="","",IF(VLOOKUP($A181,Surfaces!$B$1:$AK$61,16,0)="",VLOOKUP($A181,Surfaces!$B$1:$AK$61,29,0),VLOOKUP($A181,Surfaces!$B$1:$AK$61,16,0)))</f>
        <v/>
      </c>
      <c r="E181" s="66" t="str">
        <f>IF(E180="","",IF(VLOOKUP($A181,Surfaces!$B$1:$AK$61,16,0)="",VLOOKUP($A181,Surfaces!$B$1:$AK$61,29,0),VLOOKUP($A181,Surfaces!$B$1:$AK$61,16,0)))</f>
        <v/>
      </c>
      <c r="F181" s="66" t="str">
        <f>IF(F180="","",IF(VLOOKUP($A181,Surfaces!$B$1:$AK$61,16,0)="",VLOOKUP($A181,Surfaces!$B$1:$AK$61,29,0),VLOOKUP($A181,Surfaces!$B$1:$AK$61,16,0)))</f>
        <v/>
      </c>
      <c r="G181" s="66" t="str">
        <f>IF(G180="","",IF(VLOOKUP($A181,Surfaces!$B$1:$AK$61,16,0)="",VLOOKUP($A181,Surfaces!$B$1:$AK$61,29,0),VLOOKUP($A181,Surfaces!$B$1:$AK$61,16,0)))</f>
        <v/>
      </c>
      <c r="H181" s="66" t="str">
        <f>IF(H180="","",IF(VLOOKUP($A181,Surfaces!$B$1:$AK$61,16,0)="",VLOOKUP($A181,Surfaces!$B$1:$AK$61,29,0),VLOOKUP($A181,Surfaces!$B$1:$AK$61,16,0)))</f>
        <v/>
      </c>
      <c r="I181" s="66" t="str">
        <f>IF(I180="","",IF(VLOOKUP($A181,Surfaces!$B$1:$AK$61,16,0)="",VLOOKUP($A181,Surfaces!$B$1:$AK$61,29,0),VLOOKUP($A181,Surfaces!$B$1:$AK$61,16,0)))</f>
        <v/>
      </c>
      <c r="J181" s="66" t="str">
        <f>IF(J180="","",IF(VLOOKUP($A181,Surfaces!$B$1:$AK$61,16,0)="",VLOOKUP($A181,Surfaces!$B$1:$AK$61,29,0),VLOOKUP($A181,Surfaces!$B$1:$AK$61,16,0)))</f>
        <v/>
      </c>
      <c r="K181" s="66" t="str">
        <f>IF(K180="","",IF(VLOOKUP($A181,Surfaces!$B$1:$AK$61,16,0)="",VLOOKUP($A181,Surfaces!$B$1:$AK$61,29,0),VLOOKUP($A181,Surfaces!$B$1:$AK$61,16,0)))</f>
        <v/>
      </c>
      <c r="L181" s="66" t="str">
        <f>IF(L180="","",IF(VLOOKUP($A181,Surfaces!$B$1:$AK$61,16,0)="",VLOOKUP($A181,Surfaces!$B$1:$AK$61,29,0),VLOOKUP($A181,Surfaces!$B$1:$AK$61,16,0)))</f>
        <v/>
      </c>
      <c r="M181" s="66" t="str">
        <f>IF(M180="","",IF(VLOOKUP($A181,Surfaces!$B$1:$AK$61,16,0)="",VLOOKUP($A181,Surfaces!$B$1:$AK$61,29,0),VLOOKUP($A181,Surfaces!$B$1:$AK$61,16,0)))</f>
        <v/>
      </c>
      <c r="N181" s="66" t="str">
        <f>IF(N180="","",IF(VLOOKUP($A181,Surfaces!$B$1:$AK$61,16,0)="",VLOOKUP($A181,Surfaces!$B$1:$AK$61,29,0),VLOOKUP($A181,Surfaces!$B$1:$AK$61,16,0)))</f>
        <v/>
      </c>
      <c r="O181" s="66" t="str">
        <f>IF(O180="","",IF(VLOOKUP($A181,Surfaces!$B$1:$AK$61,16,0)="",VLOOKUP($A181,Surfaces!$B$1:$AK$61,29,0),VLOOKUP($A181,Surfaces!$B$1:$AK$61,16,0)))</f>
        <v/>
      </c>
      <c r="P181" s="66" t="str">
        <f>IF(P180="","",IF(VLOOKUP($A181,Surfaces!$B$1:$AK$61,16,0)="",VLOOKUP($A181,Surfaces!$B$1:$AK$61,29,0),VLOOKUP($A181,Surfaces!$B$1:$AK$61,16,0)))</f>
        <v/>
      </c>
      <c r="Q181" s="66" t="str">
        <f>IF(Q180="","",IF(VLOOKUP($A181,Surfaces!$B$1:$AK$61,16,0)="",VLOOKUP($A181,Surfaces!$B$1:$AK$61,29,0),VLOOKUP($A181,Surfaces!$B$1:$AK$61,16,0)))</f>
        <v/>
      </c>
      <c r="R181" s="66" t="str">
        <f>IF(R180="","",IF(VLOOKUP($A181,Surfaces!$B$1:$AK$61,16,0)="",VLOOKUP($A181,Surfaces!$B$1:$AK$61,29,0),VLOOKUP($A181,Surfaces!$B$1:$AK$61,16,0)))</f>
        <v/>
      </c>
      <c r="S181" s="66" t="str">
        <f>IF(S180="","",IF(VLOOKUP($A181,Surfaces!$B$1:$AK$61,16,0)="",VLOOKUP($A181,Surfaces!$B$1:$AK$61,29,0),VLOOKUP($A181,Surfaces!$B$1:$AK$61,16,0)))</f>
        <v/>
      </c>
      <c r="T181" s="66" t="str">
        <f>IF(T180="","",IF(VLOOKUP($A181,Surfaces!$B$1:$AK$61,16,0)="",VLOOKUP($A181,Surfaces!$B$1:$AK$61,29,0),VLOOKUP($A181,Surfaces!$B$1:$AK$61,16,0)))</f>
        <v/>
      </c>
      <c r="U181" s="66" t="str">
        <f>IF(U180="","",IF(VLOOKUP($A181,Surfaces!$B$1:$AK$61,16,0)="",VLOOKUP($A181,Surfaces!$B$1:$AK$61,29,0),VLOOKUP($A181,Surfaces!$B$1:$AK$61,16,0)))</f>
        <v/>
      </c>
      <c r="V181" s="66" t="str">
        <f>IF(V180="","",IF(VLOOKUP($A181,Surfaces!$B$1:$AK$61,16,0)="",VLOOKUP($A181,Surfaces!$B$1:$AK$61,29,0),VLOOKUP($A181,Surfaces!$B$1:$AK$61,16,0)))</f>
        <v/>
      </c>
      <c r="W181" s="66" t="str">
        <f>IF(W180="","",IF(VLOOKUP($A181,Surfaces!$B$1:$AK$61,16,0)="",VLOOKUP($A181,Surfaces!$B$1:$AK$61,29,0),VLOOKUP($A181,Surfaces!$B$1:$AK$61,16,0)))</f>
        <v/>
      </c>
      <c r="X181" s="66" t="str">
        <f>IF(X180="","",IF(VLOOKUP($A181,Surfaces!$B$1:$AK$61,16,0)="",VLOOKUP($A181,Surfaces!$B$1:$AK$61,29,0),VLOOKUP($A181,Surfaces!$B$1:$AK$61,16,0)))</f>
        <v/>
      </c>
      <c r="Y181" s="66" t="str">
        <f>IF(Y180="","",IF(VLOOKUP($A181,Surfaces!$B$1:$AK$61,16,0)="",VLOOKUP($A181,Surfaces!$B$1:$AK$61,29,0),VLOOKUP($A181,Surfaces!$B$1:$AK$61,16,0)))</f>
        <v/>
      </c>
      <c r="Z181" s="66" t="str">
        <f>IF(Z180="","",IF(VLOOKUP($A181,Surfaces!$B$1:$AK$61,16,0)="",VLOOKUP($A181,Surfaces!$B$1:$AK$61,29,0),VLOOKUP($A181,Surfaces!$B$1:$AK$61,16,0)))</f>
        <v/>
      </c>
      <c r="AA181" s="66" t="str">
        <f>IF(AA180="","",IF(VLOOKUP($A181,Surfaces!$B$1:$AK$61,16,0)="",VLOOKUP($A181,Surfaces!$B$1:$AK$61,29,0),VLOOKUP($A181,Surfaces!$B$1:$AK$61,16,0)))</f>
        <v/>
      </c>
      <c r="AB181" s="66" t="str">
        <f>IF(AB180="","",IF(VLOOKUP($A181,Surfaces!$B$1:$AK$61,16,0)="",VLOOKUP($A181,Surfaces!$B$1:$AK$61,29,0),VLOOKUP($A181,Surfaces!$B$1:$AK$61,16,0)))</f>
        <v/>
      </c>
      <c r="AC181" s="66" t="str">
        <f>IF(AC180="","",IF(VLOOKUP($A181,Surfaces!$B$1:$AK$61,16,0)="",VLOOKUP($A181,Surfaces!$B$1:$AK$61,29,0),VLOOKUP($A181,Surfaces!$B$1:$AK$61,16,0)))</f>
        <v/>
      </c>
      <c r="AD181" s="66" t="str">
        <f>IF(AD180="","",IF(VLOOKUP($A181,Surfaces!$B$1:$AK$61,16,0)="",VLOOKUP($A181,Surfaces!$B$1:$AK$61,29,0),VLOOKUP($A181,Surfaces!$B$1:$AK$61,16,0)))</f>
        <v/>
      </c>
      <c r="AE181" s="66" t="str">
        <f>IF(AE180="","",IF(VLOOKUP($A181,Surfaces!$B$1:$AK$61,16,0)="",VLOOKUP($A181,Surfaces!$B$1:$AK$61,29,0),VLOOKUP($A181,Surfaces!$B$1:$AK$61,16,0)))</f>
        <v/>
      </c>
      <c r="AF181" s="66" t="str">
        <f>IF(AF180="","",IF(VLOOKUP($A181,Surfaces!$B$1:$AK$61,16,0)="",VLOOKUP($A181,Surfaces!$B$1:$AK$61,29,0),VLOOKUP($A181,Surfaces!$B$1:$AK$61,16,0)))</f>
        <v/>
      </c>
      <c r="AG181" s="66" t="str">
        <f>IF(AG180="","",IF(VLOOKUP($A181,Surfaces!$B$1:$AK$61,16,0)="",VLOOKUP($A181,Surfaces!$B$1:$AK$61,29,0),VLOOKUP($A181,Surfaces!$B$1:$AK$61,16,0)))</f>
        <v/>
      </c>
      <c r="AH181" s="66" t="str">
        <f>IF(AH180="","",IF(VLOOKUP($A181,Surfaces!$B$1:$AK$61,16,0)="",VLOOKUP($A181,Surfaces!$B$1:$AK$61,29,0),VLOOKUP($A181,Surfaces!$B$1:$AK$61,16,0)))</f>
        <v/>
      </c>
      <c r="AI181" s="66" t="str">
        <f>IF(AI180="","",IF(VLOOKUP($A181,Surfaces!$B$1:$AK$61,16,0)="",VLOOKUP($A181,Surfaces!$B$1:$AK$61,29,0),VLOOKUP($A181,Surfaces!$B$1:$AK$61,16,0)))</f>
        <v/>
      </c>
      <c r="AJ181" s="66" t="str">
        <f>IF(AJ180="","",IF(VLOOKUP($A181,Surfaces!$B$1:$AK$61,16,0)="",VLOOKUP($A181,Surfaces!$B$1:$AK$61,29,0),VLOOKUP($A181,Surfaces!$B$1:$AK$61,16,0)))</f>
        <v/>
      </c>
      <c r="AK181" s="66" t="str">
        <f>IF(AK180="","",IF(VLOOKUP($A181,Surfaces!$B$1:$AK$61,16,0)="",VLOOKUP($A181,Surfaces!$B$1:$AK$61,29,0),VLOOKUP($A181,Surfaces!$B$1:$AK$61,16,0)))</f>
        <v/>
      </c>
      <c r="AL181" s="66" t="str">
        <f>IF(AL180="","",IF(VLOOKUP($A181,Surfaces!$B$1:$AK$61,16,0)="",VLOOKUP($A181,Surfaces!$B$1:$AK$61,29,0),VLOOKUP($A181,Surfaces!$B$1:$AK$61,16,0)))</f>
        <v/>
      </c>
      <c r="AM181" s="66" t="str">
        <f>IF(AM180="","",IF(VLOOKUP($A181,Surfaces!$B$1:$AK$61,16,0)="",VLOOKUP($A181,Surfaces!$B$1:$AK$61,29,0),VLOOKUP($A181,Surfaces!$B$1:$AK$61,16,0)))</f>
        <v/>
      </c>
      <c r="AN181" s="66" t="str">
        <f>IF(AN180="","",IF(VLOOKUP($A181,Surfaces!$B$1:$AK$61,16,0)="",VLOOKUP($A181,Surfaces!$B$1:$AK$61,29,0),VLOOKUP($A181,Surfaces!$B$1:$AK$61,16,0)))</f>
        <v/>
      </c>
      <c r="AO181" s="66" t="str">
        <f>IF(AO180="","",IF(VLOOKUP($A181,Surfaces!$B$1:$AK$61,16,0)="",VLOOKUP($A181,Surfaces!$B$1:$AK$61,29,0),VLOOKUP($A181,Surfaces!$B$1:$AK$61,16,0)))</f>
        <v/>
      </c>
      <c r="AP181" s="66" t="str">
        <f>IF(AP180="","",IF(VLOOKUP($A181,Surfaces!$B$1:$AK$61,16,0)="",VLOOKUP($A181,Surfaces!$B$1:$AK$61,29,0),VLOOKUP($A181,Surfaces!$B$1:$AK$61,16,0)))</f>
        <v/>
      </c>
      <c r="AQ181" s="66" t="str">
        <f>IF(AQ180="","",IF(VLOOKUP($A181,Surfaces!$B$1:$AK$61,16,0)="",VLOOKUP($A181,Surfaces!$B$1:$AK$61,29,0),VLOOKUP($A181,Surfaces!$B$1:$AK$61,16,0)))</f>
        <v/>
      </c>
      <c r="AR181" s="66" t="str">
        <f>IF(AR180="","",IF(VLOOKUP($A181,Surfaces!$B$1:$AK$61,16,0)="",VLOOKUP($A181,Surfaces!$B$1:$AK$61,29,0),VLOOKUP($A181,Surfaces!$B$1:$AK$61,16,0)))</f>
        <v/>
      </c>
      <c r="AS181" s="66" t="str">
        <f>IF(AS180="","",IF(VLOOKUP($A181,Surfaces!$B$1:$AK$61,16,0)="",VLOOKUP($A181,Surfaces!$B$1:$AK$61,29,0),VLOOKUP($A181,Surfaces!$B$1:$AK$61,16,0)))</f>
        <v/>
      </c>
      <c r="AT181" s="66" t="str">
        <f>IF(AT180="","",IF(VLOOKUP($A181,Surfaces!$B$1:$AK$61,16,0)="",VLOOKUP($A181,Surfaces!$B$1:$AK$61,29,0),VLOOKUP($A181,Surfaces!$B$1:$AK$61,16,0)))</f>
        <v/>
      </c>
      <c r="AU181" s="66" t="str">
        <f>IF(AU180="","",IF(VLOOKUP($A181,Surfaces!$B$1:$AK$61,16,0)="",VLOOKUP($A181,Surfaces!$B$1:$AK$61,29,0),VLOOKUP($A181,Surfaces!$B$1:$AK$61,16,0)))</f>
        <v/>
      </c>
      <c r="AV181" s="66" t="str">
        <f>IF(AV180="","",IF(VLOOKUP($A181,Surfaces!$B$1:$AK$61,16,0)="",VLOOKUP($A181,Surfaces!$B$1:$AK$61,29,0),VLOOKUP($A181,Surfaces!$B$1:$AK$61,16,0)))</f>
        <v/>
      </c>
      <c r="AW181" s="66" t="str">
        <f>IF(AW180="","",IF(VLOOKUP($A181,Surfaces!$B$1:$AK$61,16,0)="",VLOOKUP($A181,Surfaces!$B$1:$AK$61,29,0),VLOOKUP($A181,Surfaces!$B$1:$AK$61,16,0)))</f>
        <v/>
      </c>
      <c r="AX181" s="66" t="str">
        <f>IF(AX180="","",IF(VLOOKUP($A181,Surfaces!$B$1:$AK$61,16,0)="",VLOOKUP($A181,Surfaces!$B$1:$AK$61,29,0),VLOOKUP($A181,Surfaces!$B$1:$AK$61,16,0)))</f>
        <v/>
      </c>
      <c r="AY181" s="66" t="str">
        <f>IF(AY180="","",IF(VLOOKUP($A181,Surfaces!$B$1:$AK$61,16,0)="",VLOOKUP($A181,Surfaces!$B$1:$AK$61,29,0),VLOOKUP($A181,Surfaces!$B$1:$AK$61,16,0)))</f>
        <v/>
      </c>
      <c r="AZ181" s="66" t="str">
        <f>IF(AZ180="","",IF(VLOOKUP($A181,Surfaces!$B$1:$AK$61,16,0)="",VLOOKUP($A181,Surfaces!$B$1:$AK$61,29,0),VLOOKUP($A181,Surfaces!$B$1:$AK$61,16,0)))</f>
        <v/>
      </c>
      <c r="BA181" s="66" t="str">
        <f>IF(BA180="","",IF(VLOOKUP($A181,Surfaces!$B$1:$AK$61,16,0)="",VLOOKUP($A181,Surfaces!$B$1:$AK$61,29,0),VLOOKUP($A181,Surfaces!$B$1:$AK$61,16,0)))</f>
        <v/>
      </c>
      <c r="BB181" s="66" t="str">
        <f>IF(BB180="","",IF(VLOOKUP($A181,Surfaces!$B$1:$AK$61,16,0)="",VLOOKUP($A181,Surfaces!$B$1:$AK$61,29,0),VLOOKUP($A181,Surfaces!$B$1:$AK$61,16,0)))</f>
        <v/>
      </c>
      <c r="BC181" s="67"/>
      <c r="BD181" s="68"/>
      <c r="BE181" s="68"/>
      <c r="BF181" s="69"/>
      <c r="BG181" s="69"/>
      <c r="BH181" s="69"/>
      <c r="BI181" s="69"/>
      <c r="BJ181" s="69"/>
      <c r="BK181" s="70"/>
      <c r="BL181" s="69"/>
      <c r="BM181" s="69"/>
      <c r="BN181" s="69"/>
      <c r="BO181" s="71"/>
      <c r="BP181" s="72"/>
      <c r="BQ181" s="71"/>
      <c r="BR181" s="73"/>
    </row>
    <row r="182" spans="1:70" x14ac:dyDescent="0.2">
      <c r="C182" s="74">
        <v>1</v>
      </c>
      <c r="D182" s="74">
        <v>2</v>
      </c>
      <c r="E182" s="74">
        <v>3</v>
      </c>
      <c r="F182" s="74">
        <v>4</v>
      </c>
      <c r="G182" s="74">
        <v>5</v>
      </c>
      <c r="H182" s="74">
        <v>6</v>
      </c>
      <c r="I182" s="74">
        <v>7</v>
      </c>
      <c r="J182" s="74">
        <v>8</v>
      </c>
      <c r="K182" s="74">
        <v>9</v>
      </c>
      <c r="L182" s="74">
        <v>10</v>
      </c>
      <c r="M182" s="74">
        <v>11</v>
      </c>
      <c r="N182" s="74">
        <v>12</v>
      </c>
      <c r="O182" s="74">
        <v>13</v>
      </c>
      <c r="P182" s="74">
        <v>14</v>
      </c>
      <c r="Q182" s="74">
        <v>15</v>
      </c>
      <c r="R182" s="74">
        <v>16</v>
      </c>
      <c r="S182" s="74">
        <v>17</v>
      </c>
      <c r="T182" s="74">
        <v>18</v>
      </c>
      <c r="U182" s="74">
        <v>19</v>
      </c>
      <c r="V182" s="74">
        <v>20</v>
      </c>
      <c r="W182" s="74">
        <v>21</v>
      </c>
      <c r="X182" s="74">
        <v>22</v>
      </c>
      <c r="Y182" s="74">
        <v>23</v>
      </c>
      <c r="Z182" s="74">
        <v>24</v>
      </c>
      <c r="AA182" s="74">
        <v>25</v>
      </c>
      <c r="AB182" s="74">
        <v>26</v>
      </c>
      <c r="AC182" s="74">
        <v>27</v>
      </c>
      <c r="AD182" s="74">
        <v>28</v>
      </c>
      <c r="AE182" s="74">
        <v>29</v>
      </c>
      <c r="AF182" s="74">
        <v>30</v>
      </c>
      <c r="AG182" s="74">
        <v>31</v>
      </c>
      <c r="AH182" s="74">
        <v>32</v>
      </c>
      <c r="AI182" s="74">
        <v>33</v>
      </c>
      <c r="AJ182" s="74">
        <v>34</v>
      </c>
      <c r="AK182" s="74">
        <v>35</v>
      </c>
      <c r="AL182" s="74">
        <v>36</v>
      </c>
      <c r="AM182" s="74">
        <v>37</v>
      </c>
      <c r="AN182" s="74">
        <v>38</v>
      </c>
      <c r="AO182" s="74">
        <v>39</v>
      </c>
      <c r="AP182" s="74">
        <v>40</v>
      </c>
      <c r="AQ182" s="74">
        <v>41</v>
      </c>
      <c r="AR182" s="74">
        <v>42</v>
      </c>
      <c r="AS182" s="74">
        <v>43</v>
      </c>
      <c r="AT182" s="74">
        <v>44</v>
      </c>
      <c r="AU182" s="74">
        <v>45</v>
      </c>
      <c r="AV182" s="74">
        <v>46</v>
      </c>
      <c r="AW182" s="74">
        <v>47</v>
      </c>
      <c r="AX182" s="74">
        <v>48</v>
      </c>
      <c r="AY182" s="74">
        <v>49</v>
      </c>
      <c r="AZ182" s="74">
        <v>50</v>
      </c>
      <c r="BA182" s="74">
        <v>51</v>
      </c>
      <c r="BB182" s="74">
        <v>52</v>
      </c>
    </row>
  </sheetData>
  <sheetProtection password="C31D" sheet="1" objects="1" scenarios="1"/>
  <conditionalFormatting sqref="C2:BB2">
    <cfRule type="expression" dxfId="7" priority="1" stopIfTrue="1">
      <formula>LEN(TRIM(C2))&gt;0</formula>
    </cfRule>
  </conditionalFormatting>
  <conditionalFormatting sqref="C3:BB4">
    <cfRule type="expression" dxfId="6" priority="2" stopIfTrue="1">
      <formula>LEN(TRIM(C3))&gt;0</formula>
    </cfRule>
  </conditionalFormatting>
  <conditionalFormatting sqref="C5:BB5 C8:BB8 C11:BB11 C14:BB14 C17:BB17 C20:BB20 C23:BB23 C26:BB26 C29:BB29 C32:BB32 C35:BB35 C38:BB38 C41:BB41 C44:BB44 C47:BB47 C50:BB50 C53:BB53 C56:BB56 C59:BB59 C62:BB62 C65:BB65 C68:BB68 C71:BB71 C74:BB74 C77:BB77 C80:BB80 C83:BB83 C86:BB86 C89:BB89 C92:BB92 C95:BB95 C98:BB98 C101:BB101 C104:BB104 C107:BB107 C110:BB110 C113:BB113 C116:BB116 C119:BB119 C122:BB122 C125:BB125 C128:BB128 C131:BB131 C134:BB134 C137:BB137 C140:BB140 C143:BB143 C146:BB146 C149:BB149 C152:BB152 C155:BB155 C158:BB158 C161:BB161 C164:BB164 C167:BB167 C170:BB170 C173:BB173 C176:BB176 C179:BB179">
    <cfRule type="expression" dxfId="5" priority="3" stopIfTrue="1">
      <formula>LEN(TRIM(C5))&gt;0</formula>
    </cfRule>
  </conditionalFormatting>
  <conditionalFormatting sqref="C6:BB7 C9:BB10 C12:BB13 C15:BB16 C18:BB19 C21:BB22 C24:BB25 C27:BB28 C30:BB31 C33:BB34 C36:BB37 C39:BB40 C42:BB43 C45:BB46 C48:BB49 C51:BB52 C54:BB55 C60:BB61 C63:BB64 C66:BB67 C69:BB70 C72:BB73 C75:BB76 C78:BB79 C81:BB82 C84:BB85 C87:BB88 C90:BB91 C93:BB94 C96:BB97 C99:BB100 C102:BB103 C105:BB106 C108:BB109 C111:BB112 C114:BB115 C117:BB118 C120:BB121 C123:BB124 C126:BB127 C129:BB130 C132:BB133 C135:BB136 C138:BB139 C141:BB142 C144:BB145 C147:BB148 C150:BB151 C153:BB154 C156:BB157 C159:BB160 C162:BB163 C165:BB166 C168:BB169 C171:BB172 C174:BB175 C177:BB178 C180:BB181 C57:BB58">
    <cfRule type="expression" dxfId="4" priority="4" stopIfTrue="1">
      <formula>LEN(TRIM(C6))&gt;0</formula>
    </cfRule>
  </conditionalFormatting>
  <pageMargins left="0.7" right="0.7" top="0.75" bottom="0.75"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P95"/>
  <sheetViews>
    <sheetView topLeftCell="A33" zoomScale="65" zoomScaleNormal="65" workbookViewId="0">
      <selection activeCell="G43" sqref="G43"/>
    </sheetView>
  </sheetViews>
  <sheetFormatPr baseColWidth="10" defaultRowHeight="14.25" x14ac:dyDescent="0.2"/>
  <cols>
    <col min="1" max="1" width="5.25" style="75" customWidth="1"/>
    <col min="2" max="2" width="34.125" style="75" customWidth="1"/>
    <col min="3" max="3" width="16" style="75" customWidth="1"/>
    <col min="4" max="4" width="10.5" style="75" customWidth="1"/>
    <col min="5" max="5" width="7" style="75" bestFit="1" customWidth="1"/>
    <col min="6" max="6" width="11.5" style="75" bestFit="1" customWidth="1"/>
    <col min="7" max="7" width="11.5" style="75" customWidth="1"/>
    <col min="8" max="8" width="16.875" style="75" bestFit="1" customWidth="1"/>
    <col min="9" max="9" width="21.5" style="75" bestFit="1" customWidth="1"/>
    <col min="10" max="10" width="14.625" style="75" customWidth="1"/>
    <col min="11" max="11" width="7" style="75" bestFit="1" customWidth="1"/>
    <col min="12" max="12" width="14.75" style="75" customWidth="1"/>
    <col min="13" max="13" width="7" style="75" bestFit="1" customWidth="1"/>
    <col min="14" max="14" width="14.625" style="75" customWidth="1"/>
    <col min="15" max="15" width="8" style="75" customWidth="1"/>
    <col min="16" max="16384" width="11" style="75"/>
  </cols>
  <sheetData>
    <row r="2" spans="2:8" x14ac:dyDescent="0.2">
      <c r="B2" s="76" t="s">
        <v>181</v>
      </c>
      <c r="C2" s="77">
        <v>50</v>
      </c>
      <c r="D2" s="78" t="s">
        <v>182</v>
      </c>
    </row>
    <row r="3" spans="2:8" x14ac:dyDescent="0.2">
      <c r="B3" s="79" t="s">
        <v>183</v>
      </c>
      <c r="C3" s="80">
        <v>20</v>
      </c>
      <c r="D3" s="81" t="s">
        <v>184</v>
      </c>
    </row>
    <row r="4" spans="2:8" x14ac:dyDescent="0.2">
      <c r="B4" s="79" t="s">
        <v>185</v>
      </c>
      <c r="C4" s="80">
        <v>80</v>
      </c>
      <c r="D4" s="81" t="s">
        <v>186</v>
      </c>
    </row>
    <row r="5" spans="2:8" x14ac:dyDescent="0.2">
      <c r="B5" s="79" t="s">
        <v>187</v>
      </c>
      <c r="C5" s="80">
        <v>40</v>
      </c>
      <c r="D5" s="81" t="s">
        <v>186</v>
      </c>
    </row>
    <row r="6" spans="2:8" ht="15" thickBot="1" x14ac:dyDescent="0.25">
      <c r="B6" s="82" t="s">
        <v>188</v>
      </c>
      <c r="C6" s="83">
        <f>+C4+C5</f>
        <v>120</v>
      </c>
      <c r="D6" s="84" t="s">
        <v>186</v>
      </c>
    </row>
    <row r="7" spans="2:8" ht="15" thickBot="1" x14ac:dyDescent="0.25">
      <c r="B7" s="85"/>
      <c r="C7" s="85"/>
      <c r="D7" s="85"/>
    </row>
    <row r="8" spans="2:8" x14ac:dyDescent="0.2">
      <c r="B8" s="76" t="s">
        <v>189</v>
      </c>
      <c r="C8" s="86">
        <f ca="1">52-COUNTIF(Q34:BP34,"")</f>
        <v>16</v>
      </c>
      <c r="D8" s="78" t="s">
        <v>190</v>
      </c>
    </row>
    <row r="9" spans="2:8" x14ac:dyDescent="0.2">
      <c r="B9" s="79" t="s">
        <v>191</v>
      </c>
      <c r="C9" s="87">
        <f ca="1">C13/C2/C8</f>
        <v>35.547249999999998</v>
      </c>
      <c r="D9" s="81" t="s">
        <v>192</v>
      </c>
    </row>
    <row r="10" spans="2:8" x14ac:dyDescent="0.2">
      <c r="B10" s="79" t="s">
        <v>193</v>
      </c>
      <c r="C10" s="87">
        <f ca="1">C14/C2/C8</f>
        <v>19.102937499999999</v>
      </c>
      <c r="D10" s="81" t="s">
        <v>192</v>
      </c>
    </row>
    <row r="11" spans="2:8" x14ac:dyDescent="0.2">
      <c r="B11" s="79" t="s">
        <v>194</v>
      </c>
      <c r="C11" s="87">
        <f ca="1">C9-C10</f>
        <v>16.444312499999999</v>
      </c>
      <c r="D11" s="81" t="s">
        <v>192</v>
      </c>
    </row>
    <row r="12" spans="2:8" x14ac:dyDescent="0.2">
      <c r="B12" s="79"/>
      <c r="C12" s="88"/>
      <c r="D12" s="81"/>
    </row>
    <row r="13" spans="2:8" x14ac:dyDescent="0.2">
      <c r="B13" s="79" t="s">
        <v>195</v>
      </c>
      <c r="C13" s="89">
        <f ca="1">SUM(L34:L93)</f>
        <v>28437.8</v>
      </c>
      <c r="D13" s="81" t="s">
        <v>192</v>
      </c>
    </row>
    <row r="14" spans="2:8" x14ac:dyDescent="0.2">
      <c r="B14" s="79" t="s">
        <v>196</v>
      </c>
      <c r="C14" s="89">
        <f ca="1">SUM(J34:J93)</f>
        <v>15282.35</v>
      </c>
      <c r="D14" s="81" t="s">
        <v>192</v>
      </c>
    </row>
    <row r="15" spans="2:8" x14ac:dyDescent="0.2">
      <c r="B15" s="79" t="s">
        <v>197</v>
      </c>
      <c r="C15" s="89">
        <f ca="1">SUM(N34:N93)</f>
        <v>13155.45</v>
      </c>
      <c r="D15" s="81" t="s">
        <v>192</v>
      </c>
    </row>
    <row r="16" spans="2:8" ht="15" thickBot="1" x14ac:dyDescent="0.25">
      <c r="B16" s="90" t="s">
        <v>198</v>
      </c>
      <c r="C16" s="91">
        <f ca="1">C15/C13*100</f>
        <v>46.260435054751078</v>
      </c>
      <c r="D16" s="92" t="s">
        <v>199</v>
      </c>
      <c r="H16" s="93"/>
    </row>
    <row r="17" spans="2:68" ht="15" thickBot="1" x14ac:dyDescent="0.25">
      <c r="B17" s="85"/>
      <c r="C17" s="94"/>
      <c r="D17" s="85"/>
    </row>
    <row r="18" spans="2:68" ht="15" x14ac:dyDescent="0.25">
      <c r="B18" s="95" t="s">
        <v>200</v>
      </c>
      <c r="C18" s="96"/>
      <c r="D18" s="97"/>
    </row>
    <row r="19" spans="2:68" x14ac:dyDescent="0.2">
      <c r="B19" s="98"/>
      <c r="C19" s="99"/>
      <c r="D19" s="100"/>
    </row>
    <row r="20" spans="2:68" x14ac:dyDescent="0.2">
      <c r="B20" s="79" t="s">
        <v>201</v>
      </c>
      <c r="C20" s="99">
        <f ca="1">Surfaces!$X$63</f>
        <v>3057.4599999999996</v>
      </c>
      <c r="D20" s="101" t="s">
        <v>202</v>
      </c>
    </row>
    <row r="21" spans="2:68" x14ac:dyDescent="0.2">
      <c r="B21" s="79" t="s">
        <v>203</v>
      </c>
      <c r="C21" s="99">
        <f ca="1">Surfaces!$AK$63</f>
        <v>812.59999999999991</v>
      </c>
      <c r="D21" s="101" t="s">
        <v>202</v>
      </c>
    </row>
    <row r="22" spans="2:68" x14ac:dyDescent="0.2">
      <c r="B22" s="98" t="s">
        <v>204</v>
      </c>
      <c r="C22" s="99">
        <f ca="1">C20+C21</f>
        <v>3870.0599999999995</v>
      </c>
      <c r="D22" s="101" t="s">
        <v>202</v>
      </c>
    </row>
    <row r="23" spans="2:68" x14ac:dyDescent="0.2">
      <c r="B23" s="98"/>
      <c r="C23" s="99"/>
      <c r="D23" s="101"/>
    </row>
    <row r="24" spans="2:68" x14ac:dyDescent="0.2">
      <c r="B24" s="98" t="s">
        <v>205</v>
      </c>
      <c r="C24" s="99">
        <f ca="1">(Surfaces!$AL$63+Surfaces!$Y$63)-C22</f>
        <v>1935.0299999999997</v>
      </c>
      <c r="D24" s="101" t="s">
        <v>202</v>
      </c>
    </row>
    <row r="25" spans="2:68" x14ac:dyDescent="0.2">
      <c r="B25" s="98" t="s">
        <v>206</v>
      </c>
      <c r="C25" s="99">
        <f ca="1">C24+C22</f>
        <v>5805.0899999999992</v>
      </c>
      <c r="D25" s="101" t="s">
        <v>202</v>
      </c>
    </row>
    <row r="26" spans="2:68" x14ac:dyDescent="0.2">
      <c r="B26" s="98" t="s">
        <v>207</v>
      </c>
      <c r="C26" s="99">
        <f ca="1">100-(+C24/C25*100)</f>
        <v>66.666666666666671</v>
      </c>
      <c r="D26" s="101" t="s">
        <v>199</v>
      </c>
    </row>
    <row r="27" spans="2:68" x14ac:dyDescent="0.2">
      <c r="B27" s="98"/>
      <c r="C27" s="99"/>
      <c r="D27" s="101"/>
    </row>
    <row r="28" spans="2:68" x14ac:dyDescent="0.2">
      <c r="B28" s="79" t="s">
        <v>208</v>
      </c>
      <c r="C28" s="99">
        <f ca="1">Surfaces!$V$63</f>
        <v>191.09124999999997</v>
      </c>
      <c r="D28" s="100" t="s">
        <v>209</v>
      </c>
    </row>
    <row r="29" spans="2:68" x14ac:dyDescent="0.2">
      <c r="B29" s="79" t="s">
        <v>210</v>
      </c>
      <c r="C29" s="99">
        <f ca="1">Surfaces!$AI$63</f>
        <v>50.787499999999994</v>
      </c>
      <c r="D29" s="100" t="s">
        <v>209</v>
      </c>
    </row>
    <row r="30" spans="2:68" ht="15" thickBot="1" x14ac:dyDescent="0.25">
      <c r="B30" s="82" t="s">
        <v>211</v>
      </c>
      <c r="C30" s="102">
        <f ca="1">+C29+C28</f>
        <v>241.87874999999997</v>
      </c>
      <c r="D30" s="103" t="s">
        <v>209</v>
      </c>
    </row>
    <row r="31" spans="2:68" ht="15" thickBot="1" x14ac:dyDescent="0.25"/>
    <row r="32" spans="2:68" ht="15" x14ac:dyDescent="0.25">
      <c r="B32" s="178" t="s">
        <v>212</v>
      </c>
      <c r="C32" s="179"/>
      <c r="D32" s="179"/>
      <c r="E32" s="179"/>
      <c r="F32" s="179"/>
      <c r="G32" s="179"/>
      <c r="H32" s="179"/>
      <c r="I32" s="179"/>
      <c r="J32" s="179"/>
      <c r="K32" s="179"/>
      <c r="L32" s="179"/>
      <c r="M32" s="179"/>
      <c r="N32" s="179"/>
      <c r="O32" s="180"/>
      <c r="Q32" s="104" t="s">
        <v>213</v>
      </c>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6"/>
    </row>
    <row r="33" spans="2:68" s="107" customFormat="1" ht="30" x14ac:dyDescent="0.2">
      <c r="B33" s="181" t="s">
        <v>214</v>
      </c>
      <c r="C33" s="108" t="s">
        <v>215</v>
      </c>
      <c r="D33" s="108" t="s">
        <v>216</v>
      </c>
      <c r="E33" s="108" t="s">
        <v>217</v>
      </c>
      <c r="F33" s="108" t="s">
        <v>218</v>
      </c>
      <c r="G33" s="108" t="s">
        <v>331</v>
      </c>
      <c r="H33" s="108" t="s">
        <v>219</v>
      </c>
      <c r="I33" s="108" t="s">
        <v>220</v>
      </c>
      <c r="J33" s="108" t="s">
        <v>110</v>
      </c>
      <c r="K33" s="108" t="s">
        <v>217</v>
      </c>
      <c r="L33" s="108" t="s">
        <v>221</v>
      </c>
      <c r="M33" s="108" t="s">
        <v>217</v>
      </c>
      <c r="N33" s="108" t="s">
        <v>222</v>
      </c>
      <c r="O33" s="182" t="s">
        <v>217</v>
      </c>
      <c r="Q33" s="98" t="s">
        <v>46</v>
      </c>
      <c r="R33" s="109" t="s">
        <v>47</v>
      </c>
      <c r="S33" s="109" t="s">
        <v>48</v>
      </c>
      <c r="T33" s="109" t="s">
        <v>49</v>
      </c>
      <c r="U33" s="109" t="s">
        <v>50</v>
      </c>
      <c r="V33" s="109" t="s">
        <v>51</v>
      </c>
      <c r="W33" s="109" t="s">
        <v>52</v>
      </c>
      <c r="X33" s="109" t="s">
        <v>53</v>
      </c>
      <c r="Y33" s="109" t="s">
        <v>54</v>
      </c>
      <c r="Z33" s="109" t="s">
        <v>55</v>
      </c>
      <c r="AA33" s="109" t="s">
        <v>56</v>
      </c>
      <c r="AB33" s="109" t="s">
        <v>57</v>
      </c>
      <c r="AC33" s="109" t="s">
        <v>58</v>
      </c>
      <c r="AD33" s="109" t="s">
        <v>59</v>
      </c>
      <c r="AE33" s="109" t="s">
        <v>60</v>
      </c>
      <c r="AF33" s="109" t="s">
        <v>61</v>
      </c>
      <c r="AG33" s="109" t="s">
        <v>62</v>
      </c>
      <c r="AH33" s="109" t="s">
        <v>63</v>
      </c>
      <c r="AI33" s="109" t="s">
        <v>64</v>
      </c>
      <c r="AJ33" s="109" t="s">
        <v>65</v>
      </c>
      <c r="AK33" s="109" t="s">
        <v>66</v>
      </c>
      <c r="AL33" s="109" t="s">
        <v>67</v>
      </c>
      <c r="AM33" s="109" t="s">
        <v>68</v>
      </c>
      <c r="AN33" s="109" t="s">
        <v>69</v>
      </c>
      <c r="AO33" s="109" t="s">
        <v>70</v>
      </c>
      <c r="AP33" s="109" t="s">
        <v>71</v>
      </c>
      <c r="AQ33" s="109" t="s">
        <v>72</v>
      </c>
      <c r="AR33" s="109" t="s">
        <v>73</v>
      </c>
      <c r="AS33" s="109" t="s">
        <v>74</v>
      </c>
      <c r="AT33" s="109" t="s">
        <v>75</v>
      </c>
      <c r="AU33" s="109" t="s">
        <v>76</v>
      </c>
      <c r="AV33" s="109" t="s">
        <v>77</v>
      </c>
      <c r="AW33" s="109" t="s">
        <v>78</v>
      </c>
      <c r="AX33" s="109" t="s">
        <v>79</v>
      </c>
      <c r="AY33" s="109" t="s">
        <v>80</v>
      </c>
      <c r="AZ33" s="109" t="s">
        <v>81</v>
      </c>
      <c r="BA33" s="109" t="s">
        <v>82</v>
      </c>
      <c r="BB33" s="109" t="s">
        <v>83</v>
      </c>
      <c r="BC33" s="109" t="s">
        <v>84</v>
      </c>
      <c r="BD33" s="109" t="s">
        <v>85</v>
      </c>
      <c r="BE33" s="109" t="s">
        <v>86</v>
      </c>
      <c r="BF33" s="109" t="s">
        <v>87</v>
      </c>
      <c r="BG33" s="109" t="s">
        <v>88</v>
      </c>
      <c r="BH33" s="109" t="s">
        <v>89</v>
      </c>
      <c r="BI33" s="109" t="s">
        <v>90</v>
      </c>
      <c r="BJ33" s="109" t="s">
        <v>91</v>
      </c>
      <c r="BK33" s="109" t="s">
        <v>92</v>
      </c>
      <c r="BL33" s="109" t="s">
        <v>93</v>
      </c>
      <c r="BM33" s="109" t="s">
        <v>94</v>
      </c>
      <c r="BN33" s="109" t="s">
        <v>95</v>
      </c>
      <c r="BO33" s="109" t="s">
        <v>96</v>
      </c>
      <c r="BP33" s="100" t="s">
        <v>97</v>
      </c>
    </row>
    <row r="34" spans="2:68" x14ac:dyDescent="0.2">
      <c r="B34" s="183" t="str">
        <f ca="1">IF(ISBLANK(Surfaces!$B2),"",Surfaces!$B2)</f>
        <v>poivron</v>
      </c>
      <c r="C34" s="110">
        <f ca="1">IF((VLOOKUP(B34,Surfaces!$B$1:$AL$61,23,0))="",(VLOOKUP(B34,Surfaces!$B$1:$AL$61,36,0)),(VLOOKUP(B34,Surfaces!$B$1:$AL$61,23,0)))</f>
        <v>312</v>
      </c>
      <c r="D34" s="111">
        <f ca="1">Surfaces!$I2</f>
        <v>420</v>
      </c>
      <c r="E34" s="111" t="str">
        <f ca="1">Surfaces!$H2</f>
        <v>kg</v>
      </c>
      <c r="F34" s="110">
        <f ca="1">IF((VLOOKUP(B34,Surfaces!$B$1:$AL$61,21,0))="",(VLOOKUP(B34,Surfaces!$B$1:$AL$61,34,0)),(VLOOKUP(B34,Surfaces!$B$1:$AL$61,21,0)))</f>
        <v>19.5</v>
      </c>
      <c r="G34" s="110">
        <f ca="1">IFERROR(IF((VLOOKUP(B34,Surfaces!$B$1:$AL$61,18,0))="",(VLOOKUP(B34,Surfaces!$B$1:$AL$61,31,0)/$C$3),(VLOOKUP(B34,Surfaces!$B$1:$AL$61,18,0)/$C$3)),"")</f>
        <v>19.5</v>
      </c>
      <c r="H34" s="111">
        <f ca="1">IF((VLOOKUP(B34,Surfaces!$B$1:$AL$61,14,0))="",(VLOOKUP(B34,Surfaces!$B$1:$AL$61,28,0)),(VLOOKUP(B34,Surfaces!$B$1:$AL$61,14,0)))</f>
        <v>1053</v>
      </c>
      <c r="I34" s="111">
        <f ca="1">IF((VLOOKUP(B34,Surfaces!$B$1:$AL$61,15,0))="",(VLOOKUP(B34,Surfaces!$B$1:$AL$61,29,0)),(VLOOKUP(B34,Surfaces!$B$1:$AL$61,15,0)))</f>
        <v>150.42857142857142</v>
      </c>
      <c r="J34" s="110">
        <f ca="1">IF(ISNA(VLOOKUP(B34,Calendrier!$A$2:$BR$181,67,0)),"",(VLOOKUP(B34,Calendrier!$A$2:$BR$181,67,0))*D34)</f>
        <v>1142.4000000000001</v>
      </c>
      <c r="K34" s="110" t="str">
        <f ca="1">IF(ISNA(VLOOKUP(B34,Calendrier!$A$2:$BR$181,68,0)),"",(VLOOKUP(B34,Calendrier!$A$2:$BR$181,68,0)))</f>
        <v>€/kg</v>
      </c>
      <c r="L34" s="110">
        <f ca="1">IF(ISNA(VLOOKUP(B34,Calendrier!$A$2:$BR$181,69,0)),"",(VLOOKUP(B34,Calendrier!$A$2:$BR$181,69,0))*D34)</f>
        <v>1176</v>
      </c>
      <c r="M34" s="110" t="str">
        <f t="shared" ref="M34:M91" ca="1" si="0">K34</f>
        <v>€/kg</v>
      </c>
      <c r="N34" s="110">
        <f ca="1">IFERROR(L34-J34,"")</f>
        <v>33.599999999999909</v>
      </c>
      <c r="O34" s="184" t="str">
        <f t="shared" ref="O34:O91" ca="1" si="1">M34</f>
        <v>€/kg</v>
      </c>
      <c r="Q34" s="98" t="str">
        <f t="array" aca="1" ref="Q34" ca="1">IFERROR(IF(ROWS(NPE!1:$1)&lt;=COUNTA(NPE!A$2:A$181),INDEX(NPE!A$2:A$181,SMALL(IF(NPE!A$2:A$181&lt;&gt;"",ROW(INDIRECT("1:"&amp;ROWS(NPE!A$2:A$181)))),ROWS(NPE!1:$1))),""),"")</f>
        <v>poireaux</v>
      </c>
      <c r="R34" s="98" t="str">
        <f t="array" aca="1" ref="R34" ca="1">IFERROR(IF(ROWS(NPE!1:$1)&lt;=COUNTA(NPE!B$2:B$181),INDEX(NPE!B$2:B$181,SMALL(IF(NPE!B$2:B$181&lt;&gt;"",ROW(INDIRECT("1:"&amp;ROWS(NPE!B$2:B$181)))),ROWS(NPE!1:$1))),""),"")</f>
        <v/>
      </c>
      <c r="S34" s="98" t="str">
        <f t="array" aca="1" ref="S34" ca="1">IFERROR(IF(ROWS(NPE!1:$1)&lt;=COUNTA(NPE!C$2:C$181),INDEX(NPE!C$2:C$181,SMALL(IF(NPE!C$2:C$181&lt;&gt;"",ROW(INDIRECT("1:"&amp;ROWS(NPE!C$2:C$181)))),ROWS(NPE!1:$1))),""),"")</f>
        <v/>
      </c>
      <c r="T34" s="98" t="str">
        <f t="array" aca="1" ref="T34" ca="1">IFERROR(IF(ROWS(NPE!1:$1)&lt;=COUNTA(NPE!D$2:D$181),INDEX(NPE!D$2:D$181,SMALL(IF(NPE!D$2:D$181&lt;&gt;"",ROW(INDIRECT("1:"&amp;ROWS(NPE!D$2:D$181)))),ROWS(NPE!1:$1))),""),"")</f>
        <v/>
      </c>
      <c r="U34" s="98" t="str">
        <f t="array" aca="1" ref="U34" ca="1">IFERROR(IF(ROWS(NPE!1:$1)&lt;=COUNTA(NPE!E$2:E$181),INDEX(NPE!E$2:E$181,SMALL(IF(NPE!E$2:E$181&lt;&gt;"",ROW(INDIRECT("1:"&amp;ROWS(NPE!E$2:E$181)))),ROWS(NPE!1:$1))),""),"")</f>
        <v/>
      </c>
      <c r="V34" s="98" t="str">
        <f t="array" aca="1" ref="V34" ca="1">IFERROR(IF(ROWS(NPE!1:$1)&lt;=COUNTA(NPE!F$2:F$181),INDEX(NPE!F$2:F$181,SMALL(IF(NPE!F$2:F$181&lt;&gt;"",ROW(INDIRECT("1:"&amp;ROWS(NPE!F$2:F$181)))),ROWS(NPE!1:$1))),""),"")</f>
        <v/>
      </c>
      <c r="W34" s="98" t="str">
        <f t="array" aca="1" ref="W34" ca="1">IFERROR(IF(ROWS(NPE!1:$1)&lt;=COUNTA(NPE!G$2:G$181),INDEX(NPE!G$2:G$181,SMALL(IF(NPE!G$2:G$181&lt;&gt;"",ROW(INDIRECT("1:"&amp;ROWS(NPE!G$2:G$181)))),ROWS(NPE!1:$1))),""),"")</f>
        <v>radis</v>
      </c>
      <c r="X34" s="98" t="str">
        <f t="array" aca="1" ref="X34" ca="1">IFERROR(IF(ROWS(NPE!1:$1)&lt;=COUNTA(NPE!H$2:H$181),INDEX(NPE!H$2:H$181,SMALL(IF(NPE!H$2:H$181&lt;&gt;"",ROW(INDIRECT("1:"&amp;ROWS(NPE!H$2:H$181)))),ROWS(NPE!1:$1))),""),"")</f>
        <v>radis</v>
      </c>
      <c r="Y34" s="98" t="str">
        <f t="array" aca="1" ref="Y34" ca="1">IFERROR(IF(ROWS(NPE!1:$1)&lt;=COUNTA(NPE!I$2:I$181),INDEX(NPE!I$2:I$181,SMALL(IF(NPE!I$2:I$181&lt;&gt;"",ROW(INDIRECT("1:"&amp;ROWS(NPE!I$2:I$181)))),ROWS(NPE!1:$1))),""),"")</f>
        <v/>
      </c>
      <c r="Z34" s="98" t="str">
        <f t="array" aca="1" ref="Z34" ca="1">IFERROR(IF(ROWS(NPE!1:$1)&lt;=COUNTA(NPE!J$2:J$181),INDEX(NPE!J$2:J$181,SMALL(IF(NPE!J$2:J$181&lt;&gt;"",ROW(INDIRECT("1:"&amp;ROWS(NPE!J$2:J$181)))),ROWS(NPE!1:$1))),""),"")</f>
        <v/>
      </c>
      <c r="AA34" s="98" t="str">
        <f t="array" aca="1" ref="AA34" ca="1">IFERROR(IF(ROWS(NPE!1:$1)&lt;=COUNTA(NPE!K$2:K$181),INDEX(NPE!K$2:K$181,SMALL(IF(NPE!K$2:K$181&lt;&gt;"",ROW(INDIRECT("1:"&amp;ROWS(NPE!K$2:K$181)))),ROWS(NPE!1:$1))),""),"")</f>
        <v/>
      </c>
      <c r="AB34" s="98" t="str">
        <f t="array" aca="1" ref="AB34" ca="1">IFERROR(IF(ROWS(NPE!1:$1)&lt;=COUNTA(NPE!L$2:L$181),INDEX(NPE!L$2:L$181,SMALL(IF(NPE!L$2:L$181&lt;&gt;"",ROW(INDIRECT("1:"&amp;ROWS(NPE!L$2:L$181)))),ROWS(NPE!1:$1))),""),"")</f>
        <v/>
      </c>
      <c r="AC34" s="98" t="str">
        <f t="array" aca="1" ref="AC34" ca="1">IFERROR(IF(ROWS(NPE!1:$1)&lt;=COUNTA(NPE!M$2:M$181),INDEX(NPE!M$2:M$181,SMALL(IF(NPE!M$2:M$181&lt;&gt;"",ROW(INDIRECT("1:"&amp;ROWS(NPE!M$2:M$181)))),ROWS(NPE!1:$1))),""),"")</f>
        <v/>
      </c>
      <c r="AD34" s="98" t="str">
        <f t="array" aca="1" ref="AD34" ca="1">IFERROR(IF(ROWS(NPE!1:$1)&lt;=COUNTA(NPE!N$2:N$181),INDEX(NPE!N$2:N$181,SMALL(IF(NPE!N$2:N$181&lt;&gt;"",ROW(INDIRECT("1:"&amp;ROWS(NPE!N$2:N$181)))),ROWS(NPE!1:$1))),""),"")</f>
        <v/>
      </c>
      <c r="AE34" s="98" t="str">
        <f t="array" aca="1" ref="AE34" ca="1">IFERROR(IF(ROWS(NPE!1:$1)&lt;=COUNTA(NPE!O$2:O$181),INDEX(NPE!O$2:O$181,SMALL(IF(NPE!O$2:O$181&lt;&gt;"",ROW(INDIRECT("1:"&amp;ROWS(NPE!O$2:O$181)))),ROWS(NPE!1:$1))),""),"")</f>
        <v>laitue</v>
      </c>
      <c r="AF34" s="98" t="str">
        <f t="array" aca="1" ref="AF34" ca="1">IFERROR(IF(ROWS(NPE!1:$1)&lt;=COUNTA(NPE!P$2:P$181),INDEX(NPE!P$2:P$181,SMALL(IF(NPE!P$2:P$181&lt;&gt;"",ROW(INDIRECT("1:"&amp;ROWS(NPE!P$2:P$181)))),ROWS(NPE!1:$1))),""),"")</f>
        <v>laitue</v>
      </c>
      <c r="AG34" s="98" t="str">
        <f t="array" aca="1" ref="AG34" ca="1">IFERROR(IF(ROWS(NPE!1:$1)&lt;=COUNTA(NPE!Q$2:Q$181),INDEX(NPE!Q$2:Q$181,SMALL(IF(NPE!Q$2:Q$181&lt;&gt;"",ROW(INDIRECT("1:"&amp;ROWS(NPE!Q$2:Q$181)))),ROWS(NPE!1:$1))),""),"")</f>
        <v/>
      </c>
      <c r="AH34" s="98" t="str">
        <f t="array" aca="1" ref="AH34" ca="1">IFERROR(IF(ROWS(NPE!1:$1)&lt;=COUNTA(NPE!R$2:R$181),INDEX(NPE!R$2:R$181,SMALL(IF(NPE!R$2:R$181&lt;&gt;"",ROW(INDIRECT("1:"&amp;ROWS(NPE!R$2:R$181)))),ROWS(NPE!1:$1))),""),"")</f>
        <v/>
      </c>
      <c r="AI34" s="98" t="str">
        <f t="array" aca="1" ref="AI34" ca="1">IFERROR(IF(ROWS(NPE!1:$1)&lt;=COUNTA(NPE!S$2:S$181),INDEX(NPE!S$2:S$181,SMALL(IF(NPE!S$2:S$181&lt;&gt;"",ROW(INDIRECT("1:"&amp;ROWS(NPE!S$2:S$181)))),ROWS(NPE!1:$1))),""),"")</f>
        <v/>
      </c>
      <c r="AJ34" s="98" t="str">
        <f t="array" aca="1" ref="AJ34" ca="1">IFERROR(IF(ROWS(NPE!1:$1)&lt;=COUNTA(NPE!T$2:T$181),INDEX(NPE!T$2:T$181,SMALL(IF(NPE!T$2:T$181&lt;&gt;"",ROW(INDIRECT("1:"&amp;ROWS(NPE!T$2:T$181)))),ROWS(NPE!1:$1))),""),"")</f>
        <v/>
      </c>
      <c r="AK34" s="98" t="str">
        <f t="array" aca="1" ref="AK34" ca="1">IFERROR(IF(ROWS(NPE!1:$1)&lt;=COUNTA(NPE!U$2:U$181),INDEX(NPE!U$2:U$181,SMALL(IF(NPE!U$2:U$181&lt;&gt;"",ROW(INDIRECT("1:"&amp;ROWS(NPE!U$2:U$181)))),ROWS(NPE!1:$1))),""),"")</f>
        <v/>
      </c>
      <c r="AL34" s="98" t="str">
        <f t="array" aca="1" ref="AL34" ca="1">IFERROR(IF(ROWS(NPE!1:$1)&lt;=COUNTA(NPE!V$2:V$181),INDEX(NPE!V$2:V$181,SMALL(IF(NPE!V$2:V$181&lt;&gt;"",ROW(INDIRECT("1:"&amp;ROWS(NPE!V$2:V$181)))),ROWS(NPE!1:$1))),""),"")</f>
        <v/>
      </c>
      <c r="AM34" s="98" t="str">
        <f t="array" aca="1" ref="AM34" ca="1">IFERROR(IF(ROWS(NPE!1:$1)&lt;=COUNTA(NPE!W$2:W$181),INDEX(NPE!W$2:W$181,SMALL(IF(NPE!W$2:W$181&lt;&gt;"",ROW(INDIRECT("1:"&amp;ROWS(NPE!W$2:W$181)))),ROWS(NPE!1:$1))),""),"")</f>
        <v/>
      </c>
      <c r="AN34" s="98" t="str">
        <f t="array" aca="1" ref="AN34" ca="1">IFERROR(IF(ROWS(NPE!1:$1)&lt;=COUNTA(NPE!X$2:X$181),INDEX(NPE!X$2:X$181,SMALL(IF(NPE!X$2:X$181&lt;&gt;"",ROW(INDIRECT("1:"&amp;ROWS(NPE!X$2:X$181)))),ROWS(NPE!1:$1))),""),"")</f>
        <v/>
      </c>
      <c r="AO34" s="98" t="str">
        <f t="array" aca="1" ref="AO34" ca="1">IFERROR(IF(ROWS(NPE!1:$1)&lt;=COUNTA(NPE!Y$2:Y$181),INDEX(NPE!Y$2:Y$181,SMALL(IF(NPE!Y$2:Y$181&lt;&gt;"",ROW(INDIRECT("1:"&amp;ROWS(NPE!Y$2:Y$181)))),ROWS(NPE!1:$1))),""),"")</f>
        <v/>
      </c>
      <c r="AP34" s="98" t="str">
        <f t="array" aca="1" ref="AP34" ca="1">IFERROR(IF(ROWS(NPE!1:$1)&lt;=COUNTA(NPE!Z$2:Z$181),INDEX(NPE!Z$2:Z$181,SMALL(IF(NPE!Z$2:Z$181&lt;&gt;"",ROW(INDIRECT("1:"&amp;ROWS(NPE!Z$2:Z$181)))),ROWS(NPE!1:$1))),""),"")</f>
        <v/>
      </c>
      <c r="AQ34" s="98" t="str">
        <f t="array" aca="1" ref="AQ34" ca="1">IFERROR(IF(ROWS(NPE!1:$1)&lt;=COUNTA(NPE!AA$2:AA$181),INDEX(NPE!AA$2:AA$181,SMALL(IF(NPE!AA$2:AA$181&lt;&gt;"",ROW(INDIRECT("1:"&amp;ROWS(NPE!AA$2:AA$181)))),ROWS(NPE!1:$1))),""),"")</f>
        <v/>
      </c>
      <c r="AR34" s="98" t="str">
        <f t="array" aca="1" ref="AR34" ca="1">IFERROR(IF(ROWS(NPE!1:$1)&lt;=COUNTA(NPE!AB$2:AB$181),INDEX(NPE!AB$2:AB$181,SMALL(IF(NPE!AB$2:AB$181&lt;&gt;"",ROW(INDIRECT("1:"&amp;ROWS(NPE!AB$2:AB$181)))),ROWS(NPE!1:$1))),""),"")</f>
        <v>betterave rouge</v>
      </c>
      <c r="AS34" s="98" t="str">
        <f t="array" aca="1" ref="AS34" ca="1">IFERROR(IF(ROWS(NPE!1:$1)&lt;=COUNTA(NPE!AC$2:AC$181),INDEX(NPE!AC$2:AC$181,SMALL(IF(NPE!AC$2:AC$181&lt;&gt;"",ROW(INDIRECT("1:"&amp;ROWS(NPE!AC$2:AC$181)))),ROWS(NPE!1:$1))),""),"")</f>
        <v>betterave rouge</v>
      </c>
      <c r="AT34" s="98" t="str">
        <f t="array" aca="1" ref="AT34" ca="1">IFERROR(IF(ROWS(NPE!1:$1)&lt;=COUNTA(NPE!AD$2:AD$181),INDEX(NPE!AD$2:AD$181,SMALL(IF(NPE!AD$2:AD$181&lt;&gt;"",ROW(INDIRECT("1:"&amp;ROWS(NPE!AD$2:AD$181)))),ROWS(NPE!1:$1))),""),"")</f>
        <v>betterave rouge</v>
      </c>
      <c r="AU34" s="98" t="str">
        <f t="array" aca="1" ref="AU34" ca="1">IFERROR(IF(ROWS(NPE!1:$1)&lt;=COUNTA(NPE!AE$2:AE$181),INDEX(NPE!AE$2:AE$181,SMALL(IF(NPE!AE$2:AE$181&lt;&gt;"",ROW(INDIRECT("1:"&amp;ROWS(NPE!AE$2:AE$181)))),ROWS(NPE!1:$1))),""),"")</f>
        <v>poivron</v>
      </c>
      <c r="AV34" s="98" t="str">
        <f t="array" aca="1" ref="AV34" ca="1">IFERROR(IF(ROWS(NPE!1:$1)&lt;=COUNTA(NPE!AF$2:AF$181),INDEX(NPE!AF$2:AF$181,SMALL(IF(NPE!AF$2:AF$181&lt;&gt;"",ROW(INDIRECT("1:"&amp;ROWS(NPE!AF$2:AF$181)))),ROWS(NPE!1:$1))),""),"")</f>
        <v>poivron</v>
      </c>
      <c r="AW34" s="98" t="str">
        <f t="array" aca="1" ref="AW34" ca="1">IFERROR(IF(ROWS(NPE!1:$1)&lt;=COUNTA(NPE!AG$2:AG$181),INDEX(NPE!AG$2:AG$181,SMALL(IF(NPE!AG$2:AG$181&lt;&gt;"",ROW(INDIRECT("1:"&amp;ROWS(NPE!AG$2:AG$181)))),ROWS(NPE!1:$1))),""),"")</f>
        <v>poivron</v>
      </c>
      <c r="AX34" s="98" t="str">
        <f t="array" aca="1" ref="AX34" ca="1">IFERROR(IF(ROWS(NPE!1:$1)&lt;=COUNTA(NPE!AH$2:AH$181),INDEX(NPE!AH$2:AH$181,SMALL(IF(NPE!AH$2:AH$181&lt;&gt;"",ROW(INDIRECT("1:"&amp;ROWS(NPE!AH$2:AH$181)))),ROWS(NPE!1:$1))),""),"")</f>
        <v>poivron</v>
      </c>
      <c r="AY34" s="98" t="str">
        <f t="array" aca="1" ref="AY34" ca="1">IFERROR(IF(ROWS(NPE!1:$1)&lt;=COUNTA(NPE!AI$2:AI$181),INDEX(NPE!AI$2:AI$181,SMALL(IF(NPE!AI$2:AI$181&lt;&gt;"",ROW(INDIRECT("1:"&amp;ROWS(NPE!AI$2:AI$181)))),ROWS(NPE!1:$1))),""),"")</f>
        <v>poivron</v>
      </c>
      <c r="AZ34" s="98" t="str">
        <f t="array" aca="1" ref="AZ34" ca="1">IFERROR(IF(ROWS(NPE!1:$1)&lt;=COUNTA(NPE!AJ$2:AJ$181),INDEX(NPE!AJ$2:AJ$181,SMALL(IF(NPE!AJ$2:AJ$181&lt;&gt;"",ROW(INDIRECT("1:"&amp;ROWS(NPE!AJ$2:AJ$181)))),ROWS(NPE!1:$1))),""),"")</f>
        <v/>
      </c>
      <c r="BA34" s="98" t="str">
        <f t="array" aca="1" ref="BA34" ca="1">IFERROR(IF(ROWS(NPE!1:$1)&lt;=COUNTA(NPE!AK$2:AK$181),INDEX(NPE!AK$2:AK$181,SMALL(IF(NPE!AK$2:AK$181&lt;&gt;"",ROW(INDIRECT("1:"&amp;ROWS(NPE!AK$2:AK$181)))),ROWS(NPE!1:$1))),""),"")</f>
        <v/>
      </c>
      <c r="BB34" s="98" t="str">
        <f t="array" aca="1" ref="BB34" ca="1">IFERROR(IF(ROWS(NPE!1:$1)&lt;=COUNTA(NPE!AL$2:AL$181),INDEX(NPE!AL$2:AL$181,SMALL(IF(NPE!AL$2:AL$181&lt;&gt;"",ROW(INDIRECT("1:"&amp;ROWS(NPE!AL$2:AL$181)))),ROWS(NPE!1:$1))),""),"")</f>
        <v/>
      </c>
      <c r="BC34" s="98" t="str">
        <f t="array" aca="1" ref="BC34" ca="1">IFERROR(IF(ROWS(NPE!1:$1)&lt;=COUNTA(NPE!AM$2:AM$181),INDEX(NPE!AM$2:AM$181,SMALL(IF(NPE!AM$2:AM$181&lt;&gt;"",ROW(INDIRECT("1:"&amp;ROWS(NPE!AM$2:AM$181)))),ROWS(NPE!1:$1))),""),"")</f>
        <v/>
      </c>
      <c r="BD34" s="98" t="str">
        <f t="array" aca="1" ref="BD34" ca="1">IFERROR(IF(ROWS(NPE!1:$1)&lt;=COUNTA(NPE!AN$2:AN$181),INDEX(NPE!AN$2:AN$181,SMALL(IF(NPE!AN$2:AN$181&lt;&gt;"",ROW(INDIRECT("1:"&amp;ROWS(NPE!AN$2:AN$181)))),ROWS(NPE!1:$1))),""),"")</f>
        <v/>
      </c>
      <c r="BE34" s="98" t="str">
        <f t="array" aca="1" ref="BE34" ca="1">IFERROR(IF(ROWS(NPE!1:$1)&lt;=COUNTA(NPE!AO$2:AO$181),INDEX(NPE!AO$2:AO$181,SMALL(IF(NPE!AO$2:AO$181&lt;&gt;"",ROW(INDIRECT("1:"&amp;ROWS(NPE!AO$2:AO$181)))),ROWS(NPE!1:$1))),""),"")</f>
        <v/>
      </c>
      <c r="BF34" s="98" t="str">
        <f t="array" aca="1" ref="BF34" ca="1">IFERROR(IF(ROWS(NPE!1:$1)&lt;=COUNTA(NPE!AP$2:AP$181),INDEX(NPE!AP$2:AP$181,SMALL(IF(NPE!AP$2:AP$181&lt;&gt;"",ROW(INDIRECT("1:"&amp;ROWS(NPE!AP$2:AP$181)))),ROWS(NPE!1:$1))),""),"")</f>
        <v/>
      </c>
      <c r="BG34" s="98" t="str">
        <f t="array" aca="1" ref="BG34" ca="1">IFERROR(IF(ROWS(NPE!1:$1)&lt;=COUNTA(NPE!AQ$2:AQ$181),INDEX(NPE!AQ$2:AQ$181,SMALL(IF(NPE!AQ$2:AQ$181&lt;&gt;"",ROW(INDIRECT("1:"&amp;ROWS(NPE!AQ$2:AQ$181)))),ROWS(NPE!1:$1))),""),"")</f>
        <v>poivron</v>
      </c>
      <c r="BH34" s="98" t="str">
        <f t="array" aca="1" ref="BH34" ca="1">IFERROR(IF(ROWS(NPE!1:$1)&lt;=COUNTA(NPE!AR$2:AR$181),INDEX(NPE!AR$2:AR$181,SMALL(IF(NPE!AR$2:AR$181&lt;&gt;"",ROW(INDIRECT("1:"&amp;ROWS(NPE!AR$2:AR$181)))),ROWS(NPE!1:$1))),""),"")</f>
        <v>poivron</v>
      </c>
      <c r="BI34" s="98" t="str">
        <f t="array" aca="1" ref="BI34" ca="1">IFERROR(IF(ROWS(NPE!1:$1)&lt;=COUNTA(NPE!AS$2:AS$181),INDEX(NPE!AS$2:AS$181,SMALL(IF(NPE!AS$2:AS$181&lt;&gt;"",ROW(INDIRECT("1:"&amp;ROWS(NPE!AS$2:AS$181)))),ROWS(NPE!1:$1))),""),"")</f>
        <v/>
      </c>
      <c r="BJ34" s="98" t="str">
        <f t="array" aca="1" ref="BJ34" ca="1">IFERROR(IF(ROWS(NPE!1:$1)&lt;=COUNTA(NPE!AT$2:AT$181),INDEX(NPE!AT$2:AT$181,SMALL(IF(NPE!AT$2:AT$181&lt;&gt;"",ROW(INDIRECT("1:"&amp;ROWS(NPE!AT$2:AT$181)))),ROWS(NPE!1:$1))),""),"")</f>
        <v/>
      </c>
      <c r="BK34" s="98" t="str">
        <f t="array" aca="1" ref="BK34" ca="1">IFERROR(IF(ROWS(NPE!1:$1)&lt;=COUNTA(NPE!AU$2:AU$181),INDEX(NPE!AU$2:AU$181,SMALL(IF(NPE!AU$2:AU$181&lt;&gt;"",ROW(INDIRECT("1:"&amp;ROWS(NPE!AU$2:AU$181)))),ROWS(NPE!1:$1))),""),"")</f>
        <v/>
      </c>
      <c r="BL34" s="98" t="str">
        <f t="array" aca="1" ref="BL34" ca="1">IFERROR(IF(ROWS(NPE!1:$1)&lt;=COUNTA(NPE!AV$2:AV$181),INDEX(NPE!AV$2:AV$181,SMALL(IF(NPE!AV$2:AV$181&lt;&gt;"",ROW(INDIRECT("1:"&amp;ROWS(NPE!AV$2:AV$181)))),ROWS(NPE!1:$1))),""),"")</f>
        <v/>
      </c>
      <c r="BM34" s="98" t="str">
        <f t="array" aca="1" ref="BM34" ca="1">IFERROR(IF(ROWS(NPE!1:$1)&lt;=COUNTA(NPE!AW$2:AW$181),INDEX(NPE!AW$2:AW$181,SMALL(IF(NPE!AW$2:AW$181&lt;&gt;"",ROW(INDIRECT("1:"&amp;ROWS(NPE!AW$2:AW$181)))),ROWS(NPE!1:$1))),""),"")</f>
        <v/>
      </c>
      <c r="BN34" s="98" t="str">
        <f t="array" aca="1" ref="BN34" ca="1">IFERROR(IF(ROWS(NPE!1:$1)&lt;=COUNTA(NPE!AX$2:AX$181),INDEX(NPE!AX$2:AX$181,SMALL(IF(NPE!AX$2:AX$181&lt;&gt;"",ROW(INDIRECT("1:"&amp;ROWS(NPE!AX$2:AX$181)))),ROWS(NPE!1:$1))),""),"")</f>
        <v/>
      </c>
      <c r="BO34" s="98" t="str">
        <f t="array" aca="1" ref="BO34" ca="1">IFERROR(IF(ROWS(NPE!1:$1)&lt;=COUNTA(NPE!AY$2:AY$181),INDEX(NPE!AY$2:AY$181,SMALL(IF(NPE!AY$2:AY$181&lt;&gt;"",ROW(INDIRECT("1:"&amp;ROWS(NPE!AY$2:AY$181)))),ROWS(NPE!1:$1))),""),"")</f>
        <v/>
      </c>
      <c r="BP34" s="98" t="str">
        <f t="array" aca="1" ref="BP34" ca="1">IFERROR(IF(ROWS(NPE!1:$1)&lt;=COUNTA(NPE!AZ$2:AZ$181),INDEX(NPE!AZ$2:AZ$181,SMALL(IF(NPE!AZ$2:AZ$181&lt;&gt;"",ROW(INDIRECT("1:"&amp;ROWS(NPE!AZ$2:AZ$181)))),ROWS(NPE!1:$1))),""),"")</f>
        <v>radis</v>
      </c>
    </row>
    <row r="35" spans="2:68" x14ac:dyDescent="0.2">
      <c r="B35" s="183" t="str">
        <f ca="1">IF(ISBLANK(Surfaces!$B3),"",Surfaces!$B3)</f>
        <v>betterave rouge</v>
      </c>
      <c r="C35" s="110">
        <f ca="1">IF((VLOOKUP(B35,Surfaces!$B$1:$AL$61,23,0))="",(VLOOKUP(B35,Surfaces!$B$1:$AL$61,36,0)),(VLOOKUP(B35,Surfaces!$B$1:$AL$61,23,0)))</f>
        <v>90</v>
      </c>
      <c r="D35" s="111">
        <f ca="1">Surfaces!$I3</f>
        <v>250</v>
      </c>
      <c r="E35" s="111" t="str">
        <f ca="1">Surfaces!$H3</f>
        <v>kg</v>
      </c>
      <c r="F35" s="110">
        <f ca="1">IF((VLOOKUP(B35,Surfaces!$B$1:$AL$61,21,0))="",(VLOOKUP(B35,Surfaces!$B$1:$AL$61,34,0)),(VLOOKUP(B35,Surfaces!$B$1:$AL$61,21,0)))</f>
        <v>5.625</v>
      </c>
      <c r="G35" s="110">
        <f ca="1">IFERROR(IF((VLOOKUP(B35,Surfaces!$B$1:$AL$61,18,0))="",(VLOOKUP(B35,Surfaces!$B$1:$AL$61,31,0)/$C$3),(VLOOKUP(B35,Surfaces!$B$1:$AL$61,18,0)/$C$3)),"")</f>
        <v>11.25</v>
      </c>
      <c r="H35" s="111">
        <f ca="1">IF((VLOOKUP(B35,Surfaces!$B$1:$AL$61,14,0))="",(VLOOKUP(B35,Surfaces!$B$1:$AL$61,28,0)),(VLOOKUP(B35,Surfaces!$B$1:$AL$61,14,0)))</f>
        <v>417.85714285714289</v>
      </c>
      <c r="I35" s="111">
        <f ca="1">IF((VLOOKUP(B35,Surfaces!$B$1:$AL$61,15,0))="",(VLOOKUP(B35,Surfaces!$B$1:$AL$61,29,0)),(VLOOKUP(B35,Surfaces!$B$1:$AL$61,15,0)))</f>
        <v>25</v>
      </c>
      <c r="J35" s="110">
        <f ca="1">IF(ISNA(VLOOKUP(B35,Calendrier!$A$2:$BR$181,67,0)),"",(VLOOKUP(B35,Calendrier!$A$2:$BR$181,67,0))*D35)</f>
        <v>317.5</v>
      </c>
      <c r="K35" s="110">
        <f ca="1">IF(ISNA(VLOOKUP(B35,Calendrier!$A$2:$BR$181,68,0)),"",(VLOOKUP(B35,Calendrier!$A$2:$BR$181,68,0)))</f>
        <v>0</v>
      </c>
      <c r="L35" s="110">
        <f ca="1">IF(ISNA(VLOOKUP(B35,Calendrier!$A$2:$BR$181,69,0)),"",(VLOOKUP(B35,Calendrier!$A$2:$BR$181,69,0))*D35)</f>
        <v>450</v>
      </c>
      <c r="M35" s="110">
        <f t="shared" ca="1" si="0"/>
        <v>0</v>
      </c>
      <c r="N35" s="110">
        <f t="shared" ref="N35:N91" ca="1" si="2">IFERROR(L35-J35,"")</f>
        <v>132.5</v>
      </c>
      <c r="O35" s="184">
        <f t="shared" ca="1" si="1"/>
        <v>0</v>
      </c>
      <c r="Q35" s="98" t="str">
        <f t="array" aca="1" ref="Q35" ca="1">IFERROR(IF(ROWS(NPE!$1:2)&lt;=COUNTA(NPE!A$2:A$181),INDEX(NPE!A$2:A$181,SMALL(IF(NPE!A$2:A$181&lt;&gt;"",ROW(INDIRECT("1:"&amp;ROWS(NPE!A$2:A$181)))),ROWS(NPE!$1:2))),""),"")</f>
        <v>panais</v>
      </c>
      <c r="R35" s="98" t="str">
        <f t="array" aca="1" ref="R35" ca="1">IFERROR(IF(ROWS(NPE!$1:2)&lt;=COUNTA(NPE!B$2:B$181),INDEX(NPE!B$2:B$181,SMALL(IF(NPE!B$2:B$181&lt;&gt;"",ROW(INDIRECT("1:"&amp;ROWS(NPE!B$2:B$181)))),ROWS(NPE!$1:2))),""),"")</f>
        <v/>
      </c>
      <c r="S35" s="98" t="str">
        <f t="array" aca="1" ref="S35" ca="1">IFERROR(IF(ROWS(NPE!$1:2)&lt;=COUNTA(NPE!C$2:C$181),INDEX(NPE!C$2:C$181,SMALL(IF(NPE!C$2:C$181&lt;&gt;"",ROW(INDIRECT("1:"&amp;ROWS(NPE!C$2:C$181)))),ROWS(NPE!$1:2))),""),"")</f>
        <v/>
      </c>
      <c r="T35" s="98" t="str">
        <f t="array" aca="1" ref="T35" ca="1">IFERROR(IF(ROWS(NPE!$1:2)&lt;=COUNTA(NPE!D$2:D$181),INDEX(NPE!D$2:D$181,SMALL(IF(NPE!D$2:D$181&lt;&gt;"",ROW(INDIRECT("1:"&amp;ROWS(NPE!D$2:D$181)))),ROWS(NPE!$1:2))),""),"")</f>
        <v/>
      </c>
      <c r="U35" s="98" t="str">
        <f t="array" aca="1" ref="U35" ca="1">IFERROR(IF(ROWS(NPE!$1:2)&lt;=COUNTA(NPE!E$2:E$181),INDEX(NPE!E$2:E$181,SMALL(IF(NPE!E$2:E$181&lt;&gt;"",ROW(INDIRECT("1:"&amp;ROWS(NPE!E$2:E$181)))),ROWS(NPE!$1:2))),""),"")</f>
        <v/>
      </c>
      <c r="V35" s="98" t="str">
        <f t="array" aca="1" ref="V35" ca="1">IFERROR(IF(ROWS(NPE!$1:2)&lt;=COUNTA(NPE!F$2:F$181),INDEX(NPE!F$2:F$181,SMALL(IF(NPE!F$2:F$181&lt;&gt;"",ROW(INDIRECT("1:"&amp;ROWS(NPE!F$2:F$181)))),ROWS(NPE!$1:2))),""),"")</f>
        <v/>
      </c>
      <c r="W35" s="98" t="str">
        <f t="array" aca="1" ref="W35" ca="1">IFERROR(IF(ROWS(NPE!$1:2)&lt;=COUNTA(NPE!G$2:G$181),INDEX(NPE!G$2:G$181,SMALL(IF(NPE!G$2:G$181&lt;&gt;"",ROW(INDIRECT("1:"&amp;ROWS(NPE!G$2:G$181)))),ROWS(NPE!$1:2))),""),"")</f>
        <v>poireaux</v>
      </c>
      <c r="X35" s="98" t="str">
        <f t="array" aca="1" ref="X35" ca="1">IFERROR(IF(ROWS(NPE!$1:2)&lt;=COUNTA(NPE!H$2:H$181),INDEX(NPE!H$2:H$181,SMALL(IF(NPE!H$2:H$181&lt;&gt;"",ROW(INDIRECT("1:"&amp;ROWS(NPE!H$2:H$181)))),ROWS(NPE!$1:2))),""),"")</f>
        <v>poireaux</v>
      </c>
      <c r="Y35" s="98" t="str">
        <f t="array" aca="1" ref="Y35" ca="1">IFERROR(IF(ROWS(NPE!$1:2)&lt;=COUNTA(NPE!I$2:I$181),INDEX(NPE!I$2:I$181,SMALL(IF(NPE!I$2:I$181&lt;&gt;"",ROW(INDIRECT("1:"&amp;ROWS(NPE!I$2:I$181)))),ROWS(NPE!$1:2))),""),"")</f>
        <v/>
      </c>
      <c r="Z35" s="98" t="str">
        <f t="array" aca="1" ref="Z35" ca="1">IFERROR(IF(ROWS(NPE!$1:2)&lt;=COUNTA(NPE!J$2:J$181),INDEX(NPE!J$2:J$181,SMALL(IF(NPE!J$2:J$181&lt;&gt;"",ROW(INDIRECT("1:"&amp;ROWS(NPE!J$2:J$181)))),ROWS(NPE!$1:2))),""),"")</f>
        <v/>
      </c>
      <c r="AA35" s="98" t="str">
        <f t="array" aca="1" ref="AA35" ca="1">IFERROR(IF(ROWS(NPE!$1:2)&lt;=COUNTA(NPE!K$2:K$181),INDEX(NPE!K$2:K$181,SMALL(IF(NPE!K$2:K$181&lt;&gt;"",ROW(INDIRECT("1:"&amp;ROWS(NPE!K$2:K$181)))),ROWS(NPE!$1:2))),""),"")</f>
        <v/>
      </c>
      <c r="AB35" s="98" t="str">
        <f t="array" aca="1" ref="AB35" ca="1">IFERROR(IF(ROWS(NPE!$1:2)&lt;=COUNTA(NPE!L$2:L$181),INDEX(NPE!L$2:L$181,SMALL(IF(NPE!L$2:L$181&lt;&gt;"",ROW(INDIRECT("1:"&amp;ROWS(NPE!L$2:L$181)))),ROWS(NPE!$1:2))),""),"")</f>
        <v/>
      </c>
      <c r="AC35" s="98" t="str">
        <f t="array" aca="1" ref="AC35" ca="1">IFERROR(IF(ROWS(NPE!$1:2)&lt;=COUNTA(NPE!M$2:M$181),INDEX(NPE!M$2:M$181,SMALL(IF(NPE!M$2:M$181&lt;&gt;"",ROW(INDIRECT("1:"&amp;ROWS(NPE!M$2:M$181)))),ROWS(NPE!$1:2))),""),"")</f>
        <v/>
      </c>
      <c r="AD35" s="98" t="str">
        <f t="array" aca="1" ref="AD35" ca="1">IFERROR(IF(ROWS(NPE!$1:2)&lt;=COUNTA(NPE!N$2:N$181),INDEX(NPE!N$2:N$181,SMALL(IF(NPE!N$2:N$181&lt;&gt;"",ROW(INDIRECT("1:"&amp;ROWS(NPE!N$2:N$181)))),ROWS(NPE!$1:2))),""),"")</f>
        <v/>
      </c>
      <c r="AE35" s="98" t="str">
        <f t="array" aca="1" ref="AE35" ca="1">IFERROR(IF(ROWS(NPE!$1:2)&lt;=COUNTA(NPE!O$2:O$181),INDEX(NPE!O$2:O$181,SMALL(IF(NPE!O$2:O$181&lt;&gt;"",ROW(INDIRECT("1:"&amp;ROWS(NPE!O$2:O$181)))),ROWS(NPE!$1:2))),""),"")</f>
        <v>radis</v>
      </c>
      <c r="AF35" s="98" t="str">
        <f t="array" aca="1" ref="AF35" ca="1">IFERROR(IF(ROWS(NPE!$1:2)&lt;=COUNTA(NPE!P$2:P$181),INDEX(NPE!P$2:P$181,SMALL(IF(NPE!P$2:P$181&lt;&gt;"",ROW(INDIRECT("1:"&amp;ROWS(NPE!P$2:P$181)))),ROWS(NPE!$1:2))),""),"")</f>
        <v>radis</v>
      </c>
      <c r="AG35" s="98" t="str">
        <f t="array" aca="1" ref="AG35" ca="1">IFERROR(IF(ROWS(NPE!$1:2)&lt;=COUNTA(NPE!Q$2:Q$181),INDEX(NPE!Q$2:Q$181,SMALL(IF(NPE!Q$2:Q$181&lt;&gt;"",ROW(INDIRECT("1:"&amp;ROWS(NPE!Q$2:Q$181)))),ROWS(NPE!$1:2))),""),"")</f>
        <v/>
      </c>
      <c r="AH35" s="98" t="str">
        <f t="array" aca="1" ref="AH35" ca="1">IFERROR(IF(ROWS(NPE!$1:2)&lt;=COUNTA(NPE!R$2:R$181),INDEX(NPE!R$2:R$181,SMALL(IF(NPE!R$2:R$181&lt;&gt;"",ROW(INDIRECT("1:"&amp;ROWS(NPE!R$2:R$181)))),ROWS(NPE!$1:2))),""),"")</f>
        <v/>
      </c>
      <c r="AI35" s="98" t="str">
        <f t="array" aca="1" ref="AI35" ca="1">IFERROR(IF(ROWS(NPE!$1:2)&lt;=COUNTA(NPE!S$2:S$181),INDEX(NPE!S$2:S$181,SMALL(IF(NPE!S$2:S$181&lt;&gt;"",ROW(INDIRECT("1:"&amp;ROWS(NPE!S$2:S$181)))),ROWS(NPE!$1:2))),""),"")</f>
        <v/>
      </c>
      <c r="AJ35" s="98" t="str">
        <f t="array" aca="1" ref="AJ35" ca="1">IFERROR(IF(ROWS(NPE!$1:2)&lt;=COUNTA(NPE!T$2:T$181),INDEX(NPE!T$2:T$181,SMALL(IF(NPE!T$2:T$181&lt;&gt;"",ROW(INDIRECT("1:"&amp;ROWS(NPE!T$2:T$181)))),ROWS(NPE!$1:2))),""),"")</f>
        <v/>
      </c>
      <c r="AK35" s="98" t="str">
        <f t="array" aca="1" ref="AK35" ca="1">IFERROR(IF(ROWS(NPE!$1:2)&lt;=COUNTA(NPE!U$2:U$181),INDEX(NPE!U$2:U$181,SMALL(IF(NPE!U$2:U$181&lt;&gt;"",ROW(INDIRECT("1:"&amp;ROWS(NPE!U$2:U$181)))),ROWS(NPE!$1:2))),""),"")</f>
        <v/>
      </c>
      <c r="AL35" s="98" t="str">
        <f t="array" aca="1" ref="AL35" ca="1">IFERROR(IF(ROWS(NPE!$1:2)&lt;=COUNTA(NPE!V$2:V$181),INDEX(NPE!V$2:V$181,SMALL(IF(NPE!V$2:V$181&lt;&gt;"",ROW(INDIRECT("1:"&amp;ROWS(NPE!V$2:V$181)))),ROWS(NPE!$1:2))),""),"")</f>
        <v/>
      </c>
      <c r="AM35" s="98" t="str">
        <f t="array" aca="1" ref="AM35" ca="1">IFERROR(IF(ROWS(NPE!$1:2)&lt;=COUNTA(NPE!W$2:W$181),INDEX(NPE!W$2:W$181,SMALL(IF(NPE!W$2:W$181&lt;&gt;"",ROW(INDIRECT("1:"&amp;ROWS(NPE!W$2:W$181)))),ROWS(NPE!$1:2))),""),"")</f>
        <v/>
      </c>
      <c r="AN35" s="98" t="str">
        <f t="array" aca="1" ref="AN35" ca="1">IFERROR(IF(ROWS(NPE!$1:2)&lt;=COUNTA(NPE!X$2:X$181),INDEX(NPE!X$2:X$181,SMALL(IF(NPE!X$2:X$181&lt;&gt;"",ROW(INDIRECT("1:"&amp;ROWS(NPE!X$2:X$181)))),ROWS(NPE!$1:2))),""),"")</f>
        <v/>
      </c>
      <c r="AO35" s="98" t="str">
        <f t="array" aca="1" ref="AO35" ca="1">IFERROR(IF(ROWS(NPE!$1:2)&lt;=COUNTA(NPE!Y$2:Y$181),INDEX(NPE!Y$2:Y$181,SMALL(IF(NPE!Y$2:Y$181&lt;&gt;"",ROW(INDIRECT("1:"&amp;ROWS(NPE!Y$2:Y$181)))),ROWS(NPE!$1:2))),""),"")</f>
        <v/>
      </c>
      <c r="AP35" s="98" t="str">
        <f t="array" aca="1" ref="AP35" ca="1">IFERROR(IF(ROWS(NPE!$1:2)&lt;=COUNTA(NPE!Z$2:Z$181),INDEX(NPE!Z$2:Z$181,SMALL(IF(NPE!Z$2:Z$181&lt;&gt;"",ROW(INDIRECT("1:"&amp;ROWS(NPE!Z$2:Z$181)))),ROWS(NPE!$1:2))),""),"")</f>
        <v/>
      </c>
      <c r="AQ35" s="98" t="str">
        <f t="array" aca="1" ref="AQ35" ca="1">IFERROR(IF(ROWS(NPE!$1:2)&lt;=COUNTA(NPE!AA$2:AA$181),INDEX(NPE!AA$2:AA$181,SMALL(IF(NPE!AA$2:AA$181&lt;&gt;"",ROW(INDIRECT("1:"&amp;ROWS(NPE!AA$2:AA$181)))),ROWS(NPE!$1:2))),""),"")</f>
        <v/>
      </c>
      <c r="AR35" s="98" t="str">
        <f t="array" aca="1" ref="AR35" ca="1">IFERROR(IF(ROWS(NPE!$1:2)&lt;=COUNTA(NPE!AB$2:AB$181),INDEX(NPE!AB$2:AB$181,SMALL(IF(NPE!AB$2:AB$181&lt;&gt;"",ROW(INDIRECT("1:"&amp;ROWS(NPE!AB$2:AB$181)))),ROWS(NPE!$1:2))),""),"")</f>
        <v>laitue</v>
      </c>
      <c r="AS35" s="98" t="str">
        <f t="array" aca="1" ref="AS35" ca="1">IFERROR(IF(ROWS(NPE!$1:2)&lt;=COUNTA(NPE!AC$2:AC$181),INDEX(NPE!AC$2:AC$181,SMALL(IF(NPE!AC$2:AC$181&lt;&gt;"",ROW(INDIRECT("1:"&amp;ROWS(NPE!AC$2:AC$181)))),ROWS(NPE!$1:2))),""),"")</f>
        <v>laitue</v>
      </c>
      <c r="AT35" s="98" t="str">
        <f t="array" aca="1" ref="AT35" ca="1">IFERROR(IF(ROWS(NPE!$1:2)&lt;=COUNTA(NPE!AD$2:AD$181),INDEX(NPE!AD$2:AD$181,SMALL(IF(NPE!AD$2:AD$181&lt;&gt;"",ROW(INDIRECT("1:"&amp;ROWS(NPE!AD$2:AD$181)))),ROWS(NPE!$1:2))),""),"")</f>
        <v>laitue</v>
      </c>
      <c r="AU35" s="98" t="str">
        <f t="array" aca="1" ref="AU35" ca="1">IFERROR(IF(ROWS(NPE!$1:2)&lt;=COUNTA(NPE!AE$2:AE$181),INDEX(NPE!AE$2:AE$181,SMALL(IF(NPE!AE$2:AE$181&lt;&gt;"",ROW(INDIRECT("1:"&amp;ROWS(NPE!AE$2:AE$181)))),ROWS(NPE!$1:2))),""),"")</f>
        <v>betterave rouge</v>
      </c>
      <c r="AV35" s="98" t="str">
        <f t="array" aca="1" ref="AV35" ca="1">IFERROR(IF(ROWS(NPE!$1:2)&lt;=COUNTA(NPE!AF$2:AF$181),INDEX(NPE!AF$2:AF$181,SMALL(IF(NPE!AF$2:AF$181&lt;&gt;"",ROW(INDIRECT("1:"&amp;ROWS(NPE!AF$2:AF$181)))),ROWS(NPE!$1:2))),""),"")</f>
        <v>betterave rouge</v>
      </c>
      <c r="AW35" s="98" t="str">
        <f t="array" aca="1" ref="AW35" ca="1">IFERROR(IF(ROWS(NPE!$1:2)&lt;=COUNTA(NPE!AG$2:AG$181),INDEX(NPE!AG$2:AG$181,SMALL(IF(NPE!AG$2:AG$181&lt;&gt;"",ROW(INDIRECT("1:"&amp;ROWS(NPE!AG$2:AG$181)))),ROWS(NPE!$1:2))),""),"")</f>
        <v>betterave rouge</v>
      </c>
      <c r="AX35" s="98" t="str">
        <f t="array" aca="1" ref="AX35" ca="1">IFERROR(IF(ROWS(NPE!$1:2)&lt;=COUNTA(NPE!AH$2:AH$181),INDEX(NPE!AH$2:AH$181,SMALL(IF(NPE!AH$2:AH$181&lt;&gt;"",ROW(INDIRECT("1:"&amp;ROWS(NPE!AH$2:AH$181)))),ROWS(NPE!$1:2))),""),"")</f>
        <v>betterave rouge</v>
      </c>
      <c r="AY35" s="98" t="str">
        <f t="array" aca="1" ref="AY35" ca="1">IFERROR(IF(ROWS(NPE!$1:2)&lt;=COUNTA(NPE!AI$2:AI$181),INDEX(NPE!AI$2:AI$181,SMALL(IF(NPE!AI$2:AI$181&lt;&gt;"",ROW(INDIRECT("1:"&amp;ROWS(NPE!AI$2:AI$181)))),ROWS(NPE!$1:2))),""),"")</f>
        <v>betterave rouge</v>
      </c>
      <c r="AZ35" s="98" t="str">
        <f t="array" aca="1" ref="AZ35" ca="1">IFERROR(IF(ROWS(NPE!$1:2)&lt;=COUNTA(NPE!AJ$2:AJ$181),INDEX(NPE!AJ$2:AJ$181,SMALL(IF(NPE!AJ$2:AJ$181&lt;&gt;"",ROW(INDIRECT("1:"&amp;ROWS(NPE!AJ$2:AJ$181)))),ROWS(NPE!$1:2))),""),"")</f>
        <v/>
      </c>
      <c r="BA35" s="98" t="str">
        <f t="array" aca="1" ref="BA35" ca="1">IFERROR(IF(ROWS(NPE!$1:2)&lt;=COUNTA(NPE!AK$2:AK$181),INDEX(NPE!AK$2:AK$181,SMALL(IF(NPE!AK$2:AK$181&lt;&gt;"",ROW(INDIRECT("1:"&amp;ROWS(NPE!AK$2:AK$181)))),ROWS(NPE!$1:2))),""),"")</f>
        <v/>
      </c>
      <c r="BB35" s="98" t="str">
        <f t="array" aca="1" ref="BB35" ca="1">IFERROR(IF(ROWS(NPE!$1:2)&lt;=COUNTA(NPE!AL$2:AL$181),INDEX(NPE!AL$2:AL$181,SMALL(IF(NPE!AL$2:AL$181&lt;&gt;"",ROW(INDIRECT("1:"&amp;ROWS(NPE!AL$2:AL$181)))),ROWS(NPE!$1:2))),""),"")</f>
        <v/>
      </c>
      <c r="BC35" s="98" t="str">
        <f t="array" aca="1" ref="BC35" ca="1">IFERROR(IF(ROWS(NPE!$1:2)&lt;=COUNTA(NPE!AM$2:AM$181),INDEX(NPE!AM$2:AM$181,SMALL(IF(NPE!AM$2:AM$181&lt;&gt;"",ROW(INDIRECT("1:"&amp;ROWS(NPE!AM$2:AM$181)))),ROWS(NPE!$1:2))),""),"")</f>
        <v/>
      </c>
      <c r="BD35" s="98" t="str">
        <f t="array" aca="1" ref="BD35" ca="1">IFERROR(IF(ROWS(NPE!$1:2)&lt;=COUNTA(NPE!AN$2:AN$181),INDEX(NPE!AN$2:AN$181,SMALL(IF(NPE!AN$2:AN$181&lt;&gt;"",ROW(INDIRECT("1:"&amp;ROWS(NPE!AN$2:AN$181)))),ROWS(NPE!$1:2))),""),"")</f>
        <v/>
      </c>
      <c r="BE35" s="98" t="str">
        <f t="array" aca="1" ref="BE35" ca="1">IFERROR(IF(ROWS(NPE!$1:2)&lt;=COUNTA(NPE!AO$2:AO$181),INDEX(NPE!AO$2:AO$181,SMALL(IF(NPE!AO$2:AO$181&lt;&gt;"",ROW(INDIRECT("1:"&amp;ROWS(NPE!AO$2:AO$181)))),ROWS(NPE!$1:2))),""),"")</f>
        <v/>
      </c>
      <c r="BF35" s="98" t="str">
        <f t="array" aca="1" ref="BF35" ca="1">IFERROR(IF(ROWS(NPE!$1:2)&lt;=COUNTA(NPE!AP$2:AP$181),INDEX(NPE!AP$2:AP$181,SMALL(IF(NPE!AP$2:AP$181&lt;&gt;"",ROW(INDIRECT("1:"&amp;ROWS(NPE!AP$2:AP$181)))),ROWS(NPE!$1:2))),""),"")</f>
        <v/>
      </c>
      <c r="BG35" s="98" t="str">
        <f t="array" aca="1" ref="BG35" ca="1">IFERROR(IF(ROWS(NPE!$1:2)&lt;=COUNTA(NPE!AQ$2:AQ$181),INDEX(NPE!AQ$2:AQ$181,SMALL(IF(NPE!AQ$2:AQ$181&lt;&gt;"",ROW(INDIRECT("1:"&amp;ROWS(NPE!AQ$2:AQ$181)))),ROWS(NPE!$1:2))),""),"")</f>
        <v>betterave rouge</v>
      </c>
      <c r="BH35" s="98" t="str">
        <f t="array" aca="1" ref="BH35" ca="1">IFERROR(IF(ROWS(NPE!$1:2)&lt;=COUNTA(NPE!AR$2:AR$181),INDEX(NPE!AR$2:AR$181,SMALL(IF(NPE!AR$2:AR$181&lt;&gt;"",ROW(INDIRECT("1:"&amp;ROWS(NPE!AR$2:AR$181)))),ROWS(NPE!$1:2))),""),"")</f>
        <v>betterave rouge</v>
      </c>
      <c r="BI35" s="98" t="str">
        <f t="array" aca="1" ref="BI35" ca="1">IFERROR(IF(ROWS(NPE!$1:2)&lt;=COUNTA(NPE!AS$2:AS$181),INDEX(NPE!AS$2:AS$181,SMALL(IF(NPE!AS$2:AS$181&lt;&gt;"",ROW(INDIRECT("1:"&amp;ROWS(NPE!AS$2:AS$181)))),ROWS(NPE!$1:2))),""),"")</f>
        <v/>
      </c>
      <c r="BJ35" s="98" t="str">
        <f t="array" aca="1" ref="BJ35" ca="1">IFERROR(IF(ROWS(NPE!$1:2)&lt;=COUNTA(NPE!AT$2:AT$181),INDEX(NPE!AT$2:AT$181,SMALL(IF(NPE!AT$2:AT$181&lt;&gt;"",ROW(INDIRECT("1:"&amp;ROWS(NPE!AT$2:AT$181)))),ROWS(NPE!$1:2))),""),"")</f>
        <v/>
      </c>
      <c r="BK35" s="98" t="str">
        <f t="array" aca="1" ref="BK35" ca="1">IFERROR(IF(ROWS(NPE!$1:2)&lt;=COUNTA(NPE!AU$2:AU$181),INDEX(NPE!AU$2:AU$181,SMALL(IF(NPE!AU$2:AU$181&lt;&gt;"",ROW(INDIRECT("1:"&amp;ROWS(NPE!AU$2:AU$181)))),ROWS(NPE!$1:2))),""),"")</f>
        <v/>
      </c>
      <c r="BL35" s="98" t="str">
        <f t="array" aca="1" ref="BL35" ca="1">IFERROR(IF(ROWS(NPE!$1:2)&lt;=COUNTA(NPE!AV$2:AV$181),INDEX(NPE!AV$2:AV$181,SMALL(IF(NPE!AV$2:AV$181&lt;&gt;"",ROW(INDIRECT("1:"&amp;ROWS(NPE!AV$2:AV$181)))),ROWS(NPE!$1:2))),""),"")</f>
        <v/>
      </c>
      <c r="BM35" s="98" t="str">
        <f t="array" aca="1" ref="BM35" ca="1">IFERROR(IF(ROWS(NPE!$1:2)&lt;=COUNTA(NPE!AW$2:AW$181),INDEX(NPE!AW$2:AW$181,SMALL(IF(NPE!AW$2:AW$181&lt;&gt;"",ROW(INDIRECT("1:"&amp;ROWS(NPE!AW$2:AW$181)))),ROWS(NPE!$1:2))),""),"")</f>
        <v/>
      </c>
      <c r="BN35" s="98" t="str">
        <f t="array" aca="1" ref="BN35" ca="1">IFERROR(IF(ROWS(NPE!$1:2)&lt;=COUNTA(NPE!AX$2:AX$181),INDEX(NPE!AX$2:AX$181,SMALL(IF(NPE!AX$2:AX$181&lt;&gt;"",ROW(INDIRECT("1:"&amp;ROWS(NPE!AX$2:AX$181)))),ROWS(NPE!$1:2))),""),"")</f>
        <v/>
      </c>
      <c r="BO35" s="98" t="str">
        <f t="array" aca="1" ref="BO35" ca="1">IFERROR(IF(ROWS(NPE!$1:2)&lt;=COUNTA(NPE!AY$2:AY$181),INDEX(NPE!AY$2:AY$181,SMALL(IF(NPE!AY$2:AY$181&lt;&gt;"",ROW(INDIRECT("1:"&amp;ROWS(NPE!AY$2:AY$181)))),ROWS(NPE!$1:2))),""),"")</f>
        <v/>
      </c>
      <c r="BP35" s="98" t="str">
        <f t="array" aca="1" ref="BP35" ca="1">IFERROR(IF(ROWS(NPE!$1:2)&lt;=COUNTA(NPE!AZ$2:AZ$181),INDEX(NPE!AZ$2:AZ$181,SMALL(IF(NPE!AZ$2:AZ$181&lt;&gt;"",ROW(INDIRECT("1:"&amp;ROWS(NPE!AZ$2:AZ$181)))),ROWS(NPE!$1:2))),""),"")</f>
        <v>poireaux</v>
      </c>
    </row>
    <row r="36" spans="2:68" x14ac:dyDescent="0.2">
      <c r="B36" s="183" t="str">
        <f ca="1">IF(ISBLANK(Surfaces!$B4),"",Surfaces!$B4)</f>
        <v>laitue</v>
      </c>
      <c r="C36" s="110">
        <f ca="1">IF((VLOOKUP(B36,Surfaces!$B$1:$AL$61,23,0))="",(VLOOKUP(B36,Surfaces!$B$1:$AL$61,36,0)),(VLOOKUP(B36,Surfaces!$B$1:$AL$61,23,0)))</f>
        <v>187.20000000000002</v>
      </c>
      <c r="D36" s="111">
        <f ca="1">Surfaces!$I4</f>
        <v>1200</v>
      </c>
      <c r="E36" s="111" t="str">
        <f ca="1">Surfaces!$H4</f>
        <v>u</v>
      </c>
      <c r="F36" s="110">
        <f ca="1">IF((VLOOKUP(B36,Surfaces!$B$1:$AL$61,21,0))="",(VLOOKUP(B36,Surfaces!$B$1:$AL$61,34,0)),(VLOOKUP(B36,Surfaces!$B$1:$AL$61,21,0)))</f>
        <v>11.7</v>
      </c>
      <c r="G36" s="110">
        <f ca="1">IFERROR(IF((VLOOKUP(B36,Surfaces!$B$1:$AL$61,18,0))="",(VLOOKUP(B36,Surfaces!$B$1:$AL$61,31,0)/$C$3),(VLOOKUP(B36,Surfaces!$B$1:$AL$61,18,0)/$C$3)),"")</f>
        <v>23.4</v>
      </c>
      <c r="H36" s="111">
        <f ca="1">IF((VLOOKUP(B36,Surfaces!$B$1:$AL$61,14,0))="",(VLOOKUP(B36,Surfaces!$B$1:$AL$61,28,0)),(VLOOKUP(B36,Surfaces!$B$1:$AL$61,14,0)))</f>
        <v>1950</v>
      </c>
      <c r="I36" s="111">
        <f ca="1">IF((VLOOKUP(B36,Surfaces!$B$1:$AL$61,15,0))="",(VLOOKUP(B36,Surfaces!$B$1:$AL$61,29,0)),(VLOOKUP(B36,Surfaces!$B$1:$AL$61,15,0)))</f>
        <v>162.5</v>
      </c>
      <c r="J36" s="110">
        <f ca="1">IF(ISNA(VLOOKUP(B36,Calendrier!$A$2:$BR$181,67,0)),"",(VLOOKUP(B36,Calendrier!$A$2:$BR$181,67,0))*D36)</f>
        <v>444</v>
      </c>
      <c r="K36" s="110" t="str">
        <f ca="1">IF(ISNA(VLOOKUP(B36,Calendrier!$A$2:$BR$181,68,0)),"",(VLOOKUP(B36,Calendrier!$A$2:$BR$181,68,0)))</f>
        <v>€/u</v>
      </c>
      <c r="L36" s="110">
        <f ca="1">IF(ISNA(VLOOKUP(B36,Calendrier!$A$2:$BR$181,69,0)),"",(VLOOKUP(B36,Calendrier!$A$2:$BR$181,69,0))*D36)</f>
        <v>1248</v>
      </c>
      <c r="M36" s="110" t="str">
        <f t="shared" ca="1" si="0"/>
        <v>€/u</v>
      </c>
      <c r="N36" s="110">
        <f t="shared" ca="1" si="2"/>
        <v>804</v>
      </c>
      <c r="O36" s="184" t="str">
        <f t="shared" ca="1" si="1"/>
        <v>€/u</v>
      </c>
      <c r="Q36" s="98" t="str">
        <f t="array" aca="1" ref="Q36" ca="1">IFERROR(IF(ROWS(NPE!$1:3)&lt;=COUNTA(NPE!A$2:A$181),INDEX(NPE!A$2:A$181,SMALL(IF(NPE!A$2:A$181&lt;&gt;"",ROW(INDIRECT("1:"&amp;ROWS(NPE!A$2:A$181)))),ROWS(NPE!$1:3))),""),"")</f>
        <v>crosnes</v>
      </c>
      <c r="R36" s="98" t="str">
        <f t="array" aca="1" ref="R36" ca="1">IFERROR(IF(ROWS(NPE!$1:3)&lt;=COUNTA(NPE!B$2:B$181),INDEX(NPE!B$2:B$181,SMALL(IF(NPE!B$2:B$181&lt;&gt;"",ROW(INDIRECT("1:"&amp;ROWS(NPE!B$2:B$181)))),ROWS(NPE!$1:3))),""),"")</f>
        <v/>
      </c>
      <c r="S36" s="98" t="str">
        <f t="array" aca="1" ref="S36" ca="1">IFERROR(IF(ROWS(NPE!$1:3)&lt;=COUNTA(NPE!C$2:C$181),INDEX(NPE!C$2:C$181,SMALL(IF(NPE!C$2:C$181&lt;&gt;"",ROW(INDIRECT("1:"&amp;ROWS(NPE!C$2:C$181)))),ROWS(NPE!$1:3))),""),"")</f>
        <v/>
      </c>
      <c r="T36" s="98" t="str">
        <f t="array" aca="1" ref="T36" ca="1">IFERROR(IF(ROWS(NPE!$1:3)&lt;=COUNTA(NPE!D$2:D$181),INDEX(NPE!D$2:D$181,SMALL(IF(NPE!D$2:D$181&lt;&gt;"",ROW(INDIRECT("1:"&amp;ROWS(NPE!D$2:D$181)))),ROWS(NPE!$1:3))),""),"")</f>
        <v/>
      </c>
      <c r="U36" s="98" t="str">
        <f t="array" aca="1" ref="U36" ca="1">IFERROR(IF(ROWS(NPE!$1:3)&lt;=COUNTA(NPE!E$2:E$181),INDEX(NPE!E$2:E$181,SMALL(IF(NPE!E$2:E$181&lt;&gt;"",ROW(INDIRECT("1:"&amp;ROWS(NPE!E$2:E$181)))),ROWS(NPE!$1:3))),""),"")</f>
        <v/>
      </c>
      <c r="V36" s="98" t="str">
        <f t="array" aca="1" ref="V36" ca="1">IFERROR(IF(ROWS(NPE!$1:3)&lt;=COUNTA(NPE!F$2:F$181),INDEX(NPE!F$2:F$181,SMALL(IF(NPE!F$2:F$181&lt;&gt;"",ROW(INDIRECT("1:"&amp;ROWS(NPE!F$2:F$181)))),ROWS(NPE!$1:3))),""),"")</f>
        <v/>
      </c>
      <c r="W36" s="98" t="str">
        <f t="array" aca="1" ref="W36" ca="1">IFERROR(IF(ROWS(NPE!$1:3)&lt;=COUNTA(NPE!G$2:G$181),INDEX(NPE!G$2:G$181,SMALL(IF(NPE!G$2:G$181&lt;&gt;"",ROW(INDIRECT("1:"&amp;ROWS(NPE!G$2:G$181)))),ROWS(NPE!$1:3))),""),"")</f>
        <v>panais</v>
      </c>
      <c r="X36" s="98" t="str">
        <f t="array" aca="1" ref="X36" ca="1">IFERROR(IF(ROWS(NPE!$1:3)&lt;=COUNTA(NPE!H$2:H$181),INDEX(NPE!H$2:H$181,SMALL(IF(NPE!H$2:H$181&lt;&gt;"",ROW(INDIRECT("1:"&amp;ROWS(NPE!H$2:H$181)))),ROWS(NPE!$1:3))),""),"")</f>
        <v>panais</v>
      </c>
      <c r="Y36" s="98" t="str">
        <f t="array" aca="1" ref="Y36" ca="1">IFERROR(IF(ROWS(NPE!$1:3)&lt;=COUNTA(NPE!I$2:I$181),INDEX(NPE!I$2:I$181,SMALL(IF(NPE!I$2:I$181&lt;&gt;"",ROW(INDIRECT("1:"&amp;ROWS(NPE!I$2:I$181)))),ROWS(NPE!$1:3))),""),"")</f>
        <v/>
      </c>
      <c r="Z36" s="98" t="str">
        <f t="array" aca="1" ref="Z36" ca="1">IFERROR(IF(ROWS(NPE!$1:3)&lt;=COUNTA(NPE!J$2:J$181),INDEX(NPE!J$2:J$181,SMALL(IF(NPE!J$2:J$181&lt;&gt;"",ROW(INDIRECT("1:"&amp;ROWS(NPE!J$2:J$181)))),ROWS(NPE!$1:3))),""),"")</f>
        <v/>
      </c>
      <c r="AA36" s="98" t="str">
        <f t="array" aca="1" ref="AA36" ca="1">IFERROR(IF(ROWS(NPE!$1:3)&lt;=COUNTA(NPE!K$2:K$181),INDEX(NPE!K$2:K$181,SMALL(IF(NPE!K$2:K$181&lt;&gt;"",ROW(INDIRECT("1:"&amp;ROWS(NPE!K$2:K$181)))),ROWS(NPE!$1:3))),""),"")</f>
        <v/>
      </c>
      <c r="AB36" s="98" t="str">
        <f t="array" aca="1" ref="AB36" ca="1">IFERROR(IF(ROWS(NPE!$1:3)&lt;=COUNTA(NPE!L$2:L$181),INDEX(NPE!L$2:L$181,SMALL(IF(NPE!L$2:L$181&lt;&gt;"",ROW(INDIRECT("1:"&amp;ROWS(NPE!L$2:L$181)))),ROWS(NPE!$1:3))),""),"")</f>
        <v/>
      </c>
      <c r="AC36" s="98" t="str">
        <f t="array" aca="1" ref="AC36" ca="1">IFERROR(IF(ROWS(NPE!$1:3)&lt;=COUNTA(NPE!M$2:M$181),INDEX(NPE!M$2:M$181,SMALL(IF(NPE!M$2:M$181&lt;&gt;"",ROW(INDIRECT("1:"&amp;ROWS(NPE!M$2:M$181)))),ROWS(NPE!$1:3))),""),"")</f>
        <v/>
      </c>
      <c r="AD36" s="98" t="str">
        <f t="array" aca="1" ref="AD36" ca="1">IFERROR(IF(ROWS(NPE!$1:3)&lt;=COUNTA(NPE!N$2:N$181),INDEX(NPE!N$2:N$181,SMALL(IF(NPE!N$2:N$181&lt;&gt;"",ROW(INDIRECT("1:"&amp;ROWS(NPE!N$2:N$181)))),ROWS(NPE!$1:3))),""),"")</f>
        <v/>
      </c>
      <c r="AE36" s="98" t="str">
        <f t="array" aca="1" ref="AE36" ca="1">IFERROR(IF(ROWS(NPE!$1:3)&lt;=COUNTA(NPE!O$2:O$181),INDEX(NPE!O$2:O$181,SMALL(IF(NPE!O$2:O$181&lt;&gt;"",ROW(INDIRECT("1:"&amp;ROWS(NPE!O$2:O$181)))),ROWS(NPE!$1:3))),""),"")</f>
        <v>carotte</v>
      </c>
      <c r="AF36" s="98" t="str">
        <f t="array" aca="1" ref="AF36" ca="1">IFERROR(IF(ROWS(NPE!$1:3)&lt;=COUNTA(NPE!P$2:P$181),INDEX(NPE!P$2:P$181,SMALL(IF(NPE!P$2:P$181&lt;&gt;"",ROW(INDIRECT("1:"&amp;ROWS(NPE!P$2:P$181)))),ROWS(NPE!$1:3))),""),"")</f>
        <v>carotte</v>
      </c>
      <c r="AG36" s="98" t="str">
        <f t="array" aca="1" ref="AG36" ca="1">IFERROR(IF(ROWS(NPE!$1:3)&lt;=COUNTA(NPE!Q$2:Q$181),INDEX(NPE!Q$2:Q$181,SMALL(IF(NPE!Q$2:Q$181&lt;&gt;"",ROW(INDIRECT("1:"&amp;ROWS(NPE!Q$2:Q$181)))),ROWS(NPE!$1:3))),""),"")</f>
        <v/>
      </c>
      <c r="AH36" s="98" t="str">
        <f t="array" aca="1" ref="AH36" ca="1">IFERROR(IF(ROWS(NPE!$1:3)&lt;=COUNTA(NPE!R$2:R$181),INDEX(NPE!R$2:R$181,SMALL(IF(NPE!R$2:R$181&lt;&gt;"",ROW(INDIRECT("1:"&amp;ROWS(NPE!R$2:R$181)))),ROWS(NPE!$1:3))),""),"")</f>
        <v/>
      </c>
      <c r="AI36" s="98" t="str">
        <f t="array" aca="1" ref="AI36" ca="1">IFERROR(IF(ROWS(NPE!$1:3)&lt;=COUNTA(NPE!S$2:S$181),INDEX(NPE!S$2:S$181,SMALL(IF(NPE!S$2:S$181&lt;&gt;"",ROW(INDIRECT("1:"&amp;ROWS(NPE!S$2:S$181)))),ROWS(NPE!$1:3))),""),"")</f>
        <v/>
      </c>
      <c r="AJ36" s="98" t="str">
        <f t="array" aca="1" ref="AJ36" ca="1">IFERROR(IF(ROWS(NPE!$1:3)&lt;=COUNTA(NPE!T$2:T$181),INDEX(NPE!T$2:T$181,SMALL(IF(NPE!T$2:T$181&lt;&gt;"",ROW(INDIRECT("1:"&amp;ROWS(NPE!T$2:T$181)))),ROWS(NPE!$1:3))),""),"")</f>
        <v/>
      </c>
      <c r="AK36" s="98" t="str">
        <f t="array" aca="1" ref="AK36" ca="1">IFERROR(IF(ROWS(NPE!$1:3)&lt;=COUNTA(NPE!U$2:U$181),INDEX(NPE!U$2:U$181,SMALL(IF(NPE!U$2:U$181&lt;&gt;"",ROW(INDIRECT("1:"&amp;ROWS(NPE!U$2:U$181)))),ROWS(NPE!$1:3))),""),"")</f>
        <v/>
      </c>
      <c r="AL36" s="98" t="str">
        <f t="array" aca="1" ref="AL36" ca="1">IFERROR(IF(ROWS(NPE!$1:3)&lt;=COUNTA(NPE!V$2:V$181),INDEX(NPE!V$2:V$181,SMALL(IF(NPE!V$2:V$181&lt;&gt;"",ROW(INDIRECT("1:"&amp;ROWS(NPE!V$2:V$181)))),ROWS(NPE!$1:3))),""),"")</f>
        <v/>
      </c>
      <c r="AM36" s="98" t="str">
        <f t="array" aca="1" ref="AM36" ca="1">IFERROR(IF(ROWS(NPE!$1:3)&lt;=COUNTA(NPE!W$2:W$181),INDEX(NPE!W$2:W$181,SMALL(IF(NPE!W$2:W$181&lt;&gt;"",ROW(INDIRECT("1:"&amp;ROWS(NPE!W$2:W$181)))),ROWS(NPE!$1:3))),""),"")</f>
        <v/>
      </c>
      <c r="AN36" s="98" t="str">
        <f t="array" aca="1" ref="AN36" ca="1">IFERROR(IF(ROWS(NPE!$1:3)&lt;=COUNTA(NPE!X$2:X$181),INDEX(NPE!X$2:X$181,SMALL(IF(NPE!X$2:X$181&lt;&gt;"",ROW(INDIRECT("1:"&amp;ROWS(NPE!X$2:X$181)))),ROWS(NPE!$1:3))),""),"")</f>
        <v/>
      </c>
      <c r="AO36" s="98" t="str">
        <f t="array" aca="1" ref="AO36" ca="1">IFERROR(IF(ROWS(NPE!$1:3)&lt;=COUNTA(NPE!Y$2:Y$181),INDEX(NPE!Y$2:Y$181,SMALL(IF(NPE!Y$2:Y$181&lt;&gt;"",ROW(INDIRECT("1:"&amp;ROWS(NPE!Y$2:Y$181)))),ROWS(NPE!$1:3))),""),"")</f>
        <v/>
      </c>
      <c r="AP36" s="98" t="str">
        <f t="array" aca="1" ref="AP36" ca="1">IFERROR(IF(ROWS(NPE!$1:3)&lt;=COUNTA(NPE!Z$2:Z$181),INDEX(NPE!Z$2:Z$181,SMALL(IF(NPE!Z$2:Z$181&lt;&gt;"",ROW(INDIRECT("1:"&amp;ROWS(NPE!Z$2:Z$181)))),ROWS(NPE!$1:3))),""),"")</f>
        <v/>
      </c>
      <c r="AQ36" s="98" t="str">
        <f t="array" aca="1" ref="AQ36" ca="1">IFERROR(IF(ROWS(NPE!$1:3)&lt;=COUNTA(NPE!AA$2:AA$181),INDEX(NPE!AA$2:AA$181,SMALL(IF(NPE!AA$2:AA$181&lt;&gt;"",ROW(INDIRECT("1:"&amp;ROWS(NPE!AA$2:AA$181)))),ROWS(NPE!$1:3))),""),"")</f>
        <v/>
      </c>
      <c r="AR36" s="98" t="str">
        <f t="array" aca="1" ref="AR36" ca="1">IFERROR(IF(ROWS(NPE!$1:3)&lt;=COUNTA(NPE!AB$2:AB$181),INDEX(NPE!AB$2:AB$181,SMALL(IF(NPE!AB$2:AB$181&lt;&gt;"",ROW(INDIRECT("1:"&amp;ROWS(NPE!AB$2:AB$181)))),ROWS(NPE!$1:3))),""),"")</f>
        <v>radis</v>
      </c>
      <c r="AS36" s="98" t="str">
        <f t="array" aca="1" ref="AS36" ca="1">IFERROR(IF(ROWS(NPE!$1:3)&lt;=COUNTA(NPE!AC$2:AC$181),INDEX(NPE!AC$2:AC$181,SMALL(IF(NPE!AC$2:AC$181&lt;&gt;"",ROW(INDIRECT("1:"&amp;ROWS(NPE!AC$2:AC$181)))),ROWS(NPE!$1:3))),""),"")</f>
        <v>radis</v>
      </c>
      <c r="AT36" s="98" t="str">
        <f t="array" aca="1" ref="AT36" ca="1">IFERROR(IF(ROWS(NPE!$1:3)&lt;=COUNTA(NPE!AD$2:AD$181),INDEX(NPE!AD$2:AD$181,SMALL(IF(NPE!AD$2:AD$181&lt;&gt;"",ROW(INDIRECT("1:"&amp;ROWS(NPE!AD$2:AD$181)))),ROWS(NPE!$1:3))),""),"")</f>
        <v>radis</v>
      </c>
      <c r="AU36" s="98" t="str">
        <f t="array" aca="1" ref="AU36" ca="1">IFERROR(IF(ROWS(NPE!$1:3)&lt;=COUNTA(NPE!AE$2:AE$181),INDEX(NPE!AE$2:AE$181,SMALL(IF(NPE!AE$2:AE$181&lt;&gt;"",ROW(INDIRECT("1:"&amp;ROWS(NPE!AE$2:AE$181)))),ROWS(NPE!$1:3))),""),"")</f>
        <v>laitue</v>
      </c>
      <c r="AV36" s="98" t="str">
        <f t="array" aca="1" ref="AV36" ca="1">IFERROR(IF(ROWS(NPE!$1:3)&lt;=COUNTA(NPE!AF$2:AF$181),INDEX(NPE!AF$2:AF$181,SMALL(IF(NPE!AF$2:AF$181&lt;&gt;"",ROW(INDIRECT("1:"&amp;ROWS(NPE!AF$2:AF$181)))),ROWS(NPE!$1:3))),""),"")</f>
        <v>laitue</v>
      </c>
      <c r="AW36" s="98" t="str">
        <f t="array" aca="1" ref="AW36" ca="1">IFERROR(IF(ROWS(NPE!$1:3)&lt;=COUNTA(NPE!AG$2:AG$181),INDEX(NPE!AG$2:AG$181,SMALL(IF(NPE!AG$2:AG$181&lt;&gt;"",ROW(INDIRECT("1:"&amp;ROWS(NPE!AG$2:AG$181)))),ROWS(NPE!$1:3))),""),"")</f>
        <v>laitue</v>
      </c>
      <c r="AX36" s="98" t="str">
        <f t="array" aca="1" ref="AX36" ca="1">IFERROR(IF(ROWS(NPE!$1:3)&lt;=COUNTA(NPE!AH$2:AH$181),INDEX(NPE!AH$2:AH$181,SMALL(IF(NPE!AH$2:AH$181&lt;&gt;"",ROW(INDIRECT("1:"&amp;ROWS(NPE!AH$2:AH$181)))),ROWS(NPE!$1:3))),""),"")</f>
        <v>laitue</v>
      </c>
      <c r="AY36" s="98" t="str">
        <f t="array" aca="1" ref="AY36" ca="1">IFERROR(IF(ROWS(NPE!$1:3)&lt;=COUNTA(NPE!AI$2:AI$181),INDEX(NPE!AI$2:AI$181,SMALL(IF(NPE!AI$2:AI$181&lt;&gt;"",ROW(INDIRECT("1:"&amp;ROWS(NPE!AI$2:AI$181)))),ROWS(NPE!$1:3))),""),"")</f>
        <v>laitue</v>
      </c>
      <c r="AZ36" s="98" t="str">
        <f t="array" aca="1" ref="AZ36" ca="1">IFERROR(IF(ROWS(NPE!$1:3)&lt;=COUNTA(NPE!AJ$2:AJ$181),INDEX(NPE!AJ$2:AJ$181,SMALL(IF(NPE!AJ$2:AJ$181&lt;&gt;"",ROW(INDIRECT("1:"&amp;ROWS(NPE!AJ$2:AJ$181)))),ROWS(NPE!$1:3))),""),"")</f>
        <v/>
      </c>
      <c r="BA36" s="98" t="str">
        <f t="array" aca="1" ref="BA36" ca="1">IFERROR(IF(ROWS(NPE!$1:3)&lt;=COUNTA(NPE!AK$2:AK$181),INDEX(NPE!AK$2:AK$181,SMALL(IF(NPE!AK$2:AK$181&lt;&gt;"",ROW(INDIRECT("1:"&amp;ROWS(NPE!AK$2:AK$181)))),ROWS(NPE!$1:3))),""),"")</f>
        <v/>
      </c>
      <c r="BB36" s="98" t="str">
        <f t="array" aca="1" ref="BB36" ca="1">IFERROR(IF(ROWS(NPE!$1:3)&lt;=COUNTA(NPE!AL$2:AL$181),INDEX(NPE!AL$2:AL$181,SMALL(IF(NPE!AL$2:AL$181&lt;&gt;"",ROW(INDIRECT("1:"&amp;ROWS(NPE!AL$2:AL$181)))),ROWS(NPE!$1:3))),""),"")</f>
        <v/>
      </c>
      <c r="BC36" s="98" t="str">
        <f t="array" aca="1" ref="BC36" ca="1">IFERROR(IF(ROWS(NPE!$1:3)&lt;=COUNTA(NPE!AM$2:AM$181),INDEX(NPE!AM$2:AM$181,SMALL(IF(NPE!AM$2:AM$181&lt;&gt;"",ROW(INDIRECT("1:"&amp;ROWS(NPE!AM$2:AM$181)))),ROWS(NPE!$1:3))),""),"")</f>
        <v/>
      </c>
      <c r="BD36" s="98" t="str">
        <f t="array" aca="1" ref="BD36" ca="1">IFERROR(IF(ROWS(NPE!$1:3)&lt;=COUNTA(NPE!AN$2:AN$181),INDEX(NPE!AN$2:AN$181,SMALL(IF(NPE!AN$2:AN$181&lt;&gt;"",ROW(INDIRECT("1:"&amp;ROWS(NPE!AN$2:AN$181)))),ROWS(NPE!$1:3))),""),"")</f>
        <v/>
      </c>
      <c r="BE36" s="98" t="str">
        <f t="array" aca="1" ref="BE36" ca="1">IFERROR(IF(ROWS(NPE!$1:3)&lt;=COUNTA(NPE!AO$2:AO$181),INDEX(NPE!AO$2:AO$181,SMALL(IF(NPE!AO$2:AO$181&lt;&gt;"",ROW(INDIRECT("1:"&amp;ROWS(NPE!AO$2:AO$181)))),ROWS(NPE!$1:3))),""),"")</f>
        <v/>
      </c>
      <c r="BF36" s="98" t="str">
        <f t="array" aca="1" ref="BF36" ca="1">IFERROR(IF(ROWS(NPE!$1:3)&lt;=COUNTA(NPE!AP$2:AP$181),INDEX(NPE!AP$2:AP$181,SMALL(IF(NPE!AP$2:AP$181&lt;&gt;"",ROW(INDIRECT("1:"&amp;ROWS(NPE!AP$2:AP$181)))),ROWS(NPE!$1:3))),""),"")</f>
        <v/>
      </c>
      <c r="BG36" s="98" t="str">
        <f t="array" aca="1" ref="BG36" ca="1">IFERROR(IF(ROWS(NPE!$1:3)&lt;=COUNTA(NPE!AQ$2:AQ$181),INDEX(NPE!AQ$2:AQ$181,SMALL(IF(NPE!AQ$2:AQ$181&lt;&gt;"",ROW(INDIRECT("1:"&amp;ROWS(NPE!AQ$2:AQ$181)))),ROWS(NPE!$1:3))),""),"")</f>
        <v>laitue</v>
      </c>
      <c r="BH36" s="98" t="str">
        <f t="array" aca="1" ref="BH36" ca="1">IFERROR(IF(ROWS(NPE!$1:3)&lt;=COUNTA(NPE!AR$2:AR$181),INDEX(NPE!AR$2:AR$181,SMALL(IF(NPE!AR$2:AR$181&lt;&gt;"",ROW(INDIRECT("1:"&amp;ROWS(NPE!AR$2:AR$181)))),ROWS(NPE!$1:3))),""),"")</f>
        <v>laitue</v>
      </c>
      <c r="BI36" s="98" t="str">
        <f t="array" aca="1" ref="BI36" ca="1">IFERROR(IF(ROWS(NPE!$1:3)&lt;=COUNTA(NPE!AS$2:AS$181),INDEX(NPE!AS$2:AS$181,SMALL(IF(NPE!AS$2:AS$181&lt;&gt;"",ROW(INDIRECT("1:"&amp;ROWS(NPE!AS$2:AS$181)))),ROWS(NPE!$1:3))),""),"")</f>
        <v/>
      </c>
      <c r="BJ36" s="98" t="str">
        <f t="array" aca="1" ref="BJ36" ca="1">IFERROR(IF(ROWS(NPE!$1:3)&lt;=COUNTA(NPE!AT$2:AT$181),INDEX(NPE!AT$2:AT$181,SMALL(IF(NPE!AT$2:AT$181&lt;&gt;"",ROW(INDIRECT("1:"&amp;ROWS(NPE!AT$2:AT$181)))),ROWS(NPE!$1:3))),""),"")</f>
        <v/>
      </c>
      <c r="BK36" s="98" t="str">
        <f t="array" aca="1" ref="BK36" ca="1">IFERROR(IF(ROWS(NPE!$1:3)&lt;=COUNTA(NPE!AU$2:AU$181),INDEX(NPE!AU$2:AU$181,SMALL(IF(NPE!AU$2:AU$181&lt;&gt;"",ROW(INDIRECT("1:"&amp;ROWS(NPE!AU$2:AU$181)))),ROWS(NPE!$1:3))),""),"")</f>
        <v/>
      </c>
      <c r="BL36" s="98" t="str">
        <f t="array" aca="1" ref="BL36" ca="1">IFERROR(IF(ROWS(NPE!$1:3)&lt;=COUNTA(NPE!AV$2:AV$181),INDEX(NPE!AV$2:AV$181,SMALL(IF(NPE!AV$2:AV$181&lt;&gt;"",ROW(INDIRECT("1:"&amp;ROWS(NPE!AV$2:AV$181)))),ROWS(NPE!$1:3))),""),"")</f>
        <v/>
      </c>
      <c r="BM36" s="98" t="str">
        <f t="array" aca="1" ref="BM36" ca="1">IFERROR(IF(ROWS(NPE!$1:3)&lt;=COUNTA(NPE!AW$2:AW$181),INDEX(NPE!AW$2:AW$181,SMALL(IF(NPE!AW$2:AW$181&lt;&gt;"",ROW(INDIRECT("1:"&amp;ROWS(NPE!AW$2:AW$181)))),ROWS(NPE!$1:3))),""),"")</f>
        <v/>
      </c>
      <c r="BN36" s="98" t="str">
        <f t="array" aca="1" ref="BN36" ca="1">IFERROR(IF(ROWS(NPE!$1:3)&lt;=COUNTA(NPE!AX$2:AX$181),INDEX(NPE!AX$2:AX$181,SMALL(IF(NPE!AX$2:AX$181&lt;&gt;"",ROW(INDIRECT("1:"&amp;ROWS(NPE!AX$2:AX$181)))),ROWS(NPE!$1:3))),""),"")</f>
        <v/>
      </c>
      <c r="BO36" s="98" t="str">
        <f t="array" aca="1" ref="BO36" ca="1">IFERROR(IF(ROWS(NPE!$1:3)&lt;=COUNTA(NPE!AY$2:AY$181),INDEX(NPE!AY$2:AY$181,SMALL(IF(NPE!AY$2:AY$181&lt;&gt;"",ROW(INDIRECT("1:"&amp;ROWS(NPE!AY$2:AY$181)))),ROWS(NPE!$1:3))),""),"")</f>
        <v/>
      </c>
      <c r="BP36" s="98" t="str">
        <f t="array" aca="1" ref="BP36" ca="1">IFERROR(IF(ROWS(NPE!$1:3)&lt;=COUNTA(NPE!AZ$2:AZ$181),INDEX(NPE!AZ$2:AZ$181,SMALL(IF(NPE!AZ$2:AZ$181&lt;&gt;"",ROW(INDIRECT("1:"&amp;ROWS(NPE!AZ$2:AZ$181)))),ROWS(NPE!$1:3))),""),"")</f>
        <v>épinard</v>
      </c>
    </row>
    <row r="37" spans="2:68" x14ac:dyDescent="0.2">
      <c r="B37" s="183" t="str">
        <f ca="1">IF(ISBLANK(Surfaces!$B5),"",Surfaces!$B5)</f>
        <v>radis</v>
      </c>
      <c r="C37" s="110">
        <f ca="1">IF((VLOOKUP(B37,Surfaces!$B$1:$AL$61,23,0))="",(VLOOKUP(B37,Surfaces!$B$1:$AL$61,36,0)),(VLOOKUP(B37,Surfaces!$B$1:$AL$61,23,0)))</f>
        <v>300</v>
      </c>
      <c r="D37" s="111">
        <f ca="1">Surfaces!$I5</f>
        <v>750</v>
      </c>
      <c r="E37" s="111" t="str">
        <f ca="1">Surfaces!$H5</f>
        <v>botte</v>
      </c>
      <c r="F37" s="110">
        <f ca="1">IF((VLOOKUP(B37,Surfaces!$B$1:$AL$61,21,0))="",(VLOOKUP(B37,Surfaces!$B$1:$AL$61,34,0)),(VLOOKUP(B37,Surfaces!$B$1:$AL$61,21,0)))</f>
        <v>18.75</v>
      </c>
      <c r="G37" s="110">
        <f ca="1">IFERROR(IF((VLOOKUP(B37,Surfaces!$B$1:$AL$61,18,0))="",(VLOOKUP(B37,Surfaces!$B$1:$AL$61,31,0)/$C$3),(VLOOKUP(B37,Surfaces!$B$1:$AL$61,18,0)/$C$3)),"")</f>
        <v>75</v>
      </c>
      <c r="H37" s="111">
        <f ca="1">IF((VLOOKUP(B37,Surfaces!$B$1:$AL$61,14,0))="",(VLOOKUP(B37,Surfaces!$B$1:$AL$61,28,0)),(VLOOKUP(B37,Surfaces!$B$1:$AL$61,14,0)))</f>
        <v>2437.5</v>
      </c>
      <c r="I37" s="111">
        <f ca="1">IF((VLOOKUP(B37,Surfaces!$B$1:$AL$61,15,0))="",(VLOOKUP(B37,Surfaces!$B$1:$AL$61,29,0)),(VLOOKUP(B37,Surfaces!$B$1:$AL$61,15,0)))</f>
        <v>50</v>
      </c>
      <c r="J37" s="110">
        <f ca="1">IF(ISNA(VLOOKUP(B37,Calendrier!$A$2:$BR$181,67,0)),"",(VLOOKUP(B37,Calendrier!$A$2:$BR$181,67,0))*D37)</f>
        <v>832.50000000000011</v>
      </c>
      <c r="K37" s="110" t="str">
        <f ca="1">IF(ISNA(VLOOKUP(B37,Calendrier!$A$2:$BR$181,68,0)),"",(VLOOKUP(B37,Calendrier!$A$2:$BR$181,68,0)))</f>
        <v>€/botte</v>
      </c>
      <c r="L37" s="110">
        <f ca="1">IF(ISNA(VLOOKUP(B37,Calendrier!$A$2:$BR$181,69,0)),"",(VLOOKUP(B37,Calendrier!$A$2:$BR$181,69,0))*D37)</f>
        <v>1260</v>
      </c>
      <c r="M37" s="110" t="str">
        <f t="shared" ca="1" si="0"/>
        <v>€/botte</v>
      </c>
      <c r="N37" s="110">
        <f t="shared" ca="1" si="2"/>
        <v>427.49999999999989</v>
      </c>
      <c r="O37" s="184" t="str">
        <f t="shared" ca="1" si="1"/>
        <v>€/botte</v>
      </c>
      <c r="Q37" s="98" t="str">
        <f t="array" aca="1" ref="Q37" ca="1">IFERROR(IF(ROWS(NPE!$1:4)&lt;=COUNTA(NPE!A$2:A$181),INDEX(NPE!A$2:A$181,SMALL(IF(NPE!A$2:A$181&lt;&gt;"",ROW(INDIRECT("1:"&amp;ROWS(NPE!A$2:A$181)))),ROWS(NPE!$1:4))),""),"")</f>
        <v>rutabaga</v>
      </c>
      <c r="R37" s="98" t="str">
        <f t="array" aca="1" ref="R37" ca="1">IFERROR(IF(ROWS(NPE!$1:4)&lt;=COUNTA(NPE!B$2:B$181),INDEX(NPE!B$2:B$181,SMALL(IF(NPE!B$2:B$181&lt;&gt;"",ROW(INDIRECT("1:"&amp;ROWS(NPE!B$2:B$181)))),ROWS(NPE!$1:4))),""),"")</f>
        <v/>
      </c>
      <c r="S37" s="98" t="str">
        <f t="array" aca="1" ref="S37" ca="1">IFERROR(IF(ROWS(NPE!$1:4)&lt;=COUNTA(NPE!C$2:C$181),INDEX(NPE!C$2:C$181,SMALL(IF(NPE!C$2:C$181&lt;&gt;"",ROW(INDIRECT("1:"&amp;ROWS(NPE!C$2:C$181)))),ROWS(NPE!$1:4))),""),"")</f>
        <v/>
      </c>
      <c r="T37" s="98" t="str">
        <f t="array" aca="1" ref="T37" ca="1">IFERROR(IF(ROWS(NPE!$1:4)&lt;=COUNTA(NPE!D$2:D$181),INDEX(NPE!D$2:D$181,SMALL(IF(NPE!D$2:D$181&lt;&gt;"",ROW(INDIRECT("1:"&amp;ROWS(NPE!D$2:D$181)))),ROWS(NPE!$1:4))),""),"")</f>
        <v/>
      </c>
      <c r="U37" s="98" t="str">
        <f t="array" aca="1" ref="U37" ca="1">IFERROR(IF(ROWS(NPE!$1:4)&lt;=COUNTA(NPE!E$2:E$181),INDEX(NPE!E$2:E$181,SMALL(IF(NPE!E$2:E$181&lt;&gt;"",ROW(INDIRECT("1:"&amp;ROWS(NPE!E$2:E$181)))),ROWS(NPE!$1:4))),""),"")</f>
        <v/>
      </c>
      <c r="V37" s="98" t="str">
        <f t="array" aca="1" ref="V37" ca="1">IFERROR(IF(ROWS(NPE!$1:4)&lt;=COUNTA(NPE!F$2:F$181),INDEX(NPE!F$2:F$181,SMALL(IF(NPE!F$2:F$181&lt;&gt;"",ROW(INDIRECT("1:"&amp;ROWS(NPE!F$2:F$181)))),ROWS(NPE!$1:4))),""),"")</f>
        <v/>
      </c>
      <c r="W37" s="98" t="str">
        <f t="array" aca="1" ref="W37" ca="1">IFERROR(IF(ROWS(NPE!$1:4)&lt;=COUNTA(NPE!G$2:G$181),INDEX(NPE!G$2:G$181,SMALL(IF(NPE!G$2:G$181&lt;&gt;"",ROW(INDIRECT("1:"&amp;ROWS(NPE!G$2:G$181)))),ROWS(NPE!$1:4))),""),"")</f>
        <v>crosnes</v>
      </c>
      <c r="X37" s="98" t="str">
        <f t="array" aca="1" ref="X37" ca="1">IFERROR(IF(ROWS(NPE!$1:4)&lt;=COUNTA(NPE!H$2:H$181),INDEX(NPE!H$2:H$181,SMALL(IF(NPE!H$2:H$181&lt;&gt;"",ROW(INDIRECT("1:"&amp;ROWS(NPE!H$2:H$181)))),ROWS(NPE!$1:4))),""),"")</f>
        <v>crosnes</v>
      </c>
      <c r="Y37" s="98" t="str">
        <f t="array" aca="1" ref="Y37" ca="1">IFERROR(IF(ROWS(NPE!$1:4)&lt;=COUNTA(NPE!I$2:I$181),INDEX(NPE!I$2:I$181,SMALL(IF(NPE!I$2:I$181&lt;&gt;"",ROW(INDIRECT("1:"&amp;ROWS(NPE!I$2:I$181)))),ROWS(NPE!$1:4))),""),"")</f>
        <v/>
      </c>
      <c r="Z37" s="98" t="str">
        <f t="array" aca="1" ref="Z37" ca="1">IFERROR(IF(ROWS(NPE!$1:4)&lt;=COUNTA(NPE!J$2:J$181),INDEX(NPE!J$2:J$181,SMALL(IF(NPE!J$2:J$181&lt;&gt;"",ROW(INDIRECT("1:"&amp;ROWS(NPE!J$2:J$181)))),ROWS(NPE!$1:4))),""),"")</f>
        <v/>
      </c>
      <c r="AA37" s="98" t="str">
        <f t="array" aca="1" ref="AA37" ca="1">IFERROR(IF(ROWS(NPE!$1:4)&lt;=COUNTA(NPE!K$2:K$181),INDEX(NPE!K$2:K$181,SMALL(IF(NPE!K$2:K$181&lt;&gt;"",ROW(INDIRECT("1:"&amp;ROWS(NPE!K$2:K$181)))),ROWS(NPE!$1:4))),""),"")</f>
        <v/>
      </c>
      <c r="AB37" s="98" t="str">
        <f t="array" aca="1" ref="AB37" ca="1">IFERROR(IF(ROWS(NPE!$1:4)&lt;=COUNTA(NPE!L$2:L$181),INDEX(NPE!L$2:L$181,SMALL(IF(NPE!L$2:L$181&lt;&gt;"",ROW(INDIRECT("1:"&amp;ROWS(NPE!L$2:L$181)))),ROWS(NPE!$1:4))),""),"")</f>
        <v/>
      </c>
      <c r="AC37" s="98" t="str">
        <f t="array" aca="1" ref="AC37" ca="1">IFERROR(IF(ROWS(NPE!$1:4)&lt;=COUNTA(NPE!M$2:M$181),INDEX(NPE!M$2:M$181,SMALL(IF(NPE!M$2:M$181&lt;&gt;"",ROW(INDIRECT("1:"&amp;ROWS(NPE!M$2:M$181)))),ROWS(NPE!$1:4))),""),"")</f>
        <v/>
      </c>
      <c r="AD37" s="98" t="str">
        <f t="array" aca="1" ref="AD37" ca="1">IFERROR(IF(ROWS(NPE!$1:4)&lt;=COUNTA(NPE!N$2:N$181),INDEX(NPE!N$2:N$181,SMALL(IF(NPE!N$2:N$181&lt;&gt;"",ROW(INDIRECT("1:"&amp;ROWS(NPE!N$2:N$181)))),ROWS(NPE!$1:4))),""),"")</f>
        <v/>
      </c>
      <c r="AE37" s="98" t="str">
        <f t="array" aca="1" ref="AE37" ca="1">IFERROR(IF(ROWS(NPE!$1:4)&lt;=COUNTA(NPE!O$2:O$181),INDEX(NPE!O$2:O$181,SMALL(IF(NPE!O$2:O$181&lt;&gt;"",ROW(INDIRECT("1:"&amp;ROWS(NPE!O$2:O$181)))),ROWS(NPE!$1:4))),""),"")</f>
        <v>épinard</v>
      </c>
      <c r="AF37" s="98" t="str">
        <f t="array" aca="1" ref="AF37" ca="1">IFERROR(IF(ROWS(NPE!$1:4)&lt;=COUNTA(NPE!P$2:P$181),INDEX(NPE!P$2:P$181,SMALL(IF(NPE!P$2:P$181&lt;&gt;"",ROW(INDIRECT("1:"&amp;ROWS(NPE!P$2:P$181)))),ROWS(NPE!$1:4))),""),"")</f>
        <v>épinard</v>
      </c>
      <c r="AG37" s="98" t="str">
        <f t="array" aca="1" ref="AG37" ca="1">IFERROR(IF(ROWS(NPE!$1:4)&lt;=COUNTA(NPE!Q$2:Q$181),INDEX(NPE!Q$2:Q$181,SMALL(IF(NPE!Q$2:Q$181&lt;&gt;"",ROW(INDIRECT("1:"&amp;ROWS(NPE!Q$2:Q$181)))),ROWS(NPE!$1:4))),""),"")</f>
        <v/>
      </c>
      <c r="AH37" s="98" t="str">
        <f t="array" aca="1" ref="AH37" ca="1">IFERROR(IF(ROWS(NPE!$1:4)&lt;=COUNTA(NPE!R$2:R$181),INDEX(NPE!R$2:R$181,SMALL(IF(NPE!R$2:R$181&lt;&gt;"",ROW(INDIRECT("1:"&amp;ROWS(NPE!R$2:R$181)))),ROWS(NPE!$1:4))),""),"")</f>
        <v/>
      </c>
      <c r="AI37" s="98" t="str">
        <f t="array" aca="1" ref="AI37" ca="1">IFERROR(IF(ROWS(NPE!$1:4)&lt;=COUNTA(NPE!S$2:S$181),INDEX(NPE!S$2:S$181,SMALL(IF(NPE!S$2:S$181&lt;&gt;"",ROW(INDIRECT("1:"&amp;ROWS(NPE!S$2:S$181)))),ROWS(NPE!$1:4))),""),"")</f>
        <v/>
      </c>
      <c r="AJ37" s="98" t="str">
        <f t="array" aca="1" ref="AJ37" ca="1">IFERROR(IF(ROWS(NPE!$1:4)&lt;=COUNTA(NPE!T$2:T$181),INDEX(NPE!T$2:T$181,SMALL(IF(NPE!T$2:T$181&lt;&gt;"",ROW(INDIRECT("1:"&amp;ROWS(NPE!T$2:T$181)))),ROWS(NPE!$1:4))),""),"")</f>
        <v/>
      </c>
      <c r="AK37" s="98" t="str">
        <f t="array" aca="1" ref="AK37" ca="1">IFERROR(IF(ROWS(NPE!$1:4)&lt;=COUNTA(NPE!U$2:U$181),INDEX(NPE!U$2:U$181,SMALL(IF(NPE!U$2:U$181&lt;&gt;"",ROW(INDIRECT("1:"&amp;ROWS(NPE!U$2:U$181)))),ROWS(NPE!$1:4))),""),"")</f>
        <v/>
      </c>
      <c r="AL37" s="98" t="str">
        <f t="array" aca="1" ref="AL37" ca="1">IFERROR(IF(ROWS(NPE!$1:4)&lt;=COUNTA(NPE!V$2:V$181),INDEX(NPE!V$2:V$181,SMALL(IF(NPE!V$2:V$181&lt;&gt;"",ROW(INDIRECT("1:"&amp;ROWS(NPE!V$2:V$181)))),ROWS(NPE!$1:4))),""),"")</f>
        <v/>
      </c>
      <c r="AM37" s="98" t="str">
        <f t="array" aca="1" ref="AM37" ca="1">IFERROR(IF(ROWS(NPE!$1:4)&lt;=COUNTA(NPE!W$2:W$181),INDEX(NPE!W$2:W$181,SMALL(IF(NPE!W$2:W$181&lt;&gt;"",ROW(INDIRECT("1:"&amp;ROWS(NPE!W$2:W$181)))),ROWS(NPE!$1:4))),""),"")</f>
        <v/>
      </c>
      <c r="AN37" s="98" t="str">
        <f t="array" aca="1" ref="AN37" ca="1">IFERROR(IF(ROWS(NPE!$1:4)&lt;=COUNTA(NPE!X$2:X$181),INDEX(NPE!X$2:X$181,SMALL(IF(NPE!X$2:X$181&lt;&gt;"",ROW(INDIRECT("1:"&amp;ROWS(NPE!X$2:X$181)))),ROWS(NPE!$1:4))),""),"")</f>
        <v/>
      </c>
      <c r="AO37" s="98" t="str">
        <f t="array" aca="1" ref="AO37" ca="1">IFERROR(IF(ROWS(NPE!$1:4)&lt;=COUNTA(NPE!Y$2:Y$181),INDEX(NPE!Y$2:Y$181,SMALL(IF(NPE!Y$2:Y$181&lt;&gt;"",ROW(INDIRECT("1:"&amp;ROWS(NPE!Y$2:Y$181)))),ROWS(NPE!$1:4))),""),"")</f>
        <v/>
      </c>
      <c r="AP37" s="98" t="str">
        <f t="array" aca="1" ref="AP37" ca="1">IFERROR(IF(ROWS(NPE!$1:4)&lt;=COUNTA(NPE!Z$2:Z$181),INDEX(NPE!Z$2:Z$181,SMALL(IF(NPE!Z$2:Z$181&lt;&gt;"",ROW(INDIRECT("1:"&amp;ROWS(NPE!Z$2:Z$181)))),ROWS(NPE!$1:4))),""),"")</f>
        <v/>
      </c>
      <c r="AQ37" s="98" t="str">
        <f t="array" aca="1" ref="AQ37" ca="1">IFERROR(IF(ROWS(NPE!$1:4)&lt;=COUNTA(NPE!AA$2:AA$181),INDEX(NPE!AA$2:AA$181,SMALL(IF(NPE!AA$2:AA$181&lt;&gt;"",ROW(INDIRECT("1:"&amp;ROWS(NPE!AA$2:AA$181)))),ROWS(NPE!$1:4))),""),"")</f>
        <v/>
      </c>
      <c r="AR37" s="98" t="str">
        <f t="array" aca="1" ref="AR37" ca="1">IFERROR(IF(ROWS(NPE!$1:4)&lt;=COUNTA(NPE!AB$2:AB$181),INDEX(NPE!AB$2:AB$181,SMALL(IF(NPE!AB$2:AB$181&lt;&gt;"",ROW(INDIRECT("1:"&amp;ROWS(NPE!AB$2:AB$181)))),ROWS(NPE!$1:4))),""),"")</f>
        <v>blette</v>
      </c>
      <c r="AS37" s="98" t="str">
        <f t="array" aca="1" ref="AS37" ca="1">IFERROR(IF(ROWS(NPE!$1:4)&lt;=COUNTA(NPE!AC$2:AC$181),INDEX(NPE!AC$2:AC$181,SMALL(IF(NPE!AC$2:AC$181&lt;&gt;"",ROW(INDIRECT("1:"&amp;ROWS(NPE!AC$2:AC$181)))),ROWS(NPE!$1:4))),""),"")</f>
        <v>blette</v>
      </c>
      <c r="AT37" s="98" t="str">
        <f t="array" aca="1" ref="AT37" ca="1">IFERROR(IF(ROWS(NPE!$1:4)&lt;=COUNTA(NPE!AD$2:AD$181),INDEX(NPE!AD$2:AD$181,SMALL(IF(NPE!AD$2:AD$181&lt;&gt;"",ROW(INDIRECT("1:"&amp;ROWS(NPE!AD$2:AD$181)))),ROWS(NPE!$1:4))),""),"")</f>
        <v>blette</v>
      </c>
      <c r="AU37" s="98" t="str">
        <f t="array" aca="1" ref="AU37" ca="1">IFERROR(IF(ROWS(NPE!$1:4)&lt;=COUNTA(NPE!AE$2:AE$181),INDEX(NPE!AE$2:AE$181,SMALL(IF(NPE!AE$2:AE$181&lt;&gt;"",ROW(INDIRECT("1:"&amp;ROWS(NPE!AE$2:AE$181)))),ROWS(NPE!$1:4))),""),"")</f>
        <v>radis</v>
      </c>
      <c r="AV37" s="98" t="str">
        <f t="array" aca="1" ref="AV37" ca="1">IFERROR(IF(ROWS(NPE!$1:4)&lt;=COUNTA(NPE!AF$2:AF$181),INDEX(NPE!AF$2:AF$181,SMALL(IF(NPE!AF$2:AF$181&lt;&gt;"",ROW(INDIRECT("1:"&amp;ROWS(NPE!AF$2:AF$181)))),ROWS(NPE!$1:4))),""),"")</f>
        <v>radis</v>
      </c>
      <c r="AW37" s="98" t="str">
        <f t="array" aca="1" ref="AW37" ca="1">IFERROR(IF(ROWS(NPE!$1:4)&lt;=COUNTA(NPE!AG$2:AG$181),INDEX(NPE!AG$2:AG$181,SMALL(IF(NPE!AG$2:AG$181&lt;&gt;"",ROW(INDIRECT("1:"&amp;ROWS(NPE!AG$2:AG$181)))),ROWS(NPE!$1:4))),""),"")</f>
        <v>radis</v>
      </c>
      <c r="AX37" s="98" t="str">
        <f t="array" aca="1" ref="AX37" ca="1">IFERROR(IF(ROWS(NPE!$1:4)&lt;=COUNTA(NPE!AH$2:AH$181),INDEX(NPE!AH$2:AH$181,SMALL(IF(NPE!AH$2:AH$181&lt;&gt;"",ROW(INDIRECT("1:"&amp;ROWS(NPE!AH$2:AH$181)))),ROWS(NPE!$1:4))),""),"")</f>
        <v>radis</v>
      </c>
      <c r="AY37" s="98" t="str">
        <f t="array" aca="1" ref="AY37" ca="1">IFERROR(IF(ROWS(NPE!$1:4)&lt;=COUNTA(NPE!AI$2:AI$181),INDEX(NPE!AI$2:AI$181,SMALL(IF(NPE!AI$2:AI$181&lt;&gt;"",ROW(INDIRECT("1:"&amp;ROWS(NPE!AI$2:AI$181)))),ROWS(NPE!$1:4))),""),"")</f>
        <v>radis</v>
      </c>
      <c r="AZ37" s="98" t="str">
        <f t="array" aca="1" ref="AZ37" ca="1">IFERROR(IF(ROWS(NPE!$1:4)&lt;=COUNTA(NPE!AJ$2:AJ$181),INDEX(NPE!AJ$2:AJ$181,SMALL(IF(NPE!AJ$2:AJ$181&lt;&gt;"",ROW(INDIRECT("1:"&amp;ROWS(NPE!AJ$2:AJ$181)))),ROWS(NPE!$1:4))),""),"")</f>
        <v/>
      </c>
      <c r="BA37" s="98" t="str">
        <f t="array" aca="1" ref="BA37" ca="1">IFERROR(IF(ROWS(NPE!$1:4)&lt;=COUNTA(NPE!AK$2:AK$181),INDEX(NPE!AK$2:AK$181,SMALL(IF(NPE!AK$2:AK$181&lt;&gt;"",ROW(INDIRECT("1:"&amp;ROWS(NPE!AK$2:AK$181)))),ROWS(NPE!$1:4))),""),"")</f>
        <v/>
      </c>
      <c r="BB37" s="98" t="str">
        <f t="array" aca="1" ref="BB37" ca="1">IFERROR(IF(ROWS(NPE!$1:4)&lt;=COUNTA(NPE!AL$2:AL$181),INDEX(NPE!AL$2:AL$181,SMALL(IF(NPE!AL$2:AL$181&lt;&gt;"",ROW(INDIRECT("1:"&amp;ROWS(NPE!AL$2:AL$181)))),ROWS(NPE!$1:4))),""),"")</f>
        <v/>
      </c>
      <c r="BC37" s="98" t="str">
        <f t="array" aca="1" ref="BC37" ca="1">IFERROR(IF(ROWS(NPE!$1:4)&lt;=COUNTA(NPE!AM$2:AM$181),INDEX(NPE!AM$2:AM$181,SMALL(IF(NPE!AM$2:AM$181&lt;&gt;"",ROW(INDIRECT("1:"&amp;ROWS(NPE!AM$2:AM$181)))),ROWS(NPE!$1:4))),""),"")</f>
        <v/>
      </c>
      <c r="BD37" s="98" t="str">
        <f t="array" aca="1" ref="BD37" ca="1">IFERROR(IF(ROWS(NPE!$1:4)&lt;=COUNTA(NPE!AN$2:AN$181),INDEX(NPE!AN$2:AN$181,SMALL(IF(NPE!AN$2:AN$181&lt;&gt;"",ROW(INDIRECT("1:"&amp;ROWS(NPE!AN$2:AN$181)))),ROWS(NPE!$1:4))),""),"")</f>
        <v/>
      </c>
      <c r="BE37" s="98" t="str">
        <f t="array" aca="1" ref="BE37" ca="1">IFERROR(IF(ROWS(NPE!$1:4)&lt;=COUNTA(NPE!AO$2:AO$181),INDEX(NPE!AO$2:AO$181,SMALL(IF(NPE!AO$2:AO$181&lt;&gt;"",ROW(INDIRECT("1:"&amp;ROWS(NPE!AO$2:AO$181)))),ROWS(NPE!$1:4))),""),"")</f>
        <v/>
      </c>
      <c r="BF37" s="98" t="str">
        <f t="array" aca="1" ref="BF37" ca="1">IFERROR(IF(ROWS(NPE!$1:4)&lt;=COUNTA(NPE!AP$2:AP$181),INDEX(NPE!AP$2:AP$181,SMALL(IF(NPE!AP$2:AP$181&lt;&gt;"",ROW(INDIRECT("1:"&amp;ROWS(NPE!AP$2:AP$181)))),ROWS(NPE!$1:4))),""),"")</f>
        <v/>
      </c>
      <c r="BG37" s="98" t="str">
        <f t="array" aca="1" ref="BG37" ca="1">IFERROR(IF(ROWS(NPE!$1:4)&lt;=COUNTA(NPE!AQ$2:AQ$181),INDEX(NPE!AQ$2:AQ$181,SMALL(IF(NPE!AQ$2:AQ$181&lt;&gt;"",ROW(INDIRECT("1:"&amp;ROWS(NPE!AQ$2:AQ$181)))),ROWS(NPE!$1:4))),""),"")</f>
        <v>radis</v>
      </c>
      <c r="BH37" s="98" t="str">
        <f t="array" aca="1" ref="BH37" ca="1">IFERROR(IF(ROWS(NPE!$1:4)&lt;=COUNTA(NPE!AR$2:AR$181),INDEX(NPE!AR$2:AR$181,SMALL(IF(NPE!AR$2:AR$181&lt;&gt;"",ROW(INDIRECT("1:"&amp;ROWS(NPE!AR$2:AR$181)))),ROWS(NPE!$1:4))),""),"")</f>
        <v>radis</v>
      </c>
      <c r="BI37" s="98" t="str">
        <f t="array" aca="1" ref="BI37" ca="1">IFERROR(IF(ROWS(NPE!$1:4)&lt;=COUNTA(NPE!AS$2:AS$181),INDEX(NPE!AS$2:AS$181,SMALL(IF(NPE!AS$2:AS$181&lt;&gt;"",ROW(INDIRECT("1:"&amp;ROWS(NPE!AS$2:AS$181)))),ROWS(NPE!$1:4))),""),"")</f>
        <v/>
      </c>
      <c r="BJ37" s="98" t="str">
        <f t="array" aca="1" ref="BJ37" ca="1">IFERROR(IF(ROWS(NPE!$1:4)&lt;=COUNTA(NPE!AT$2:AT$181),INDEX(NPE!AT$2:AT$181,SMALL(IF(NPE!AT$2:AT$181&lt;&gt;"",ROW(INDIRECT("1:"&amp;ROWS(NPE!AT$2:AT$181)))),ROWS(NPE!$1:4))),""),"")</f>
        <v/>
      </c>
      <c r="BK37" s="98" t="str">
        <f t="array" aca="1" ref="BK37" ca="1">IFERROR(IF(ROWS(NPE!$1:4)&lt;=COUNTA(NPE!AU$2:AU$181),INDEX(NPE!AU$2:AU$181,SMALL(IF(NPE!AU$2:AU$181&lt;&gt;"",ROW(INDIRECT("1:"&amp;ROWS(NPE!AU$2:AU$181)))),ROWS(NPE!$1:4))),""),"")</f>
        <v/>
      </c>
      <c r="BL37" s="98" t="str">
        <f t="array" aca="1" ref="BL37" ca="1">IFERROR(IF(ROWS(NPE!$1:4)&lt;=COUNTA(NPE!AV$2:AV$181),INDEX(NPE!AV$2:AV$181,SMALL(IF(NPE!AV$2:AV$181&lt;&gt;"",ROW(INDIRECT("1:"&amp;ROWS(NPE!AV$2:AV$181)))),ROWS(NPE!$1:4))),""),"")</f>
        <v/>
      </c>
      <c r="BM37" s="98" t="str">
        <f t="array" aca="1" ref="BM37" ca="1">IFERROR(IF(ROWS(NPE!$1:4)&lt;=COUNTA(NPE!AW$2:AW$181),INDEX(NPE!AW$2:AW$181,SMALL(IF(NPE!AW$2:AW$181&lt;&gt;"",ROW(INDIRECT("1:"&amp;ROWS(NPE!AW$2:AW$181)))),ROWS(NPE!$1:4))),""),"")</f>
        <v/>
      </c>
      <c r="BN37" s="98" t="str">
        <f t="array" aca="1" ref="BN37" ca="1">IFERROR(IF(ROWS(NPE!$1:4)&lt;=COUNTA(NPE!AX$2:AX$181),INDEX(NPE!AX$2:AX$181,SMALL(IF(NPE!AX$2:AX$181&lt;&gt;"",ROW(INDIRECT("1:"&amp;ROWS(NPE!AX$2:AX$181)))),ROWS(NPE!$1:4))),""),"")</f>
        <v/>
      </c>
      <c r="BO37" s="98" t="str">
        <f t="array" aca="1" ref="BO37" ca="1">IFERROR(IF(ROWS(NPE!$1:4)&lt;=COUNTA(NPE!AY$2:AY$181),INDEX(NPE!AY$2:AY$181,SMALL(IF(NPE!AY$2:AY$181&lt;&gt;"",ROW(INDIRECT("1:"&amp;ROWS(NPE!AY$2:AY$181)))),ROWS(NPE!$1:4))),""),"")</f>
        <v/>
      </c>
      <c r="BP37" s="98" t="str">
        <f t="array" aca="1" ref="BP37" ca="1">IFERROR(IF(ROWS(NPE!$1:4)&lt;=COUNTA(NPE!AZ$2:AZ$181),INDEX(NPE!AZ$2:AZ$181,SMALL(IF(NPE!AZ$2:AZ$181&lt;&gt;"",ROW(INDIRECT("1:"&amp;ROWS(NPE!AZ$2:AZ$181)))),ROWS(NPE!$1:4))),""),"")</f>
        <v>panais</v>
      </c>
    </row>
    <row r="38" spans="2:68" x14ac:dyDescent="0.2">
      <c r="B38" s="183" t="str">
        <f ca="1">IF(ISBLANK(Surfaces!$B6),"",Surfaces!$B6)</f>
        <v>blette</v>
      </c>
      <c r="C38" s="110">
        <f ca="1">IF((VLOOKUP(B38,Surfaces!$B$1:$AL$61,23,0))="",(VLOOKUP(B38,Surfaces!$B$1:$AL$61,36,0)),(VLOOKUP(B38,Surfaces!$B$1:$AL$61,23,0)))</f>
        <v>156</v>
      </c>
      <c r="D38" s="111">
        <f ca="1">Surfaces!$I6</f>
        <v>500</v>
      </c>
      <c r="E38" s="111" t="str">
        <f ca="1">Surfaces!$H6</f>
        <v>botte</v>
      </c>
      <c r="F38" s="110">
        <f ca="1">IF((VLOOKUP(B38,Surfaces!$B$1:$AL$61,21,0))="",(VLOOKUP(B38,Surfaces!$B$1:$AL$61,34,0)),(VLOOKUP(B38,Surfaces!$B$1:$AL$61,21,0)))</f>
        <v>9.75</v>
      </c>
      <c r="G38" s="110">
        <f ca="1">IFERROR(IF((VLOOKUP(B38,Surfaces!$B$1:$AL$61,18,0))="",(VLOOKUP(B38,Surfaces!$B$1:$AL$61,31,0)/$C$3),(VLOOKUP(B38,Surfaces!$B$1:$AL$61,18,0)/$C$3)),"")</f>
        <v>9.75</v>
      </c>
      <c r="H38" s="111">
        <f ca="1">IF((VLOOKUP(B38,Surfaces!$B$1:$AL$61,14,0))="",(VLOOKUP(B38,Surfaces!$B$1:$AL$61,28,0)),(VLOOKUP(B38,Surfaces!$B$1:$AL$61,14,0)))</f>
        <v>812.5</v>
      </c>
      <c r="I38" s="111">
        <f ca="1">IF((VLOOKUP(B38,Surfaces!$B$1:$AL$61,15,0))="",(VLOOKUP(B38,Surfaces!$B$1:$AL$61,29,0)),(VLOOKUP(B38,Surfaces!$B$1:$AL$61,15,0)))</f>
        <v>81.25</v>
      </c>
      <c r="J38" s="110">
        <f ca="1">IF(ISNA(VLOOKUP(B38,Calendrier!$A$2:$BR$181,67,0)),"",(VLOOKUP(B38,Calendrier!$A$2:$BR$181,67,0))*D38)</f>
        <v>365</v>
      </c>
      <c r="K38" s="110" t="str">
        <f ca="1">IF(ISNA(VLOOKUP(B38,Calendrier!$A$2:$BR$181,68,0)),"",(VLOOKUP(B38,Calendrier!$A$2:$BR$181,68,0)))</f>
        <v>€/botte</v>
      </c>
      <c r="L38" s="110">
        <f ca="1">IF(ISNA(VLOOKUP(B38,Calendrier!$A$2:$BR$181,69,0)),"",(VLOOKUP(B38,Calendrier!$A$2:$BR$181,69,0))*D38)</f>
        <v>520</v>
      </c>
      <c r="M38" s="110" t="str">
        <f t="shared" ca="1" si="0"/>
        <v>€/botte</v>
      </c>
      <c r="N38" s="110">
        <f t="shared" ca="1" si="2"/>
        <v>155</v>
      </c>
      <c r="O38" s="184" t="str">
        <f t="shared" ca="1" si="1"/>
        <v>€/botte</v>
      </c>
      <c r="Q38" s="98" t="str">
        <f t="array" aca="1" ref="Q38" ca="1">IFERROR(IF(ROWS(NPE!$1:5)&lt;=COUNTA(NPE!A$2:A$181),INDEX(NPE!A$2:A$181,SMALL(IF(NPE!A$2:A$181&lt;&gt;"",ROW(INDIRECT("1:"&amp;ROWS(NPE!A$2:A$181)))),ROWS(NPE!$1:5))),""),"")</f>
        <v>salsifis</v>
      </c>
      <c r="R38" s="98" t="str">
        <f t="array" aca="1" ref="R38" ca="1">IFERROR(IF(ROWS(NPE!$1:5)&lt;=COUNTA(NPE!B$2:B$181),INDEX(NPE!B$2:B$181,SMALL(IF(NPE!B$2:B$181&lt;&gt;"",ROW(INDIRECT("1:"&amp;ROWS(NPE!B$2:B$181)))),ROWS(NPE!$1:5))),""),"")</f>
        <v/>
      </c>
      <c r="S38" s="98" t="str">
        <f t="array" aca="1" ref="S38" ca="1">IFERROR(IF(ROWS(NPE!$1:5)&lt;=COUNTA(NPE!C$2:C$181),INDEX(NPE!C$2:C$181,SMALL(IF(NPE!C$2:C$181&lt;&gt;"",ROW(INDIRECT("1:"&amp;ROWS(NPE!C$2:C$181)))),ROWS(NPE!$1:5))),""),"")</f>
        <v/>
      </c>
      <c r="T38" s="98" t="str">
        <f t="array" aca="1" ref="T38" ca="1">IFERROR(IF(ROWS(NPE!$1:5)&lt;=COUNTA(NPE!D$2:D$181),INDEX(NPE!D$2:D$181,SMALL(IF(NPE!D$2:D$181&lt;&gt;"",ROW(INDIRECT("1:"&amp;ROWS(NPE!D$2:D$181)))),ROWS(NPE!$1:5))),""),"")</f>
        <v/>
      </c>
      <c r="U38" s="98" t="str">
        <f t="array" aca="1" ref="U38" ca="1">IFERROR(IF(ROWS(NPE!$1:5)&lt;=COUNTA(NPE!E$2:E$181),INDEX(NPE!E$2:E$181,SMALL(IF(NPE!E$2:E$181&lt;&gt;"",ROW(INDIRECT("1:"&amp;ROWS(NPE!E$2:E$181)))),ROWS(NPE!$1:5))),""),"")</f>
        <v/>
      </c>
      <c r="V38" s="98" t="str">
        <f t="array" aca="1" ref="V38" ca="1">IFERROR(IF(ROWS(NPE!$1:5)&lt;=COUNTA(NPE!F$2:F$181),INDEX(NPE!F$2:F$181,SMALL(IF(NPE!F$2:F$181&lt;&gt;"",ROW(INDIRECT("1:"&amp;ROWS(NPE!F$2:F$181)))),ROWS(NPE!$1:5))),""),"")</f>
        <v/>
      </c>
      <c r="W38" s="98" t="str">
        <f t="array" aca="1" ref="W38" ca="1">IFERROR(IF(ROWS(NPE!$1:5)&lt;=COUNTA(NPE!G$2:G$181),INDEX(NPE!G$2:G$181,SMALL(IF(NPE!G$2:G$181&lt;&gt;"",ROW(INDIRECT("1:"&amp;ROWS(NPE!G$2:G$181)))),ROWS(NPE!$1:5))),""),"")</f>
        <v>rutabaga</v>
      </c>
      <c r="X38" s="98" t="str">
        <f t="array" aca="1" ref="X38" ca="1">IFERROR(IF(ROWS(NPE!$1:5)&lt;=COUNTA(NPE!H$2:H$181),INDEX(NPE!H$2:H$181,SMALL(IF(NPE!H$2:H$181&lt;&gt;"",ROW(INDIRECT("1:"&amp;ROWS(NPE!H$2:H$181)))),ROWS(NPE!$1:5))),""),"")</f>
        <v>rutabaga</v>
      </c>
      <c r="Y38" s="98" t="str">
        <f t="array" aca="1" ref="Y38" ca="1">IFERROR(IF(ROWS(NPE!$1:5)&lt;=COUNTA(NPE!I$2:I$181),INDEX(NPE!I$2:I$181,SMALL(IF(NPE!I$2:I$181&lt;&gt;"",ROW(INDIRECT("1:"&amp;ROWS(NPE!I$2:I$181)))),ROWS(NPE!$1:5))),""),"")</f>
        <v/>
      </c>
      <c r="Z38" s="98" t="str">
        <f t="array" aca="1" ref="Z38" ca="1">IFERROR(IF(ROWS(NPE!$1:5)&lt;=COUNTA(NPE!J$2:J$181),INDEX(NPE!J$2:J$181,SMALL(IF(NPE!J$2:J$181&lt;&gt;"",ROW(INDIRECT("1:"&amp;ROWS(NPE!J$2:J$181)))),ROWS(NPE!$1:5))),""),"")</f>
        <v/>
      </c>
      <c r="AA38" s="98" t="str">
        <f t="array" aca="1" ref="AA38" ca="1">IFERROR(IF(ROWS(NPE!$1:5)&lt;=COUNTA(NPE!K$2:K$181),INDEX(NPE!K$2:K$181,SMALL(IF(NPE!K$2:K$181&lt;&gt;"",ROW(INDIRECT("1:"&amp;ROWS(NPE!K$2:K$181)))),ROWS(NPE!$1:5))),""),"")</f>
        <v/>
      </c>
      <c r="AB38" s="98" t="str">
        <f t="array" aca="1" ref="AB38" ca="1">IFERROR(IF(ROWS(NPE!$1:5)&lt;=COUNTA(NPE!L$2:L$181),INDEX(NPE!L$2:L$181,SMALL(IF(NPE!L$2:L$181&lt;&gt;"",ROW(INDIRECT("1:"&amp;ROWS(NPE!L$2:L$181)))),ROWS(NPE!$1:5))),""),"")</f>
        <v/>
      </c>
      <c r="AC38" s="98" t="str">
        <f t="array" aca="1" ref="AC38" ca="1">IFERROR(IF(ROWS(NPE!$1:5)&lt;=COUNTA(NPE!M$2:M$181),INDEX(NPE!M$2:M$181,SMALL(IF(NPE!M$2:M$181&lt;&gt;"",ROW(INDIRECT("1:"&amp;ROWS(NPE!M$2:M$181)))),ROWS(NPE!$1:5))),""),"")</f>
        <v/>
      </c>
      <c r="AD38" s="98" t="str">
        <f t="array" aca="1" ref="AD38" ca="1">IFERROR(IF(ROWS(NPE!$1:5)&lt;=COUNTA(NPE!N$2:N$181),INDEX(NPE!N$2:N$181,SMALL(IF(NPE!N$2:N$181&lt;&gt;"",ROW(INDIRECT("1:"&amp;ROWS(NPE!N$2:N$181)))),ROWS(NPE!$1:5))),""),"")</f>
        <v/>
      </c>
      <c r="AE38" s="98" t="str">
        <f t="array" aca="1" ref="AE38" ca="1">IFERROR(IF(ROWS(NPE!$1:5)&lt;=COUNTA(NPE!O$2:O$181),INDEX(NPE!O$2:O$181,SMALL(IF(NPE!O$2:O$181&lt;&gt;"",ROW(INDIRECT("1:"&amp;ROWS(NPE!O$2:O$181)))),ROWS(NPE!$1:5))),""),"")</f>
        <v>pois sucré</v>
      </c>
      <c r="AF38" s="98" t="str">
        <f t="array" aca="1" ref="AF38" ca="1">IFERROR(IF(ROWS(NPE!$1:5)&lt;=COUNTA(NPE!P$2:P$181),INDEX(NPE!P$2:P$181,SMALL(IF(NPE!P$2:P$181&lt;&gt;"",ROW(INDIRECT("1:"&amp;ROWS(NPE!P$2:P$181)))),ROWS(NPE!$1:5))),""),"")</f>
        <v>pois sucré</v>
      </c>
      <c r="AG38" s="98" t="str">
        <f t="array" aca="1" ref="AG38" ca="1">IFERROR(IF(ROWS(NPE!$1:5)&lt;=COUNTA(NPE!Q$2:Q$181),INDEX(NPE!Q$2:Q$181,SMALL(IF(NPE!Q$2:Q$181&lt;&gt;"",ROW(INDIRECT("1:"&amp;ROWS(NPE!Q$2:Q$181)))),ROWS(NPE!$1:5))),""),"")</f>
        <v/>
      </c>
      <c r="AH38" s="98" t="str">
        <f t="array" aca="1" ref="AH38" ca="1">IFERROR(IF(ROWS(NPE!$1:5)&lt;=COUNTA(NPE!R$2:R$181),INDEX(NPE!R$2:R$181,SMALL(IF(NPE!R$2:R$181&lt;&gt;"",ROW(INDIRECT("1:"&amp;ROWS(NPE!R$2:R$181)))),ROWS(NPE!$1:5))),""),"")</f>
        <v/>
      </c>
      <c r="AI38" s="98" t="str">
        <f t="array" aca="1" ref="AI38" ca="1">IFERROR(IF(ROWS(NPE!$1:5)&lt;=COUNTA(NPE!S$2:S$181),INDEX(NPE!S$2:S$181,SMALL(IF(NPE!S$2:S$181&lt;&gt;"",ROW(INDIRECT("1:"&amp;ROWS(NPE!S$2:S$181)))),ROWS(NPE!$1:5))),""),"")</f>
        <v/>
      </c>
      <c r="AJ38" s="98" t="str">
        <f t="array" aca="1" ref="AJ38" ca="1">IFERROR(IF(ROWS(NPE!$1:5)&lt;=COUNTA(NPE!T$2:T$181),INDEX(NPE!T$2:T$181,SMALL(IF(NPE!T$2:T$181&lt;&gt;"",ROW(INDIRECT("1:"&amp;ROWS(NPE!T$2:T$181)))),ROWS(NPE!$1:5))),""),"")</f>
        <v/>
      </c>
      <c r="AK38" s="98" t="str">
        <f t="array" aca="1" ref="AK38" ca="1">IFERROR(IF(ROWS(NPE!$1:5)&lt;=COUNTA(NPE!U$2:U$181),INDEX(NPE!U$2:U$181,SMALL(IF(NPE!U$2:U$181&lt;&gt;"",ROW(INDIRECT("1:"&amp;ROWS(NPE!U$2:U$181)))),ROWS(NPE!$1:5))),""),"")</f>
        <v/>
      </c>
      <c r="AL38" s="98" t="str">
        <f t="array" aca="1" ref="AL38" ca="1">IFERROR(IF(ROWS(NPE!$1:5)&lt;=COUNTA(NPE!V$2:V$181),INDEX(NPE!V$2:V$181,SMALL(IF(NPE!V$2:V$181&lt;&gt;"",ROW(INDIRECT("1:"&amp;ROWS(NPE!V$2:V$181)))),ROWS(NPE!$1:5))),""),"")</f>
        <v/>
      </c>
      <c r="AM38" s="98" t="str">
        <f t="array" aca="1" ref="AM38" ca="1">IFERROR(IF(ROWS(NPE!$1:5)&lt;=COUNTA(NPE!W$2:W$181),INDEX(NPE!W$2:W$181,SMALL(IF(NPE!W$2:W$181&lt;&gt;"",ROW(INDIRECT("1:"&amp;ROWS(NPE!W$2:W$181)))),ROWS(NPE!$1:5))),""),"")</f>
        <v/>
      </c>
      <c r="AN38" s="98" t="str">
        <f t="array" aca="1" ref="AN38" ca="1">IFERROR(IF(ROWS(NPE!$1:5)&lt;=COUNTA(NPE!X$2:X$181),INDEX(NPE!X$2:X$181,SMALL(IF(NPE!X$2:X$181&lt;&gt;"",ROW(INDIRECT("1:"&amp;ROWS(NPE!X$2:X$181)))),ROWS(NPE!$1:5))),""),"")</f>
        <v/>
      </c>
      <c r="AO38" s="98" t="str">
        <f t="array" aca="1" ref="AO38" ca="1">IFERROR(IF(ROWS(NPE!$1:5)&lt;=COUNTA(NPE!Y$2:Y$181),INDEX(NPE!Y$2:Y$181,SMALL(IF(NPE!Y$2:Y$181&lt;&gt;"",ROW(INDIRECT("1:"&amp;ROWS(NPE!Y$2:Y$181)))),ROWS(NPE!$1:5))),""),"")</f>
        <v/>
      </c>
      <c r="AP38" s="98" t="str">
        <f t="array" aca="1" ref="AP38" ca="1">IFERROR(IF(ROWS(NPE!$1:5)&lt;=COUNTA(NPE!Z$2:Z$181),INDEX(NPE!Z$2:Z$181,SMALL(IF(NPE!Z$2:Z$181&lt;&gt;"",ROW(INDIRECT("1:"&amp;ROWS(NPE!Z$2:Z$181)))),ROWS(NPE!$1:5))),""),"")</f>
        <v/>
      </c>
      <c r="AQ38" s="98" t="str">
        <f t="array" aca="1" ref="AQ38" ca="1">IFERROR(IF(ROWS(NPE!$1:5)&lt;=COUNTA(NPE!AA$2:AA$181),INDEX(NPE!AA$2:AA$181,SMALL(IF(NPE!AA$2:AA$181&lt;&gt;"",ROW(INDIRECT("1:"&amp;ROWS(NPE!AA$2:AA$181)))),ROWS(NPE!$1:5))),""),"")</f>
        <v/>
      </c>
      <c r="AR38" s="98" t="str">
        <f t="array" aca="1" ref="AR38" ca="1">IFERROR(IF(ROWS(NPE!$1:5)&lt;=COUNTA(NPE!AB$2:AB$181),INDEX(NPE!AB$2:AB$181,SMALL(IF(NPE!AB$2:AB$181&lt;&gt;"",ROW(INDIRECT("1:"&amp;ROWS(NPE!AB$2:AB$181)))),ROWS(NPE!$1:5))),""),"")</f>
        <v>haricot</v>
      </c>
      <c r="AS38" s="98" t="str">
        <f t="array" aca="1" ref="AS38" ca="1">IFERROR(IF(ROWS(NPE!$1:5)&lt;=COUNTA(NPE!AC$2:AC$181),INDEX(NPE!AC$2:AC$181,SMALL(IF(NPE!AC$2:AC$181&lt;&gt;"",ROW(INDIRECT("1:"&amp;ROWS(NPE!AC$2:AC$181)))),ROWS(NPE!$1:5))),""),"")</f>
        <v>haricot</v>
      </c>
      <c r="AT38" s="98" t="str">
        <f t="array" aca="1" ref="AT38" ca="1">IFERROR(IF(ROWS(NPE!$1:5)&lt;=COUNTA(NPE!AD$2:AD$181),INDEX(NPE!AD$2:AD$181,SMALL(IF(NPE!AD$2:AD$181&lt;&gt;"",ROW(INDIRECT("1:"&amp;ROWS(NPE!AD$2:AD$181)))),ROWS(NPE!$1:5))),""),"")</f>
        <v>haricot</v>
      </c>
      <c r="AU38" s="98" t="str">
        <f t="array" aca="1" ref="AU38" ca="1">IFERROR(IF(ROWS(NPE!$1:5)&lt;=COUNTA(NPE!AE$2:AE$181),INDEX(NPE!AE$2:AE$181,SMALL(IF(NPE!AE$2:AE$181&lt;&gt;"",ROW(INDIRECT("1:"&amp;ROWS(NPE!AE$2:AE$181)))),ROWS(NPE!$1:5))),""),"")</f>
        <v>blette</v>
      </c>
      <c r="AV38" s="98" t="str">
        <f t="array" aca="1" ref="AV38" ca="1">IFERROR(IF(ROWS(NPE!$1:5)&lt;=COUNTA(NPE!AF$2:AF$181),INDEX(NPE!AF$2:AF$181,SMALL(IF(NPE!AF$2:AF$181&lt;&gt;"",ROW(INDIRECT("1:"&amp;ROWS(NPE!AF$2:AF$181)))),ROWS(NPE!$1:5))),""),"")</f>
        <v>blette</v>
      </c>
      <c r="AW38" s="98" t="str">
        <f t="array" aca="1" ref="AW38" ca="1">IFERROR(IF(ROWS(NPE!$1:5)&lt;=COUNTA(NPE!AG$2:AG$181),INDEX(NPE!AG$2:AG$181,SMALL(IF(NPE!AG$2:AG$181&lt;&gt;"",ROW(INDIRECT("1:"&amp;ROWS(NPE!AG$2:AG$181)))),ROWS(NPE!$1:5))),""),"")</f>
        <v>blette</v>
      </c>
      <c r="AX38" s="98" t="str">
        <f t="array" aca="1" ref="AX38" ca="1">IFERROR(IF(ROWS(NPE!$1:5)&lt;=COUNTA(NPE!AH$2:AH$181),INDEX(NPE!AH$2:AH$181,SMALL(IF(NPE!AH$2:AH$181&lt;&gt;"",ROW(INDIRECT("1:"&amp;ROWS(NPE!AH$2:AH$181)))),ROWS(NPE!$1:5))),""),"")</f>
        <v>blette</v>
      </c>
      <c r="AY38" s="98" t="str">
        <f t="array" aca="1" ref="AY38" ca="1">IFERROR(IF(ROWS(NPE!$1:5)&lt;=COUNTA(NPE!AI$2:AI$181),INDEX(NPE!AI$2:AI$181,SMALL(IF(NPE!AI$2:AI$181&lt;&gt;"",ROW(INDIRECT("1:"&amp;ROWS(NPE!AI$2:AI$181)))),ROWS(NPE!$1:5))),""),"")</f>
        <v>blette</v>
      </c>
      <c r="AZ38" s="98" t="str">
        <f t="array" aca="1" ref="AZ38" ca="1">IFERROR(IF(ROWS(NPE!$1:5)&lt;=COUNTA(NPE!AJ$2:AJ$181),INDEX(NPE!AJ$2:AJ$181,SMALL(IF(NPE!AJ$2:AJ$181&lt;&gt;"",ROW(INDIRECT("1:"&amp;ROWS(NPE!AJ$2:AJ$181)))),ROWS(NPE!$1:5))),""),"")</f>
        <v/>
      </c>
      <c r="BA38" s="98" t="str">
        <f t="array" aca="1" ref="BA38" ca="1">IFERROR(IF(ROWS(NPE!$1:5)&lt;=COUNTA(NPE!AK$2:AK$181),INDEX(NPE!AK$2:AK$181,SMALL(IF(NPE!AK$2:AK$181&lt;&gt;"",ROW(INDIRECT("1:"&amp;ROWS(NPE!AK$2:AK$181)))),ROWS(NPE!$1:5))),""),"")</f>
        <v/>
      </c>
      <c r="BB38" s="98" t="str">
        <f t="array" aca="1" ref="BB38" ca="1">IFERROR(IF(ROWS(NPE!$1:5)&lt;=COUNTA(NPE!AL$2:AL$181),INDEX(NPE!AL$2:AL$181,SMALL(IF(NPE!AL$2:AL$181&lt;&gt;"",ROW(INDIRECT("1:"&amp;ROWS(NPE!AL$2:AL$181)))),ROWS(NPE!$1:5))),""),"")</f>
        <v/>
      </c>
      <c r="BC38" s="98" t="str">
        <f t="array" aca="1" ref="BC38" ca="1">IFERROR(IF(ROWS(NPE!$1:5)&lt;=COUNTA(NPE!AM$2:AM$181),INDEX(NPE!AM$2:AM$181,SMALL(IF(NPE!AM$2:AM$181&lt;&gt;"",ROW(INDIRECT("1:"&amp;ROWS(NPE!AM$2:AM$181)))),ROWS(NPE!$1:5))),""),"")</f>
        <v/>
      </c>
      <c r="BD38" s="98" t="str">
        <f t="array" aca="1" ref="BD38" ca="1">IFERROR(IF(ROWS(NPE!$1:5)&lt;=COUNTA(NPE!AN$2:AN$181),INDEX(NPE!AN$2:AN$181,SMALL(IF(NPE!AN$2:AN$181&lt;&gt;"",ROW(INDIRECT("1:"&amp;ROWS(NPE!AN$2:AN$181)))),ROWS(NPE!$1:5))),""),"")</f>
        <v/>
      </c>
      <c r="BE38" s="98" t="str">
        <f t="array" aca="1" ref="BE38" ca="1">IFERROR(IF(ROWS(NPE!$1:5)&lt;=COUNTA(NPE!AO$2:AO$181),INDEX(NPE!AO$2:AO$181,SMALL(IF(NPE!AO$2:AO$181&lt;&gt;"",ROW(INDIRECT("1:"&amp;ROWS(NPE!AO$2:AO$181)))),ROWS(NPE!$1:5))),""),"")</f>
        <v/>
      </c>
      <c r="BF38" s="98" t="str">
        <f t="array" aca="1" ref="BF38" ca="1">IFERROR(IF(ROWS(NPE!$1:5)&lt;=COUNTA(NPE!AP$2:AP$181),INDEX(NPE!AP$2:AP$181,SMALL(IF(NPE!AP$2:AP$181&lt;&gt;"",ROW(INDIRECT("1:"&amp;ROWS(NPE!AP$2:AP$181)))),ROWS(NPE!$1:5))),""),"")</f>
        <v/>
      </c>
      <c r="BG38" s="98" t="str">
        <f t="array" aca="1" ref="BG38" ca="1">IFERROR(IF(ROWS(NPE!$1:5)&lt;=COUNTA(NPE!AQ$2:AQ$181),INDEX(NPE!AQ$2:AQ$181,SMALL(IF(NPE!AQ$2:AQ$181&lt;&gt;"",ROW(INDIRECT("1:"&amp;ROWS(NPE!AQ$2:AQ$181)))),ROWS(NPE!$1:5))),""),"")</f>
        <v>blette</v>
      </c>
      <c r="BH38" s="98" t="str">
        <f t="array" aca="1" ref="BH38" ca="1">IFERROR(IF(ROWS(NPE!$1:5)&lt;=COUNTA(NPE!AR$2:AR$181),INDEX(NPE!AR$2:AR$181,SMALL(IF(NPE!AR$2:AR$181&lt;&gt;"",ROW(INDIRECT("1:"&amp;ROWS(NPE!AR$2:AR$181)))),ROWS(NPE!$1:5))),""),"")</f>
        <v>blette</v>
      </c>
      <c r="BI38" s="98" t="str">
        <f t="array" aca="1" ref="BI38" ca="1">IFERROR(IF(ROWS(NPE!$1:5)&lt;=COUNTA(NPE!AS$2:AS$181),INDEX(NPE!AS$2:AS$181,SMALL(IF(NPE!AS$2:AS$181&lt;&gt;"",ROW(INDIRECT("1:"&amp;ROWS(NPE!AS$2:AS$181)))),ROWS(NPE!$1:5))),""),"")</f>
        <v/>
      </c>
      <c r="BJ38" s="98" t="str">
        <f t="array" aca="1" ref="BJ38" ca="1">IFERROR(IF(ROWS(NPE!$1:5)&lt;=COUNTA(NPE!AT$2:AT$181),INDEX(NPE!AT$2:AT$181,SMALL(IF(NPE!AT$2:AT$181&lt;&gt;"",ROW(INDIRECT("1:"&amp;ROWS(NPE!AT$2:AT$181)))),ROWS(NPE!$1:5))),""),"")</f>
        <v/>
      </c>
      <c r="BK38" s="98" t="str">
        <f t="array" aca="1" ref="BK38" ca="1">IFERROR(IF(ROWS(NPE!$1:5)&lt;=COUNTA(NPE!AU$2:AU$181),INDEX(NPE!AU$2:AU$181,SMALL(IF(NPE!AU$2:AU$181&lt;&gt;"",ROW(INDIRECT("1:"&amp;ROWS(NPE!AU$2:AU$181)))),ROWS(NPE!$1:5))),""),"")</f>
        <v/>
      </c>
      <c r="BL38" s="98" t="str">
        <f t="array" aca="1" ref="BL38" ca="1">IFERROR(IF(ROWS(NPE!$1:5)&lt;=COUNTA(NPE!AV$2:AV$181),INDEX(NPE!AV$2:AV$181,SMALL(IF(NPE!AV$2:AV$181&lt;&gt;"",ROW(INDIRECT("1:"&amp;ROWS(NPE!AV$2:AV$181)))),ROWS(NPE!$1:5))),""),"")</f>
        <v/>
      </c>
      <c r="BM38" s="98" t="str">
        <f t="array" aca="1" ref="BM38" ca="1">IFERROR(IF(ROWS(NPE!$1:5)&lt;=COUNTA(NPE!AW$2:AW$181),INDEX(NPE!AW$2:AW$181,SMALL(IF(NPE!AW$2:AW$181&lt;&gt;"",ROW(INDIRECT("1:"&amp;ROWS(NPE!AW$2:AW$181)))),ROWS(NPE!$1:5))),""),"")</f>
        <v/>
      </c>
      <c r="BN38" s="98" t="str">
        <f t="array" aca="1" ref="BN38" ca="1">IFERROR(IF(ROWS(NPE!$1:5)&lt;=COUNTA(NPE!AX$2:AX$181),INDEX(NPE!AX$2:AX$181,SMALL(IF(NPE!AX$2:AX$181&lt;&gt;"",ROW(INDIRECT("1:"&amp;ROWS(NPE!AX$2:AX$181)))),ROWS(NPE!$1:5))),""),"")</f>
        <v/>
      </c>
      <c r="BO38" s="98" t="str">
        <f t="array" aca="1" ref="BO38" ca="1">IFERROR(IF(ROWS(NPE!$1:5)&lt;=COUNTA(NPE!AY$2:AY$181),INDEX(NPE!AY$2:AY$181,SMALL(IF(NPE!AY$2:AY$181&lt;&gt;"",ROW(INDIRECT("1:"&amp;ROWS(NPE!AY$2:AY$181)))),ROWS(NPE!$1:5))),""),"")</f>
        <v/>
      </c>
      <c r="BP38" s="98" t="str">
        <f t="array" aca="1" ref="BP38" ca="1">IFERROR(IF(ROWS(NPE!$1:5)&lt;=COUNTA(NPE!AZ$2:AZ$181),INDEX(NPE!AZ$2:AZ$181,SMALL(IF(NPE!AZ$2:AZ$181&lt;&gt;"",ROW(INDIRECT("1:"&amp;ROWS(NPE!AZ$2:AZ$181)))),ROWS(NPE!$1:5))),""),"")</f>
        <v>crosnes</v>
      </c>
    </row>
    <row r="39" spans="2:68" x14ac:dyDescent="0.2">
      <c r="B39" s="183" t="str">
        <f ca="1">IF(ISBLANK(Surfaces!$B7),"",Surfaces!$B7)</f>
        <v>haricot</v>
      </c>
      <c r="C39" s="110">
        <f ca="1">IF((VLOOKUP(B39,Surfaces!$B$1:$AL$61,23,0))="",(VLOOKUP(B39,Surfaces!$B$1:$AL$61,36,0)),(VLOOKUP(B39,Surfaces!$B$1:$AL$61,23,0)))</f>
        <v>108</v>
      </c>
      <c r="D39" s="111">
        <f ca="1">Surfaces!$I7</f>
        <v>225</v>
      </c>
      <c r="E39" s="111" t="str">
        <f ca="1">Surfaces!$H7</f>
        <v>kg</v>
      </c>
      <c r="F39" s="110">
        <f ca="1">IF((VLOOKUP(B39,Surfaces!$B$1:$AL$61,21,0))="",(VLOOKUP(B39,Surfaces!$B$1:$AL$61,34,0)),(VLOOKUP(B39,Surfaces!$B$1:$AL$61,21,0)))</f>
        <v>6.75</v>
      </c>
      <c r="G39" s="110">
        <f ca="1">IFERROR(IF((VLOOKUP(B39,Surfaces!$B$1:$AL$61,18,0))="",(VLOOKUP(B39,Surfaces!$B$1:$AL$61,31,0)/$C$3),(VLOOKUP(B39,Surfaces!$B$1:$AL$61,18,0)/$C$3)),"")</f>
        <v>6.75</v>
      </c>
      <c r="H39" s="111">
        <f ca="1">IF((VLOOKUP(B39,Surfaces!$B$1:$AL$61,14,0))="",(VLOOKUP(B39,Surfaces!$B$1:$AL$61,28,0)),(VLOOKUP(B39,Surfaces!$B$1:$AL$61,14,0)))</f>
        <v>219.375</v>
      </c>
      <c r="I39" s="111">
        <f ca="1">IF((VLOOKUP(B39,Surfaces!$B$1:$AL$61,15,0))="",(VLOOKUP(B39,Surfaces!$B$1:$AL$61,29,0)),(VLOOKUP(B39,Surfaces!$B$1:$AL$61,15,0)))</f>
        <v>25</v>
      </c>
      <c r="J39" s="110">
        <f ca="1">IF(ISNA(VLOOKUP(B39,Calendrier!$A$2:$BR$181,67,0)),"",(VLOOKUP(B39,Calendrier!$A$2:$BR$181,67,0))*D39)</f>
        <v>704.25</v>
      </c>
      <c r="K39" s="110" t="str">
        <f ca="1">IF(ISNA(VLOOKUP(B39,Calendrier!$A$2:$BR$181,68,0)),"",(VLOOKUP(B39,Calendrier!$A$2:$BR$181,68,0)))</f>
        <v>€/kg</v>
      </c>
      <c r="L39" s="110">
        <f ca="1">IF(ISNA(VLOOKUP(B39,Calendrier!$A$2:$BR$181,69,0)),"",(VLOOKUP(B39,Calendrier!$A$2:$BR$181,69,0))*D39)</f>
        <v>1687.5</v>
      </c>
      <c r="M39" s="110" t="str">
        <f t="shared" ca="1" si="0"/>
        <v>€/kg</v>
      </c>
      <c r="N39" s="110">
        <f t="shared" ca="1" si="2"/>
        <v>983.25</v>
      </c>
      <c r="O39" s="184" t="str">
        <f t="shared" ca="1" si="1"/>
        <v>€/kg</v>
      </c>
      <c r="Q39" s="98" t="str">
        <f t="array" aca="1" ref="Q39" ca="1">IFERROR(IF(ROWS(NPE!$1:6)&lt;=COUNTA(NPE!A$2:A$181),INDEX(NPE!A$2:A$181,SMALL(IF(NPE!A$2:A$181&lt;&gt;"",ROW(INDIRECT("1:"&amp;ROWS(NPE!A$2:A$181)))),ROWS(NPE!$1:6))),""),"")</f>
        <v>fenouil</v>
      </c>
      <c r="R39" s="98" t="str">
        <f t="array" aca="1" ref="R39" ca="1">IFERROR(IF(ROWS(NPE!$1:6)&lt;=COUNTA(NPE!B$2:B$181),INDEX(NPE!B$2:B$181,SMALL(IF(NPE!B$2:B$181&lt;&gt;"",ROW(INDIRECT("1:"&amp;ROWS(NPE!B$2:B$181)))),ROWS(NPE!$1:6))),""),"")</f>
        <v/>
      </c>
      <c r="S39" s="98" t="str">
        <f t="array" aca="1" ref="S39" ca="1">IFERROR(IF(ROWS(NPE!$1:6)&lt;=COUNTA(NPE!C$2:C$181),INDEX(NPE!C$2:C$181,SMALL(IF(NPE!C$2:C$181&lt;&gt;"",ROW(INDIRECT("1:"&amp;ROWS(NPE!C$2:C$181)))),ROWS(NPE!$1:6))),""),"")</f>
        <v/>
      </c>
      <c r="T39" s="98" t="str">
        <f t="array" aca="1" ref="T39" ca="1">IFERROR(IF(ROWS(NPE!$1:6)&lt;=COUNTA(NPE!D$2:D$181),INDEX(NPE!D$2:D$181,SMALL(IF(NPE!D$2:D$181&lt;&gt;"",ROW(INDIRECT("1:"&amp;ROWS(NPE!D$2:D$181)))),ROWS(NPE!$1:6))),""),"")</f>
        <v/>
      </c>
      <c r="U39" s="98" t="str">
        <f t="array" aca="1" ref="U39" ca="1">IFERROR(IF(ROWS(NPE!$1:6)&lt;=COUNTA(NPE!E$2:E$181),INDEX(NPE!E$2:E$181,SMALL(IF(NPE!E$2:E$181&lt;&gt;"",ROW(INDIRECT("1:"&amp;ROWS(NPE!E$2:E$181)))),ROWS(NPE!$1:6))),""),"")</f>
        <v/>
      </c>
      <c r="V39" s="98" t="str">
        <f t="array" aca="1" ref="V39" ca="1">IFERROR(IF(ROWS(NPE!$1:6)&lt;=COUNTA(NPE!F$2:F$181),INDEX(NPE!F$2:F$181,SMALL(IF(NPE!F$2:F$181&lt;&gt;"",ROW(INDIRECT("1:"&amp;ROWS(NPE!F$2:F$181)))),ROWS(NPE!$1:6))),""),"")</f>
        <v/>
      </c>
      <c r="W39" s="98" t="str">
        <f t="array" aca="1" ref="W39" ca="1">IFERROR(IF(ROWS(NPE!$1:6)&lt;=COUNTA(NPE!G$2:G$181),INDEX(NPE!G$2:G$181,SMALL(IF(NPE!G$2:G$181&lt;&gt;"",ROW(INDIRECT("1:"&amp;ROWS(NPE!G$2:G$181)))),ROWS(NPE!$1:6))),""),"")</f>
        <v>scorzonère</v>
      </c>
      <c r="X39" s="98" t="str">
        <f t="array" aca="1" ref="X39" ca="1">IFERROR(IF(ROWS(NPE!$1:6)&lt;=COUNTA(NPE!H$2:H$181),INDEX(NPE!H$2:H$181,SMALL(IF(NPE!H$2:H$181&lt;&gt;"",ROW(INDIRECT("1:"&amp;ROWS(NPE!H$2:H$181)))),ROWS(NPE!$1:6))),""),"")</f>
        <v>scorzonère</v>
      </c>
      <c r="Y39" s="98" t="str">
        <f t="array" aca="1" ref="Y39" ca="1">IFERROR(IF(ROWS(NPE!$1:6)&lt;=COUNTA(NPE!I$2:I$181),INDEX(NPE!I$2:I$181,SMALL(IF(NPE!I$2:I$181&lt;&gt;"",ROW(INDIRECT("1:"&amp;ROWS(NPE!I$2:I$181)))),ROWS(NPE!$1:6))),""),"")</f>
        <v/>
      </c>
      <c r="Z39" s="98" t="str">
        <f t="array" aca="1" ref="Z39" ca="1">IFERROR(IF(ROWS(NPE!$1:6)&lt;=COUNTA(NPE!J$2:J$181),INDEX(NPE!J$2:J$181,SMALL(IF(NPE!J$2:J$181&lt;&gt;"",ROW(INDIRECT("1:"&amp;ROWS(NPE!J$2:J$181)))),ROWS(NPE!$1:6))),""),"")</f>
        <v/>
      </c>
      <c r="AA39" s="98" t="str">
        <f t="array" aca="1" ref="AA39" ca="1">IFERROR(IF(ROWS(NPE!$1:6)&lt;=COUNTA(NPE!K$2:K$181),INDEX(NPE!K$2:K$181,SMALL(IF(NPE!K$2:K$181&lt;&gt;"",ROW(INDIRECT("1:"&amp;ROWS(NPE!K$2:K$181)))),ROWS(NPE!$1:6))),""),"")</f>
        <v/>
      </c>
      <c r="AB39" s="98" t="str">
        <f t="array" aca="1" ref="AB39" ca="1">IFERROR(IF(ROWS(NPE!$1:6)&lt;=COUNTA(NPE!L$2:L$181),INDEX(NPE!L$2:L$181,SMALL(IF(NPE!L$2:L$181&lt;&gt;"",ROW(INDIRECT("1:"&amp;ROWS(NPE!L$2:L$181)))),ROWS(NPE!$1:6))),""),"")</f>
        <v/>
      </c>
      <c r="AC39" s="98" t="str">
        <f t="array" aca="1" ref="AC39" ca="1">IFERROR(IF(ROWS(NPE!$1:6)&lt;=COUNTA(NPE!M$2:M$181),INDEX(NPE!M$2:M$181,SMALL(IF(NPE!M$2:M$181&lt;&gt;"",ROW(INDIRECT("1:"&amp;ROWS(NPE!M$2:M$181)))),ROWS(NPE!$1:6))),""),"")</f>
        <v/>
      </c>
      <c r="AD39" s="98" t="str">
        <f t="array" aca="1" ref="AD39" ca="1">IFERROR(IF(ROWS(NPE!$1:6)&lt;=COUNTA(NPE!N$2:N$181),INDEX(NPE!N$2:N$181,SMALL(IF(NPE!N$2:N$181&lt;&gt;"",ROW(INDIRECT("1:"&amp;ROWS(NPE!N$2:N$181)))),ROWS(NPE!$1:6))),""),"")</f>
        <v/>
      </c>
      <c r="AE39" s="98" t="str">
        <f t="array" aca="1" ref="AE39" ca="1">IFERROR(IF(ROWS(NPE!$1:6)&lt;=COUNTA(NPE!O$2:O$181),INDEX(NPE!O$2:O$181,SMALL(IF(NPE!O$2:O$181&lt;&gt;"",ROW(INDIRECT("1:"&amp;ROWS(NPE!O$2:O$181)))),ROWS(NPE!$1:6))),""),"")</f>
        <v>oignons</v>
      </c>
      <c r="AF39" s="98" t="str">
        <f t="array" aca="1" ref="AF39" ca="1">IFERROR(IF(ROWS(NPE!$1:6)&lt;=COUNTA(NPE!P$2:P$181),INDEX(NPE!P$2:P$181,SMALL(IF(NPE!P$2:P$181&lt;&gt;"",ROW(INDIRECT("1:"&amp;ROWS(NPE!P$2:P$181)))),ROWS(NPE!$1:6))),""),"")</f>
        <v>oignons</v>
      </c>
      <c r="AG39" s="98" t="str">
        <f t="array" aca="1" ref="AG39" ca="1">IFERROR(IF(ROWS(NPE!$1:6)&lt;=COUNTA(NPE!Q$2:Q$181),INDEX(NPE!Q$2:Q$181,SMALL(IF(NPE!Q$2:Q$181&lt;&gt;"",ROW(INDIRECT("1:"&amp;ROWS(NPE!Q$2:Q$181)))),ROWS(NPE!$1:6))),""),"")</f>
        <v/>
      </c>
      <c r="AH39" s="98" t="str">
        <f t="array" aca="1" ref="AH39" ca="1">IFERROR(IF(ROWS(NPE!$1:6)&lt;=COUNTA(NPE!R$2:R$181),INDEX(NPE!R$2:R$181,SMALL(IF(NPE!R$2:R$181&lt;&gt;"",ROW(INDIRECT("1:"&amp;ROWS(NPE!R$2:R$181)))),ROWS(NPE!$1:6))),""),"")</f>
        <v/>
      </c>
      <c r="AI39" s="98" t="str">
        <f t="array" aca="1" ref="AI39" ca="1">IFERROR(IF(ROWS(NPE!$1:6)&lt;=COUNTA(NPE!S$2:S$181),INDEX(NPE!S$2:S$181,SMALL(IF(NPE!S$2:S$181&lt;&gt;"",ROW(INDIRECT("1:"&amp;ROWS(NPE!S$2:S$181)))),ROWS(NPE!$1:6))),""),"")</f>
        <v/>
      </c>
      <c r="AJ39" s="98" t="str">
        <f t="array" aca="1" ref="AJ39" ca="1">IFERROR(IF(ROWS(NPE!$1:6)&lt;=COUNTA(NPE!T$2:T$181),INDEX(NPE!T$2:T$181,SMALL(IF(NPE!T$2:T$181&lt;&gt;"",ROW(INDIRECT("1:"&amp;ROWS(NPE!T$2:T$181)))),ROWS(NPE!$1:6))),""),"")</f>
        <v/>
      </c>
      <c r="AK39" s="98" t="str">
        <f t="array" aca="1" ref="AK39" ca="1">IFERROR(IF(ROWS(NPE!$1:6)&lt;=COUNTA(NPE!U$2:U$181),INDEX(NPE!U$2:U$181,SMALL(IF(NPE!U$2:U$181&lt;&gt;"",ROW(INDIRECT("1:"&amp;ROWS(NPE!U$2:U$181)))),ROWS(NPE!$1:6))),""),"")</f>
        <v/>
      </c>
      <c r="AL39" s="98" t="str">
        <f t="array" aca="1" ref="AL39" ca="1">IFERROR(IF(ROWS(NPE!$1:6)&lt;=COUNTA(NPE!V$2:V$181),INDEX(NPE!V$2:V$181,SMALL(IF(NPE!V$2:V$181&lt;&gt;"",ROW(INDIRECT("1:"&amp;ROWS(NPE!V$2:V$181)))),ROWS(NPE!$1:6))),""),"")</f>
        <v/>
      </c>
      <c r="AM39" s="98" t="str">
        <f t="array" aca="1" ref="AM39" ca="1">IFERROR(IF(ROWS(NPE!$1:6)&lt;=COUNTA(NPE!W$2:W$181),INDEX(NPE!W$2:W$181,SMALL(IF(NPE!W$2:W$181&lt;&gt;"",ROW(INDIRECT("1:"&amp;ROWS(NPE!W$2:W$181)))),ROWS(NPE!$1:6))),""),"")</f>
        <v/>
      </c>
      <c r="AN39" s="98" t="str">
        <f t="array" aca="1" ref="AN39" ca="1">IFERROR(IF(ROWS(NPE!$1:6)&lt;=COUNTA(NPE!X$2:X$181),INDEX(NPE!X$2:X$181,SMALL(IF(NPE!X$2:X$181&lt;&gt;"",ROW(INDIRECT("1:"&amp;ROWS(NPE!X$2:X$181)))),ROWS(NPE!$1:6))),""),"")</f>
        <v/>
      </c>
      <c r="AO39" s="98" t="str">
        <f t="array" aca="1" ref="AO39" ca="1">IFERROR(IF(ROWS(NPE!$1:6)&lt;=COUNTA(NPE!Y$2:Y$181),INDEX(NPE!Y$2:Y$181,SMALL(IF(NPE!Y$2:Y$181&lt;&gt;"",ROW(INDIRECT("1:"&amp;ROWS(NPE!Y$2:Y$181)))),ROWS(NPE!$1:6))),""),"")</f>
        <v/>
      </c>
      <c r="AP39" s="98" t="str">
        <f t="array" aca="1" ref="AP39" ca="1">IFERROR(IF(ROWS(NPE!$1:6)&lt;=COUNTA(NPE!Z$2:Z$181),INDEX(NPE!Z$2:Z$181,SMALL(IF(NPE!Z$2:Z$181&lt;&gt;"",ROW(INDIRECT("1:"&amp;ROWS(NPE!Z$2:Z$181)))),ROWS(NPE!$1:6))),""),"")</f>
        <v/>
      </c>
      <c r="AQ39" s="98" t="str">
        <f t="array" aca="1" ref="AQ39" ca="1">IFERROR(IF(ROWS(NPE!$1:6)&lt;=COUNTA(NPE!AA$2:AA$181),INDEX(NPE!AA$2:AA$181,SMALL(IF(NPE!AA$2:AA$181&lt;&gt;"",ROW(INDIRECT("1:"&amp;ROWS(NPE!AA$2:AA$181)))),ROWS(NPE!$1:6))),""),"")</f>
        <v/>
      </c>
      <c r="AR39" s="98" t="str">
        <f t="array" aca="1" ref="AR39" ca="1">IFERROR(IF(ROWS(NPE!$1:6)&lt;=COUNTA(NPE!AB$2:AB$181),INDEX(NPE!AB$2:AB$181,SMALL(IF(NPE!AB$2:AB$181&lt;&gt;"",ROW(INDIRECT("1:"&amp;ROWS(NPE!AB$2:AB$181)))),ROWS(NPE!$1:6))),""),"")</f>
        <v>aubergine</v>
      </c>
      <c r="AS39" s="98" t="str">
        <f t="array" aca="1" ref="AS39" ca="1">IFERROR(IF(ROWS(NPE!$1:6)&lt;=COUNTA(NPE!AC$2:AC$181),INDEX(NPE!AC$2:AC$181,SMALL(IF(NPE!AC$2:AC$181&lt;&gt;"",ROW(INDIRECT("1:"&amp;ROWS(NPE!AC$2:AC$181)))),ROWS(NPE!$1:6))),""),"")</f>
        <v>aubergine</v>
      </c>
      <c r="AT39" s="98" t="str">
        <f t="array" aca="1" ref="AT39" ca="1">IFERROR(IF(ROWS(NPE!$1:6)&lt;=COUNTA(NPE!AD$2:AD$181),INDEX(NPE!AD$2:AD$181,SMALL(IF(NPE!AD$2:AD$181&lt;&gt;"",ROW(INDIRECT("1:"&amp;ROWS(NPE!AD$2:AD$181)))),ROWS(NPE!$1:6))),""),"")</f>
        <v>aubergine</v>
      </c>
      <c r="AU39" s="98" t="str">
        <f t="array" aca="1" ref="AU39" ca="1">IFERROR(IF(ROWS(NPE!$1:6)&lt;=COUNTA(NPE!AE$2:AE$181),INDEX(NPE!AE$2:AE$181,SMALL(IF(NPE!AE$2:AE$181&lt;&gt;"",ROW(INDIRECT("1:"&amp;ROWS(NPE!AE$2:AE$181)))),ROWS(NPE!$1:6))),""),"")</f>
        <v>haricot</v>
      </c>
      <c r="AV39" s="98" t="str">
        <f t="array" aca="1" ref="AV39" ca="1">IFERROR(IF(ROWS(NPE!$1:6)&lt;=COUNTA(NPE!AF$2:AF$181),INDEX(NPE!AF$2:AF$181,SMALL(IF(NPE!AF$2:AF$181&lt;&gt;"",ROW(INDIRECT("1:"&amp;ROWS(NPE!AF$2:AF$181)))),ROWS(NPE!$1:6))),""),"")</f>
        <v>haricot</v>
      </c>
      <c r="AW39" s="98" t="str">
        <f t="array" aca="1" ref="AW39" ca="1">IFERROR(IF(ROWS(NPE!$1:6)&lt;=COUNTA(NPE!AG$2:AG$181),INDEX(NPE!AG$2:AG$181,SMALL(IF(NPE!AG$2:AG$181&lt;&gt;"",ROW(INDIRECT("1:"&amp;ROWS(NPE!AG$2:AG$181)))),ROWS(NPE!$1:6))),""),"")</f>
        <v>haricot</v>
      </c>
      <c r="AX39" s="98" t="str">
        <f t="array" aca="1" ref="AX39" ca="1">IFERROR(IF(ROWS(NPE!$1:6)&lt;=COUNTA(NPE!AH$2:AH$181),INDEX(NPE!AH$2:AH$181,SMALL(IF(NPE!AH$2:AH$181&lt;&gt;"",ROW(INDIRECT("1:"&amp;ROWS(NPE!AH$2:AH$181)))),ROWS(NPE!$1:6))),""),"")</f>
        <v>haricot</v>
      </c>
      <c r="AY39" s="98" t="str">
        <f t="array" aca="1" ref="AY39" ca="1">IFERROR(IF(ROWS(NPE!$1:6)&lt;=COUNTA(NPE!AI$2:AI$181),INDEX(NPE!AI$2:AI$181,SMALL(IF(NPE!AI$2:AI$181&lt;&gt;"",ROW(INDIRECT("1:"&amp;ROWS(NPE!AI$2:AI$181)))),ROWS(NPE!$1:6))),""),"")</f>
        <v>haricot</v>
      </c>
      <c r="AZ39" s="98" t="str">
        <f t="array" aca="1" ref="AZ39" ca="1">IFERROR(IF(ROWS(NPE!$1:6)&lt;=COUNTA(NPE!AJ$2:AJ$181),INDEX(NPE!AJ$2:AJ$181,SMALL(IF(NPE!AJ$2:AJ$181&lt;&gt;"",ROW(INDIRECT("1:"&amp;ROWS(NPE!AJ$2:AJ$181)))),ROWS(NPE!$1:6))),""),"")</f>
        <v/>
      </c>
      <c r="BA39" s="98" t="str">
        <f t="array" aca="1" ref="BA39" ca="1">IFERROR(IF(ROWS(NPE!$1:6)&lt;=COUNTA(NPE!AK$2:AK$181),INDEX(NPE!AK$2:AK$181,SMALL(IF(NPE!AK$2:AK$181&lt;&gt;"",ROW(INDIRECT("1:"&amp;ROWS(NPE!AK$2:AK$181)))),ROWS(NPE!$1:6))),""),"")</f>
        <v/>
      </c>
      <c r="BB39" s="98" t="str">
        <f t="array" aca="1" ref="BB39" ca="1">IFERROR(IF(ROWS(NPE!$1:6)&lt;=COUNTA(NPE!AL$2:AL$181),INDEX(NPE!AL$2:AL$181,SMALL(IF(NPE!AL$2:AL$181&lt;&gt;"",ROW(INDIRECT("1:"&amp;ROWS(NPE!AL$2:AL$181)))),ROWS(NPE!$1:6))),""),"")</f>
        <v/>
      </c>
      <c r="BC39" s="98" t="str">
        <f t="array" aca="1" ref="BC39" ca="1">IFERROR(IF(ROWS(NPE!$1:6)&lt;=COUNTA(NPE!AM$2:AM$181),INDEX(NPE!AM$2:AM$181,SMALL(IF(NPE!AM$2:AM$181&lt;&gt;"",ROW(INDIRECT("1:"&amp;ROWS(NPE!AM$2:AM$181)))),ROWS(NPE!$1:6))),""),"")</f>
        <v/>
      </c>
      <c r="BD39" s="98" t="str">
        <f t="array" aca="1" ref="BD39" ca="1">IFERROR(IF(ROWS(NPE!$1:6)&lt;=COUNTA(NPE!AN$2:AN$181),INDEX(NPE!AN$2:AN$181,SMALL(IF(NPE!AN$2:AN$181&lt;&gt;"",ROW(INDIRECT("1:"&amp;ROWS(NPE!AN$2:AN$181)))),ROWS(NPE!$1:6))),""),"")</f>
        <v/>
      </c>
      <c r="BE39" s="98" t="str">
        <f t="array" aca="1" ref="BE39" ca="1">IFERROR(IF(ROWS(NPE!$1:6)&lt;=COUNTA(NPE!AO$2:AO$181),INDEX(NPE!AO$2:AO$181,SMALL(IF(NPE!AO$2:AO$181&lt;&gt;"",ROW(INDIRECT("1:"&amp;ROWS(NPE!AO$2:AO$181)))),ROWS(NPE!$1:6))),""),"")</f>
        <v/>
      </c>
      <c r="BF39" s="98" t="str">
        <f t="array" aca="1" ref="BF39" ca="1">IFERROR(IF(ROWS(NPE!$1:6)&lt;=COUNTA(NPE!AP$2:AP$181),INDEX(NPE!AP$2:AP$181,SMALL(IF(NPE!AP$2:AP$181&lt;&gt;"",ROW(INDIRECT("1:"&amp;ROWS(NPE!AP$2:AP$181)))),ROWS(NPE!$1:6))),""),"")</f>
        <v/>
      </c>
      <c r="BG39" s="98" t="str">
        <f t="array" aca="1" ref="BG39" ca="1">IFERROR(IF(ROWS(NPE!$1:6)&lt;=COUNTA(NPE!AQ$2:AQ$181),INDEX(NPE!AQ$2:AQ$181,SMALL(IF(NPE!AQ$2:AQ$181&lt;&gt;"",ROW(INDIRECT("1:"&amp;ROWS(NPE!AQ$2:AQ$181)))),ROWS(NPE!$1:6))),""),"")</f>
        <v>haricot</v>
      </c>
      <c r="BH39" s="98" t="str">
        <f t="array" aca="1" ref="BH39" ca="1">IFERROR(IF(ROWS(NPE!$1:6)&lt;=COUNTA(NPE!AR$2:AR$181),INDEX(NPE!AR$2:AR$181,SMALL(IF(NPE!AR$2:AR$181&lt;&gt;"",ROW(INDIRECT("1:"&amp;ROWS(NPE!AR$2:AR$181)))),ROWS(NPE!$1:6))),""),"")</f>
        <v>poireaux</v>
      </c>
      <c r="BI39" s="98" t="str">
        <f t="array" aca="1" ref="BI39" ca="1">IFERROR(IF(ROWS(NPE!$1:6)&lt;=COUNTA(NPE!AS$2:AS$181),INDEX(NPE!AS$2:AS$181,SMALL(IF(NPE!AS$2:AS$181&lt;&gt;"",ROW(INDIRECT("1:"&amp;ROWS(NPE!AS$2:AS$181)))),ROWS(NPE!$1:6))),""),"")</f>
        <v/>
      </c>
      <c r="BJ39" s="98" t="str">
        <f t="array" aca="1" ref="BJ39" ca="1">IFERROR(IF(ROWS(NPE!$1:6)&lt;=COUNTA(NPE!AT$2:AT$181),INDEX(NPE!AT$2:AT$181,SMALL(IF(NPE!AT$2:AT$181&lt;&gt;"",ROW(INDIRECT("1:"&amp;ROWS(NPE!AT$2:AT$181)))),ROWS(NPE!$1:6))),""),"")</f>
        <v/>
      </c>
      <c r="BK39" s="98" t="str">
        <f t="array" aca="1" ref="BK39" ca="1">IFERROR(IF(ROWS(NPE!$1:6)&lt;=COUNTA(NPE!AU$2:AU$181),INDEX(NPE!AU$2:AU$181,SMALL(IF(NPE!AU$2:AU$181&lt;&gt;"",ROW(INDIRECT("1:"&amp;ROWS(NPE!AU$2:AU$181)))),ROWS(NPE!$1:6))),""),"")</f>
        <v/>
      </c>
      <c r="BL39" s="98" t="str">
        <f t="array" aca="1" ref="BL39" ca="1">IFERROR(IF(ROWS(NPE!$1:6)&lt;=COUNTA(NPE!AV$2:AV$181),INDEX(NPE!AV$2:AV$181,SMALL(IF(NPE!AV$2:AV$181&lt;&gt;"",ROW(INDIRECT("1:"&amp;ROWS(NPE!AV$2:AV$181)))),ROWS(NPE!$1:6))),""),"")</f>
        <v/>
      </c>
      <c r="BM39" s="98" t="str">
        <f t="array" aca="1" ref="BM39" ca="1">IFERROR(IF(ROWS(NPE!$1:6)&lt;=COUNTA(NPE!AW$2:AW$181),INDEX(NPE!AW$2:AW$181,SMALL(IF(NPE!AW$2:AW$181&lt;&gt;"",ROW(INDIRECT("1:"&amp;ROWS(NPE!AW$2:AW$181)))),ROWS(NPE!$1:6))),""),"")</f>
        <v/>
      </c>
      <c r="BN39" s="98" t="str">
        <f t="array" aca="1" ref="BN39" ca="1">IFERROR(IF(ROWS(NPE!$1:6)&lt;=COUNTA(NPE!AX$2:AX$181),INDEX(NPE!AX$2:AX$181,SMALL(IF(NPE!AX$2:AX$181&lt;&gt;"",ROW(INDIRECT("1:"&amp;ROWS(NPE!AX$2:AX$181)))),ROWS(NPE!$1:6))),""),"")</f>
        <v/>
      </c>
      <c r="BO39" s="98" t="str">
        <f t="array" aca="1" ref="BO39" ca="1">IFERROR(IF(ROWS(NPE!$1:6)&lt;=COUNTA(NPE!AY$2:AY$181),INDEX(NPE!AY$2:AY$181,SMALL(IF(NPE!AY$2:AY$181&lt;&gt;"",ROW(INDIRECT("1:"&amp;ROWS(NPE!AY$2:AY$181)))),ROWS(NPE!$1:6))),""),"")</f>
        <v/>
      </c>
      <c r="BP39" s="98" t="str">
        <f t="array" aca="1" ref="BP39" ca="1">IFERROR(IF(ROWS(NPE!$1:6)&lt;=COUNTA(NPE!AZ$2:AZ$181),INDEX(NPE!AZ$2:AZ$181,SMALL(IF(NPE!AZ$2:AZ$181&lt;&gt;"",ROW(INDIRECT("1:"&amp;ROWS(NPE!AZ$2:AZ$181)))),ROWS(NPE!$1:6))),""),"")</f>
        <v>rutabaga</v>
      </c>
    </row>
    <row r="40" spans="2:68" x14ac:dyDescent="0.2">
      <c r="B40" s="183" t="str">
        <f ca="1">IF(ISBLANK(Surfaces!$B8),"",Surfaces!$B8)</f>
        <v>aubergine</v>
      </c>
      <c r="C40" s="110">
        <f ca="1">IF((VLOOKUP(B40,Surfaces!$B$1:$AL$61,23,0))="",(VLOOKUP(B40,Surfaces!$B$1:$AL$61,36,0)),(VLOOKUP(B40,Surfaces!$B$1:$AL$61,23,0)))</f>
        <v>260</v>
      </c>
      <c r="D40" s="111">
        <f ca="1">Surfaces!$I8</f>
        <v>900</v>
      </c>
      <c r="E40" s="111" t="str">
        <f ca="1">Surfaces!$H8</f>
        <v>u</v>
      </c>
      <c r="F40" s="110">
        <f ca="1">IF((VLOOKUP(B40,Surfaces!$B$1:$AL$61,21,0))="",(VLOOKUP(B40,Surfaces!$B$1:$AL$61,34,0)),(VLOOKUP(B40,Surfaces!$B$1:$AL$61,21,0)))</f>
        <v>16.25</v>
      </c>
      <c r="G40" s="110">
        <f ca="1">IFERROR(IF((VLOOKUP(B40,Surfaces!$B$1:$AL$61,18,0))="",(VLOOKUP(B40,Surfaces!$B$1:$AL$61,31,0)/$C$3),(VLOOKUP(B40,Surfaces!$B$1:$AL$61,18,0)/$C$3)),"")</f>
        <v>16.25</v>
      </c>
      <c r="H40" s="111">
        <f ca="1">IF((VLOOKUP(B40,Surfaces!$B$1:$AL$61,14,0))="",(VLOOKUP(B40,Surfaces!$B$1:$AL$61,28,0)),(VLOOKUP(B40,Surfaces!$B$1:$AL$61,14,0)))</f>
        <v>845</v>
      </c>
      <c r="I40" s="111">
        <f ca="1">IF((VLOOKUP(B40,Surfaces!$B$1:$AL$61,15,0))="",(VLOOKUP(B40,Surfaces!$B$1:$AL$61,29,0)),(VLOOKUP(B40,Surfaces!$B$1:$AL$61,15,0)))</f>
        <v>93.888888888888886</v>
      </c>
      <c r="J40" s="110">
        <f ca="1">IF(ISNA(VLOOKUP(B40,Calendrier!$A$2:$BR$181,67,0)),"",(VLOOKUP(B40,Calendrier!$A$2:$BR$181,67,0))*D40)</f>
        <v>1485</v>
      </c>
      <c r="K40" s="110" t="str">
        <f ca="1">IF(ISNA(VLOOKUP(B40,Calendrier!$A$2:$BR$181,68,0)),"",(VLOOKUP(B40,Calendrier!$A$2:$BR$181,68,0)))</f>
        <v>€/kg</v>
      </c>
      <c r="L40" s="110">
        <f ca="1">IF(ISNA(VLOOKUP(B40,Calendrier!$A$2:$BR$181,69,0)),"",(VLOOKUP(B40,Calendrier!$A$2:$BR$181,69,0))*D40)</f>
        <v>1962.0000000000002</v>
      </c>
      <c r="M40" s="110" t="str">
        <f t="shared" ca="1" si="0"/>
        <v>€/kg</v>
      </c>
      <c r="N40" s="110">
        <f t="shared" ca="1" si="2"/>
        <v>477.00000000000023</v>
      </c>
      <c r="O40" s="184" t="str">
        <f t="shared" ca="1" si="1"/>
        <v>€/kg</v>
      </c>
      <c r="Q40" s="98" t="str">
        <f t="array" aca="1" ref="Q40" ca="1">IFERROR(IF(ROWS(NPE!$1:7)&lt;=COUNTA(NPE!A$2:A$181),INDEX(NPE!A$2:A$181,SMALL(IF(NPE!A$2:A$181&lt;&gt;"",ROW(INDIRECT("1:"&amp;ROWS(NPE!A$2:A$181)))),ROWS(NPE!$1:7))),""),"")</f>
        <v>choux rouge</v>
      </c>
      <c r="R40" s="98" t="str">
        <f t="array" aca="1" ref="R40" ca="1">IFERROR(IF(ROWS(NPE!$1:7)&lt;=COUNTA(NPE!B$2:B$181),INDEX(NPE!B$2:B$181,SMALL(IF(NPE!B$2:B$181&lt;&gt;"",ROW(INDIRECT("1:"&amp;ROWS(NPE!B$2:B$181)))),ROWS(NPE!$1:7))),""),"")</f>
        <v/>
      </c>
      <c r="S40" s="98" t="str">
        <f t="array" aca="1" ref="S40" ca="1">IFERROR(IF(ROWS(NPE!$1:7)&lt;=COUNTA(NPE!C$2:C$181),INDEX(NPE!C$2:C$181,SMALL(IF(NPE!C$2:C$181&lt;&gt;"",ROW(INDIRECT("1:"&amp;ROWS(NPE!C$2:C$181)))),ROWS(NPE!$1:7))),""),"")</f>
        <v/>
      </c>
      <c r="T40" s="98" t="str">
        <f t="array" aca="1" ref="T40" ca="1">IFERROR(IF(ROWS(NPE!$1:7)&lt;=COUNTA(NPE!D$2:D$181),INDEX(NPE!D$2:D$181,SMALL(IF(NPE!D$2:D$181&lt;&gt;"",ROW(INDIRECT("1:"&amp;ROWS(NPE!D$2:D$181)))),ROWS(NPE!$1:7))),""),"")</f>
        <v/>
      </c>
      <c r="U40" s="98" t="str">
        <f t="array" aca="1" ref="U40" ca="1">IFERROR(IF(ROWS(NPE!$1:7)&lt;=COUNTA(NPE!E$2:E$181),INDEX(NPE!E$2:E$181,SMALL(IF(NPE!E$2:E$181&lt;&gt;"",ROW(INDIRECT("1:"&amp;ROWS(NPE!E$2:E$181)))),ROWS(NPE!$1:7))),""),"")</f>
        <v/>
      </c>
      <c r="V40" s="98" t="str">
        <f t="array" aca="1" ref="V40" ca="1">IFERROR(IF(ROWS(NPE!$1:7)&lt;=COUNTA(NPE!F$2:F$181),INDEX(NPE!F$2:F$181,SMALL(IF(NPE!F$2:F$181&lt;&gt;"",ROW(INDIRECT("1:"&amp;ROWS(NPE!F$2:F$181)))),ROWS(NPE!$1:7))),""),"")</f>
        <v/>
      </c>
      <c r="W40" s="98" t="str">
        <f t="array" aca="1" ref="W40" ca="1">IFERROR(IF(ROWS(NPE!$1:7)&lt;=COUNTA(NPE!G$2:G$181),INDEX(NPE!G$2:G$181,SMALL(IF(NPE!G$2:G$181&lt;&gt;"",ROW(INDIRECT("1:"&amp;ROWS(NPE!G$2:G$181)))),ROWS(NPE!$1:7))),""),"")</f>
        <v>salsifis</v>
      </c>
      <c r="X40" s="98" t="str">
        <f t="array" aca="1" ref="X40" ca="1">IFERROR(IF(ROWS(NPE!$1:7)&lt;=COUNTA(NPE!H$2:H$181),INDEX(NPE!H$2:H$181,SMALL(IF(NPE!H$2:H$181&lt;&gt;"",ROW(INDIRECT("1:"&amp;ROWS(NPE!H$2:H$181)))),ROWS(NPE!$1:7))),""),"")</f>
        <v>salsifis</v>
      </c>
      <c r="Y40" s="98" t="str">
        <f t="array" aca="1" ref="Y40" ca="1">IFERROR(IF(ROWS(NPE!$1:7)&lt;=COUNTA(NPE!I$2:I$181),INDEX(NPE!I$2:I$181,SMALL(IF(NPE!I$2:I$181&lt;&gt;"",ROW(INDIRECT("1:"&amp;ROWS(NPE!I$2:I$181)))),ROWS(NPE!$1:7))),""),"")</f>
        <v/>
      </c>
      <c r="Z40" s="98" t="str">
        <f t="array" aca="1" ref="Z40" ca="1">IFERROR(IF(ROWS(NPE!$1:7)&lt;=COUNTA(NPE!J$2:J$181),INDEX(NPE!J$2:J$181,SMALL(IF(NPE!J$2:J$181&lt;&gt;"",ROW(INDIRECT("1:"&amp;ROWS(NPE!J$2:J$181)))),ROWS(NPE!$1:7))),""),"")</f>
        <v/>
      </c>
      <c r="AA40" s="98" t="str">
        <f t="array" aca="1" ref="AA40" ca="1">IFERROR(IF(ROWS(NPE!$1:7)&lt;=COUNTA(NPE!K$2:K$181),INDEX(NPE!K$2:K$181,SMALL(IF(NPE!K$2:K$181&lt;&gt;"",ROW(INDIRECT("1:"&amp;ROWS(NPE!K$2:K$181)))),ROWS(NPE!$1:7))),""),"")</f>
        <v/>
      </c>
      <c r="AB40" s="98" t="str">
        <f t="array" aca="1" ref="AB40" ca="1">IFERROR(IF(ROWS(NPE!$1:7)&lt;=COUNTA(NPE!L$2:L$181),INDEX(NPE!L$2:L$181,SMALL(IF(NPE!L$2:L$181&lt;&gt;"",ROW(INDIRECT("1:"&amp;ROWS(NPE!L$2:L$181)))),ROWS(NPE!$1:7))),""),"")</f>
        <v/>
      </c>
      <c r="AC40" s="98" t="str">
        <f t="array" aca="1" ref="AC40" ca="1">IFERROR(IF(ROWS(NPE!$1:7)&lt;=COUNTA(NPE!M$2:M$181),INDEX(NPE!M$2:M$181,SMALL(IF(NPE!M$2:M$181&lt;&gt;"",ROW(INDIRECT("1:"&amp;ROWS(NPE!M$2:M$181)))),ROWS(NPE!$1:7))),""),"")</f>
        <v/>
      </c>
      <c r="AD40" s="98" t="str">
        <f t="array" aca="1" ref="AD40" ca="1">IFERROR(IF(ROWS(NPE!$1:7)&lt;=COUNTA(NPE!N$2:N$181),INDEX(NPE!N$2:N$181,SMALL(IF(NPE!N$2:N$181&lt;&gt;"",ROW(INDIRECT("1:"&amp;ROWS(NPE!N$2:N$181)))),ROWS(NPE!$1:7))),""),"")</f>
        <v/>
      </c>
      <c r="AE40" s="98" t="str">
        <f t="array" aca="1" ref="AE40" ca="1">IFERROR(IF(ROWS(NPE!$1:7)&lt;=COUNTA(NPE!O$2:O$181),INDEX(NPE!O$2:O$181,SMALL(IF(NPE!O$2:O$181&lt;&gt;"",ROW(INDIRECT("1:"&amp;ROWS(NPE!O$2:O$181)))),ROWS(NPE!$1:7))),""),"")</f>
        <v>choux rouge</v>
      </c>
      <c r="AF40" s="98" t="str">
        <f t="array" aca="1" ref="AF40" ca="1">IFERROR(IF(ROWS(NPE!$1:7)&lt;=COUNTA(NPE!P$2:P$181),INDEX(NPE!P$2:P$181,SMALL(IF(NPE!P$2:P$181&lt;&gt;"",ROW(INDIRECT("1:"&amp;ROWS(NPE!P$2:P$181)))),ROWS(NPE!$1:7))),""),"")</f>
        <v>choux rouge</v>
      </c>
      <c r="AG40" s="98" t="str">
        <f t="array" aca="1" ref="AG40" ca="1">IFERROR(IF(ROWS(NPE!$1:7)&lt;=COUNTA(NPE!Q$2:Q$181),INDEX(NPE!Q$2:Q$181,SMALL(IF(NPE!Q$2:Q$181&lt;&gt;"",ROW(INDIRECT("1:"&amp;ROWS(NPE!Q$2:Q$181)))),ROWS(NPE!$1:7))),""),"")</f>
        <v/>
      </c>
      <c r="AH40" s="98" t="str">
        <f t="array" aca="1" ref="AH40" ca="1">IFERROR(IF(ROWS(NPE!$1:7)&lt;=COUNTA(NPE!R$2:R$181),INDEX(NPE!R$2:R$181,SMALL(IF(NPE!R$2:R$181&lt;&gt;"",ROW(INDIRECT("1:"&amp;ROWS(NPE!R$2:R$181)))),ROWS(NPE!$1:7))),""),"")</f>
        <v/>
      </c>
      <c r="AI40" s="98" t="str">
        <f t="array" aca="1" ref="AI40" ca="1">IFERROR(IF(ROWS(NPE!$1:7)&lt;=COUNTA(NPE!S$2:S$181),INDEX(NPE!S$2:S$181,SMALL(IF(NPE!S$2:S$181&lt;&gt;"",ROW(INDIRECT("1:"&amp;ROWS(NPE!S$2:S$181)))),ROWS(NPE!$1:7))),""),"")</f>
        <v/>
      </c>
      <c r="AJ40" s="98" t="str">
        <f t="array" aca="1" ref="AJ40" ca="1">IFERROR(IF(ROWS(NPE!$1:7)&lt;=COUNTA(NPE!T$2:T$181),INDEX(NPE!T$2:T$181,SMALL(IF(NPE!T$2:T$181&lt;&gt;"",ROW(INDIRECT("1:"&amp;ROWS(NPE!T$2:T$181)))),ROWS(NPE!$1:7))),""),"")</f>
        <v/>
      </c>
      <c r="AK40" s="98" t="str">
        <f t="array" aca="1" ref="AK40" ca="1">IFERROR(IF(ROWS(NPE!$1:7)&lt;=COUNTA(NPE!U$2:U$181),INDEX(NPE!U$2:U$181,SMALL(IF(NPE!U$2:U$181&lt;&gt;"",ROW(INDIRECT("1:"&amp;ROWS(NPE!U$2:U$181)))),ROWS(NPE!$1:7))),""),"")</f>
        <v/>
      </c>
      <c r="AL40" s="98" t="str">
        <f t="array" aca="1" ref="AL40" ca="1">IFERROR(IF(ROWS(NPE!$1:7)&lt;=COUNTA(NPE!V$2:V$181),INDEX(NPE!V$2:V$181,SMALL(IF(NPE!V$2:V$181&lt;&gt;"",ROW(INDIRECT("1:"&amp;ROWS(NPE!V$2:V$181)))),ROWS(NPE!$1:7))),""),"")</f>
        <v/>
      </c>
      <c r="AM40" s="98" t="str">
        <f t="array" aca="1" ref="AM40" ca="1">IFERROR(IF(ROWS(NPE!$1:7)&lt;=COUNTA(NPE!W$2:W$181),INDEX(NPE!W$2:W$181,SMALL(IF(NPE!W$2:W$181&lt;&gt;"",ROW(INDIRECT("1:"&amp;ROWS(NPE!W$2:W$181)))),ROWS(NPE!$1:7))),""),"")</f>
        <v/>
      </c>
      <c r="AN40" s="98" t="str">
        <f t="array" aca="1" ref="AN40" ca="1">IFERROR(IF(ROWS(NPE!$1:7)&lt;=COUNTA(NPE!X$2:X$181),INDEX(NPE!X$2:X$181,SMALL(IF(NPE!X$2:X$181&lt;&gt;"",ROW(INDIRECT("1:"&amp;ROWS(NPE!X$2:X$181)))),ROWS(NPE!$1:7))),""),"")</f>
        <v/>
      </c>
      <c r="AO40" s="98" t="str">
        <f t="array" aca="1" ref="AO40" ca="1">IFERROR(IF(ROWS(NPE!$1:7)&lt;=COUNTA(NPE!Y$2:Y$181),INDEX(NPE!Y$2:Y$181,SMALL(IF(NPE!Y$2:Y$181&lt;&gt;"",ROW(INDIRECT("1:"&amp;ROWS(NPE!Y$2:Y$181)))),ROWS(NPE!$1:7))),""),"")</f>
        <v/>
      </c>
      <c r="AP40" s="98" t="str">
        <f t="array" aca="1" ref="AP40" ca="1">IFERROR(IF(ROWS(NPE!$1:7)&lt;=COUNTA(NPE!Z$2:Z$181),INDEX(NPE!Z$2:Z$181,SMALL(IF(NPE!Z$2:Z$181&lt;&gt;"",ROW(INDIRECT("1:"&amp;ROWS(NPE!Z$2:Z$181)))),ROWS(NPE!$1:7))),""),"")</f>
        <v/>
      </c>
      <c r="AQ40" s="98" t="str">
        <f t="array" aca="1" ref="AQ40" ca="1">IFERROR(IF(ROWS(NPE!$1:7)&lt;=COUNTA(NPE!AA$2:AA$181),INDEX(NPE!AA$2:AA$181,SMALL(IF(NPE!AA$2:AA$181&lt;&gt;"",ROW(INDIRECT("1:"&amp;ROWS(NPE!AA$2:AA$181)))),ROWS(NPE!$1:7))),""),"")</f>
        <v/>
      </c>
      <c r="AR40" s="98" t="str">
        <f t="array" aca="1" ref="AR40" ca="1">IFERROR(IF(ROWS(NPE!$1:7)&lt;=COUNTA(NPE!AB$2:AB$181),INDEX(NPE!AB$2:AB$181,SMALL(IF(NPE!AB$2:AB$181&lt;&gt;"",ROW(INDIRECT("1:"&amp;ROWS(NPE!AB$2:AB$181)))),ROWS(NPE!$1:7))),""),"")</f>
        <v>tomate</v>
      </c>
      <c r="AS40" s="98" t="str">
        <f t="array" aca="1" ref="AS40" ca="1">IFERROR(IF(ROWS(NPE!$1:7)&lt;=COUNTA(NPE!AC$2:AC$181),INDEX(NPE!AC$2:AC$181,SMALL(IF(NPE!AC$2:AC$181&lt;&gt;"",ROW(INDIRECT("1:"&amp;ROWS(NPE!AC$2:AC$181)))),ROWS(NPE!$1:7))),""),"")</f>
        <v>tomate</v>
      </c>
      <c r="AT40" s="98" t="str">
        <f t="array" aca="1" ref="AT40" ca="1">IFERROR(IF(ROWS(NPE!$1:7)&lt;=COUNTA(NPE!AD$2:AD$181),INDEX(NPE!AD$2:AD$181,SMALL(IF(NPE!AD$2:AD$181&lt;&gt;"",ROW(INDIRECT("1:"&amp;ROWS(NPE!AD$2:AD$181)))),ROWS(NPE!$1:7))),""),"")</f>
        <v>tomate</v>
      </c>
      <c r="AU40" s="98" t="str">
        <f t="array" aca="1" ref="AU40" ca="1">IFERROR(IF(ROWS(NPE!$1:7)&lt;=COUNTA(NPE!AE$2:AE$181),INDEX(NPE!AE$2:AE$181,SMALL(IF(NPE!AE$2:AE$181&lt;&gt;"",ROW(INDIRECT("1:"&amp;ROWS(NPE!AE$2:AE$181)))),ROWS(NPE!$1:7))),""),"")</f>
        <v>aubergine</v>
      </c>
      <c r="AV40" s="98" t="str">
        <f t="array" aca="1" ref="AV40" ca="1">IFERROR(IF(ROWS(NPE!$1:7)&lt;=COUNTA(NPE!AF$2:AF$181),INDEX(NPE!AF$2:AF$181,SMALL(IF(NPE!AF$2:AF$181&lt;&gt;"",ROW(INDIRECT("1:"&amp;ROWS(NPE!AF$2:AF$181)))),ROWS(NPE!$1:7))),""),"")</f>
        <v>aubergine</v>
      </c>
      <c r="AW40" s="98" t="str">
        <f t="array" aca="1" ref="AW40" ca="1">IFERROR(IF(ROWS(NPE!$1:7)&lt;=COUNTA(NPE!AG$2:AG$181),INDEX(NPE!AG$2:AG$181,SMALL(IF(NPE!AG$2:AG$181&lt;&gt;"",ROW(INDIRECT("1:"&amp;ROWS(NPE!AG$2:AG$181)))),ROWS(NPE!$1:7))),""),"")</f>
        <v>aubergine</v>
      </c>
      <c r="AX40" s="98" t="str">
        <f t="array" aca="1" ref="AX40" ca="1">IFERROR(IF(ROWS(NPE!$1:7)&lt;=COUNTA(NPE!AH$2:AH$181),INDEX(NPE!AH$2:AH$181,SMALL(IF(NPE!AH$2:AH$181&lt;&gt;"",ROW(INDIRECT("1:"&amp;ROWS(NPE!AH$2:AH$181)))),ROWS(NPE!$1:7))),""),"")</f>
        <v>aubergine</v>
      </c>
      <c r="AY40" s="98" t="str">
        <f t="array" aca="1" ref="AY40" ca="1">IFERROR(IF(ROWS(NPE!$1:7)&lt;=COUNTA(NPE!AI$2:AI$181),INDEX(NPE!AI$2:AI$181,SMALL(IF(NPE!AI$2:AI$181&lt;&gt;"",ROW(INDIRECT("1:"&amp;ROWS(NPE!AI$2:AI$181)))),ROWS(NPE!$1:7))),""),"")</f>
        <v>aubergine</v>
      </c>
      <c r="AZ40" s="98" t="str">
        <f t="array" aca="1" ref="AZ40" ca="1">IFERROR(IF(ROWS(NPE!$1:7)&lt;=COUNTA(NPE!AJ$2:AJ$181),INDEX(NPE!AJ$2:AJ$181,SMALL(IF(NPE!AJ$2:AJ$181&lt;&gt;"",ROW(INDIRECT("1:"&amp;ROWS(NPE!AJ$2:AJ$181)))),ROWS(NPE!$1:7))),""),"")</f>
        <v/>
      </c>
      <c r="BA40" s="98" t="str">
        <f t="array" aca="1" ref="BA40" ca="1">IFERROR(IF(ROWS(NPE!$1:7)&lt;=COUNTA(NPE!AK$2:AK$181),INDEX(NPE!AK$2:AK$181,SMALL(IF(NPE!AK$2:AK$181&lt;&gt;"",ROW(INDIRECT("1:"&amp;ROWS(NPE!AK$2:AK$181)))),ROWS(NPE!$1:7))),""),"")</f>
        <v/>
      </c>
      <c r="BB40" s="98" t="str">
        <f t="array" aca="1" ref="BB40" ca="1">IFERROR(IF(ROWS(NPE!$1:7)&lt;=COUNTA(NPE!AL$2:AL$181),INDEX(NPE!AL$2:AL$181,SMALL(IF(NPE!AL$2:AL$181&lt;&gt;"",ROW(INDIRECT("1:"&amp;ROWS(NPE!AL$2:AL$181)))),ROWS(NPE!$1:7))),""),"")</f>
        <v/>
      </c>
      <c r="BC40" s="98" t="str">
        <f t="array" aca="1" ref="BC40" ca="1">IFERROR(IF(ROWS(NPE!$1:7)&lt;=COUNTA(NPE!AM$2:AM$181),INDEX(NPE!AM$2:AM$181,SMALL(IF(NPE!AM$2:AM$181&lt;&gt;"",ROW(INDIRECT("1:"&amp;ROWS(NPE!AM$2:AM$181)))),ROWS(NPE!$1:7))),""),"")</f>
        <v/>
      </c>
      <c r="BD40" s="98" t="str">
        <f t="array" aca="1" ref="BD40" ca="1">IFERROR(IF(ROWS(NPE!$1:7)&lt;=COUNTA(NPE!AN$2:AN$181),INDEX(NPE!AN$2:AN$181,SMALL(IF(NPE!AN$2:AN$181&lt;&gt;"",ROW(INDIRECT("1:"&amp;ROWS(NPE!AN$2:AN$181)))),ROWS(NPE!$1:7))),""),"")</f>
        <v/>
      </c>
      <c r="BE40" s="98" t="str">
        <f t="array" aca="1" ref="BE40" ca="1">IFERROR(IF(ROWS(NPE!$1:7)&lt;=COUNTA(NPE!AO$2:AO$181),INDEX(NPE!AO$2:AO$181,SMALL(IF(NPE!AO$2:AO$181&lt;&gt;"",ROW(INDIRECT("1:"&amp;ROWS(NPE!AO$2:AO$181)))),ROWS(NPE!$1:7))),""),"")</f>
        <v/>
      </c>
      <c r="BF40" s="98" t="str">
        <f t="array" aca="1" ref="BF40" ca="1">IFERROR(IF(ROWS(NPE!$1:7)&lt;=COUNTA(NPE!AP$2:AP$181),INDEX(NPE!AP$2:AP$181,SMALL(IF(NPE!AP$2:AP$181&lt;&gt;"",ROW(INDIRECT("1:"&amp;ROWS(NPE!AP$2:AP$181)))),ROWS(NPE!$1:7))),""),"")</f>
        <v/>
      </c>
      <c r="BG40" s="98" t="str">
        <f t="array" aca="1" ref="BG40" ca="1">IFERROR(IF(ROWS(NPE!$1:7)&lt;=COUNTA(NPE!AQ$2:AQ$181),INDEX(NPE!AQ$2:AQ$181,SMALL(IF(NPE!AQ$2:AQ$181&lt;&gt;"",ROW(INDIRECT("1:"&amp;ROWS(NPE!AQ$2:AQ$181)))),ROWS(NPE!$1:7))),""),"")</f>
        <v>aubergine</v>
      </c>
      <c r="BH40" s="98" t="str">
        <f t="array" aca="1" ref="BH40" ca="1">IFERROR(IF(ROWS(NPE!$1:7)&lt;=COUNTA(NPE!AR$2:AR$181),INDEX(NPE!AR$2:AR$181,SMALL(IF(NPE!AR$2:AR$181&lt;&gt;"",ROW(INDIRECT("1:"&amp;ROWS(NPE!AR$2:AR$181)))),ROWS(NPE!$1:7))),""),"")</f>
        <v>carotte</v>
      </c>
      <c r="BI40" s="98" t="str">
        <f t="array" aca="1" ref="BI40" ca="1">IFERROR(IF(ROWS(NPE!$1:7)&lt;=COUNTA(NPE!AS$2:AS$181),INDEX(NPE!AS$2:AS$181,SMALL(IF(NPE!AS$2:AS$181&lt;&gt;"",ROW(INDIRECT("1:"&amp;ROWS(NPE!AS$2:AS$181)))),ROWS(NPE!$1:7))),""),"")</f>
        <v/>
      </c>
      <c r="BJ40" s="98" t="str">
        <f t="array" aca="1" ref="BJ40" ca="1">IFERROR(IF(ROWS(NPE!$1:7)&lt;=COUNTA(NPE!AT$2:AT$181),INDEX(NPE!AT$2:AT$181,SMALL(IF(NPE!AT$2:AT$181&lt;&gt;"",ROW(INDIRECT("1:"&amp;ROWS(NPE!AT$2:AT$181)))),ROWS(NPE!$1:7))),""),"")</f>
        <v/>
      </c>
      <c r="BK40" s="98" t="str">
        <f t="array" aca="1" ref="BK40" ca="1">IFERROR(IF(ROWS(NPE!$1:7)&lt;=COUNTA(NPE!AU$2:AU$181),INDEX(NPE!AU$2:AU$181,SMALL(IF(NPE!AU$2:AU$181&lt;&gt;"",ROW(INDIRECT("1:"&amp;ROWS(NPE!AU$2:AU$181)))),ROWS(NPE!$1:7))),""),"")</f>
        <v/>
      </c>
      <c r="BL40" s="98" t="str">
        <f t="array" aca="1" ref="BL40" ca="1">IFERROR(IF(ROWS(NPE!$1:7)&lt;=COUNTA(NPE!AV$2:AV$181),INDEX(NPE!AV$2:AV$181,SMALL(IF(NPE!AV$2:AV$181&lt;&gt;"",ROW(INDIRECT("1:"&amp;ROWS(NPE!AV$2:AV$181)))),ROWS(NPE!$1:7))),""),"")</f>
        <v/>
      </c>
      <c r="BM40" s="98" t="str">
        <f t="array" aca="1" ref="BM40" ca="1">IFERROR(IF(ROWS(NPE!$1:7)&lt;=COUNTA(NPE!AW$2:AW$181),INDEX(NPE!AW$2:AW$181,SMALL(IF(NPE!AW$2:AW$181&lt;&gt;"",ROW(INDIRECT("1:"&amp;ROWS(NPE!AW$2:AW$181)))),ROWS(NPE!$1:7))),""),"")</f>
        <v/>
      </c>
      <c r="BN40" s="98" t="str">
        <f t="array" aca="1" ref="BN40" ca="1">IFERROR(IF(ROWS(NPE!$1:7)&lt;=COUNTA(NPE!AX$2:AX$181),INDEX(NPE!AX$2:AX$181,SMALL(IF(NPE!AX$2:AX$181&lt;&gt;"",ROW(INDIRECT("1:"&amp;ROWS(NPE!AX$2:AX$181)))),ROWS(NPE!$1:7))),""),"")</f>
        <v/>
      </c>
      <c r="BO40" s="98" t="str">
        <f t="array" aca="1" ref="BO40" ca="1">IFERROR(IF(ROWS(NPE!$1:7)&lt;=COUNTA(NPE!AY$2:AY$181),INDEX(NPE!AY$2:AY$181,SMALL(IF(NPE!AY$2:AY$181&lt;&gt;"",ROW(INDIRECT("1:"&amp;ROWS(NPE!AY$2:AY$181)))),ROWS(NPE!$1:7))),""),"")</f>
        <v/>
      </c>
      <c r="BP40" s="98" t="str">
        <f t="array" aca="1" ref="BP40" ca="1">IFERROR(IF(ROWS(NPE!$1:7)&lt;=COUNTA(NPE!AZ$2:AZ$181),INDEX(NPE!AZ$2:AZ$181,SMALL(IF(NPE!AZ$2:AZ$181&lt;&gt;"",ROW(INDIRECT("1:"&amp;ROWS(NPE!AZ$2:AZ$181)))),ROWS(NPE!$1:7))),""),"")</f>
        <v>scorzonère</v>
      </c>
    </row>
    <row r="41" spans="2:68" x14ac:dyDescent="0.2">
      <c r="B41" s="183" t="str">
        <f ca="1">IF(ISBLANK(Surfaces!$B9),"",Surfaces!$B9)</f>
        <v>tomate</v>
      </c>
      <c r="C41" s="110">
        <f ca="1">IF((VLOOKUP(B41,Surfaces!$B$1:$AL$61,23,0))="",(VLOOKUP(B41,Surfaces!$B$1:$AL$61,36,0)),(VLOOKUP(B41,Surfaces!$B$1:$AL$61,23,0)))</f>
        <v>46.800000000000004</v>
      </c>
      <c r="D41" s="111">
        <f ca="1">Surfaces!$I9</f>
        <v>450</v>
      </c>
      <c r="E41" s="111" t="str">
        <f ca="1">Surfaces!$H9</f>
        <v>kg</v>
      </c>
      <c r="F41" s="110">
        <f ca="1">IF((VLOOKUP(B41,Surfaces!$B$1:$AL$61,21,0))="",(VLOOKUP(B41,Surfaces!$B$1:$AL$61,34,0)),(VLOOKUP(B41,Surfaces!$B$1:$AL$61,21,0)))</f>
        <v>2.9249999999999998</v>
      </c>
      <c r="G41" s="110">
        <f ca="1">IFERROR(IF((VLOOKUP(B41,Surfaces!$B$1:$AL$61,18,0))="",(VLOOKUP(B41,Surfaces!$B$1:$AL$61,31,0)/$C$3),(VLOOKUP(B41,Surfaces!$B$1:$AL$61,18,0)/$C$3)),"")</f>
        <v>2.9249999999999998</v>
      </c>
      <c r="H41" s="111">
        <f ca="1">IF((VLOOKUP(B41,Surfaces!$B$1:$AL$61,14,0))="",(VLOOKUP(B41,Surfaces!$B$1:$AL$61,28,0)),(VLOOKUP(B41,Surfaces!$B$1:$AL$61,14,0)))</f>
        <v>152.1</v>
      </c>
      <c r="I41" s="111">
        <f ca="1">IF((VLOOKUP(B41,Surfaces!$B$1:$AL$61,15,0))="",(VLOOKUP(B41,Surfaces!$B$1:$AL$61,29,0)),(VLOOKUP(B41,Surfaces!$B$1:$AL$61,15,0)))</f>
        <v>16.899999999999999</v>
      </c>
      <c r="J41" s="110">
        <f ca="1">IF(ISNA(VLOOKUP(B41,Calendrier!$A$2:$BR$181,67,0)),"",(VLOOKUP(B41,Calendrier!$A$2:$BR$181,67,0))*D41)</f>
        <v>666</v>
      </c>
      <c r="K41" s="110" t="str">
        <f ca="1">IF(ISNA(VLOOKUP(B41,Calendrier!$A$2:$BR$181,68,0)),"",(VLOOKUP(B41,Calendrier!$A$2:$BR$181,68,0)))</f>
        <v>€/kg</v>
      </c>
      <c r="L41" s="110">
        <f ca="1">IF(ISNA(VLOOKUP(B41,Calendrier!$A$2:$BR$181,69,0)),"",(VLOOKUP(B41,Calendrier!$A$2:$BR$181,69,0))*D41)</f>
        <v>1260</v>
      </c>
      <c r="M41" s="110" t="str">
        <f t="shared" ca="1" si="0"/>
        <v>€/kg</v>
      </c>
      <c r="N41" s="110">
        <f t="shared" ca="1" si="2"/>
        <v>594</v>
      </c>
      <c r="O41" s="184" t="str">
        <f t="shared" ca="1" si="1"/>
        <v>€/kg</v>
      </c>
      <c r="Q41" s="98" t="str">
        <f t="array" aca="1" ref="Q41" ca="1">IFERROR(IF(ROWS(NPE!$1:8)&lt;=COUNTA(NPE!A$2:A$181),INDEX(NPE!A$2:A$181,SMALL(IF(NPE!A$2:A$181&lt;&gt;"",ROW(INDIRECT("1:"&amp;ROWS(NPE!A$2:A$181)))),ROWS(NPE!$1:8))),""),"")</f>
        <v/>
      </c>
      <c r="R41" s="98" t="str">
        <f t="array" aca="1" ref="R41" ca="1">IFERROR(IF(ROWS(NPE!$1:8)&lt;=COUNTA(NPE!B$2:B$181),INDEX(NPE!B$2:B$181,SMALL(IF(NPE!B$2:B$181&lt;&gt;"",ROW(INDIRECT("1:"&amp;ROWS(NPE!B$2:B$181)))),ROWS(NPE!$1:8))),""),"")</f>
        <v/>
      </c>
      <c r="S41" s="98" t="str">
        <f t="array" aca="1" ref="S41" ca="1">IFERROR(IF(ROWS(NPE!$1:8)&lt;=COUNTA(NPE!C$2:C$181),INDEX(NPE!C$2:C$181,SMALL(IF(NPE!C$2:C$181&lt;&gt;"",ROW(INDIRECT("1:"&amp;ROWS(NPE!C$2:C$181)))),ROWS(NPE!$1:8))),""),"")</f>
        <v/>
      </c>
      <c r="T41" s="98" t="str">
        <f t="array" aca="1" ref="T41" ca="1">IFERROR(IF(ROWS(NPE!$1:8)&lt;=COUNTA(NPE!D$2:D$181),INDEX(NPE!D$2:D$181,SMALL(IF(NPE!D$2:D$181&lt;&gt;"",ROW(INDIRECT("1:"&amp;ROWS(NPE!D$2:D$181)))),ROWS(NPE!$1:8))),""),"")</f>
        <v/>
      </c>
      <c r="U41" s="98" t="str">
        <f t="array" aca="1" ref="U41" ca="1">IFERROR(IF(ROWS(NPE!$1:8)&lt;=COUNTA(NPE!E$2:E$181),INDEX(NPE!E$2:E$181,SMALL(IF(NPE!E$2:E$181&lt;&gt;"",ROW(INDIRECT("1:"&amp;ROWS(NPE!E$2:E$181)))),ROWS(NPE!$1:8))),""),"")</f>
        <v/>
      </c>
      <c r="V41" s="98" t="str">
        <f t="array" aca="1" ref="V41" ca="1">IFERROR(IF(ROWS(NPE!$1:8)&lt;=COUNTA(NPE!F$2:F$181),INDEX(NPE!F$2:F$181,SMALL(IF(NPE!F$2:F$181&lt;&gt;"",ROW(INDIRECT("1:"&amp;ROWS(NPE!F$2:F$181)))),ROWS(NPE!$1:8))),""),"")</f>
        <v/>
      </c>
      <c r="W41" s="98" t="str">
        <f t="array" aca="1" ref="W41" ca="1">IFERROR(IF(ROWS(NPE!$1:8)&lt;=COUNTA(NPE!G$2:G$181),INDEX(NPE!G$2:G$181,SMALL(IF(NPE!G$2:G$181&lt;&gt;"",ROW(INDIRECT("1:"&amp;ROWS(NPE!G$2:G$181)))),ROWS(NPE!$1:8))),""),"")</f>
        <v>fenouil</v>
      </c>
      <c r="X41" s="98" t="str">
        <f t="array" aca="1" ref="X41" ca="1">IFERROR(IF(ROWS(NPE!$1:8)&lt;=COUNTA(NPE!H$2:H$181),INDEX(NPE!H$2:H$181,SMALL(IF(NPE!H$2:H$181&lt;&gt;"",ROW(INDIRECT("1:"&amp;ROWS(NPE!H$2:H$181)))),ROWS(NPE!$1:8))),""),"")</f>
        <v>fenouil</v>
      </c>
      <c r="Y41" s="98" t="str">
        <f t="array" aca="1" ref="Y41" ca="1">IFERROR(IF(ROWS(NPE!$1:8)&lt;=COUNTA(NPE!I$2:I$181),INDEX(NPE!I$2:I$181,SMALL(IF(NPE!I$2:I$181&lt;&gt;"",ROW(INDIRECT("1:"&amp;ROWS(NPE!I$2:I$181)))),ROWS(NPE!$1:8))),""),"")</f>
        <v/>
      </c>
      <c r="Z41" s="98" t="str">
        <f t="array" aca="1" ref="Z41" ca="1">IFERROR(IF(ROWS(NPE!$1:8)&lt;=COUNTA(NPE!J$2:J$181),INDEX(NPE!J$2:J$181,SMALL(IF(NPE!J$2:J$181&lt;&gt;"",ROW(INDIRECT("1:"&amp;ROWS(NPE!J$2:J$181)))),ROWS(NPE!$1:8))),""),"")</f>
        <v/>
      </c>
      <c r="AA41" s="98" t="str">
        <f t="array" aca="1" ref="AA41" ca="1">IFERROR(IF(ROWS(NPE!$1:8)&lt;=COUNTA(NPE!K$2:K$181),INDEX(NPE!K$2:K$181,SMALL(IF(NPE!K$2:K$181&lt;&gt;"",ROW(INDIRECT("1:"&amp;ROWS(NPE!K$2:K$181)))),ROWS(NPE!$1:8))),""),"")</f>
        <v/>
      </c>
      <c r="AB41" s="98" t="str">
        <f t="array" aca="1" ref="AB41" ca="1">IFERROR(IF(ROWS(NPE!$1:8)&lt;=COUNTA(NPE!L$2:L$181),INDEX(NPE!L$2:L$181,SMALL(IF(NPE!L$2:L$181&lt;&gt;"",ROW(INDIRECT("1:"&amp;ROWS(NPE!L$2:L$181)))),ROWS(NPE!$1:8))),""),"")</f>
        <v/>
      </c>
      <c r="AC41" s="98" t="str">
        <f t="array" aca="1" ref="AC41" ca="1">IFERROR(IF(ROWS(NPE!$1:8)&lt;=COUNTA(NPE!M$2:M$181),INDEX(NPE!M$2:M$181,SMALL(IF(NPE!M$2:M$181&lt;&gt;"",ROW(INDIRECT("1:"&amp;ROWS(NPE!M$2:M$181)))),ROWS(NPE!$1:8))),""),"")</f>
        <v/>
      </c>
      <c r="AD41" s="98" t="str">
        <f t="array" aca="1" ref="AD41" ca="1">IFERROR(IF(ROWS(NPE!$1:8)&lt;=COUNTA(NPE!N$2:N$181),INDEX(NPE!N$2:N$181,SMALL(IF(NPE!N$2:N$181&lt;&gt;"",ROW(INDIRECT("1:"&amp;ROWS(NPE!N$2:N$181)))),ROWS(NPE!$1:8))),""),"")</f>
        <v/>
      </c>
      <c r="AE41" s="98" t="str">
        <f t="array" aca="1" ref="AE41" ca="1">IFERROR(IF(ROWS(NPE!$1:8)&lt;=COUNTA(NPE!O$2:O$181),INDEX(NPE!O$2:O$181,SMALL(IF(NPE!O$2:O$181&lt;&gt;"",ROW(INDIRECT("1:"&amp;ROWS(NPE!O$2:O$181)))),ROWS(NPE!$1:8))),""),"")</f>
        <v/>
      </c>
      <c r="AF41" s="98" t="str">
        <f t="array" aca="1" ref="AF41" ca="1">IFERROR(IF(ROWS(NPE!$1:8)&lt;=COUNTA(NPE!P$2:P$181),INDEX(NPE!P$2:P$181,SMALL(IF(NPE!P$2:P$181&lt;&gt;"",ROW(INDIRECT("1:"&amp;ROWS(NPE!P$2:P$181)))),ROWS(NPE!$1:8))),""),"")</f>
        <v/>
      </c>
      <c r="AG41" s="98" t="str">
        <f t="array" aca="1" ref="AG41" ca="1">IFERROR(IF(ROWS(NPE!$1:8)&lt;=COUNTA(NPE!Q$2:Q$181),INDEX(NPE!Q$2:Q$181,SMALL(IF(NPE!Q$2:Q$181&lt;&gt;"",ROW(INDIRECT("1:"&amp;ROWS(NPE!Q$2:Q$181)))),ROWS(NPE!$1:8))),""),"")</f>
        <v/>
      </c>
      <c r="AH41" s="98" t="str">
        <f t="array" aca="1" ref="AH41" ca="1">IFERROR(IF(ROWS(NPE!$1:8)&lt;=COUNTA(NPE!R$2:R$181),INDEX(NPE!R$2:R$181,SMALL(IF(NPE!R$2:R$181&lt;&gt;"",ROW(INDIRECT("1:"&amp;ROWS(NPE!R$2:R$181)))),ROWS(NPE!$1:8))),""),"")</f>
        <v/>
      </c>
      <c r="AI41" s="98" t="str">
        <f t="array" aca="1" ref="AI41" ca="1">IFERROR(IF(ROWS(NPE!$1:8)&lt;=COUNTA(NPE!S$2:S$181),INDEX(NPE!S$2:S$181,SMALL(IF(NPE!S$2:S$181&lt;&gt;"",ROW(INDIRECT("1:"&amp;ROWS(NPE!S$2:S$181)))),ROWS(NPE!$1:8))),""),"")</f>
        <v/>
      </c>
      <c r="AJ41" s="98" t="str">
        <f t="array" aca="1" ref="AJ41" ca="1">IFERROR(IF(ROWS(NPE!$1:8)&lt;=COUNTA(NPE!T$2:T$181),INDEX(NPE!T$2:T$181,SMALL(IF(NPE!T$2:T$181&lt;&gt;"",ROW(INDIRECT("1:"&amp;ROWS(NPE!T$2:T$181)))),ROWS(NPE!$1:8))),""),"")</f>
        <v/>
      </c>
      <c r="AK41" s="98" t="str">
        <f t="array" aca="1" ref="AK41" ca="1">IFERROR(IF(ROWS(NPE!$1:8)&lt;=COUNTA(NPE!U$2:U$181),INDEX(NPE!U$2:U$181,SMALL(IF(NPE!U$2:U$181&lt;&gt;"",ROW(INDIRECT("1:"&amp;ROWS(NPE!U$2:U$181)))),ROWS(NPE!$1:8))),""),"")</f>
        <v/>
      </c>
      <c r="AL41" s="98" t="str">
        <f t="array" aca="1" ref="AL41" ca="1">IFERROR(IF(ROWS(NPE!$1:8)&lt;=COUNTA(NPE!V$2:V$181),INDEX(NPE!V$2:V$181,SMALL(IF(NPE!V$2:V$181&lt;&gt;"",ROW(INDIRECT("1:"&amp;ROWS(NPE!V$2:V$181)))),ROWS(NPE!$1:8))),""),"")</f>
        <v/>
      </c>
      <c r="AM41" s="98" t="str">
        <f t="array" aca="1" ref="AM41" ca="1">IFERROR(IF(ROWS(NPE!$1:8)&lt;=COUNTA(NPE!W$2:W$181),INDEX(NPE!W$2:W$181,SMALL(IF(NPE!W$2:W$181&lt;&gt;"",ROW(INDIRECT("1:"&amp;ROWS(NPE!W$2:W$181)))),ROWS(NPE!$1:8))),""),"")</f>
        <v/>
      </c>
      <c r="AN41" s="98" t="str">
        <f t="array" aca="1" ref="AN41" ca="1">IFERROR(IF(ROWS(NPE!$1:8)&lt;=COUNTA(NPE!X$2:X$181),INDEX(NPE!X$2:X$181,SMALL(IF(NPE!X$2:X$181&lt;&gt;"",ROW(INDIRECT("1:"&amp;ROWS(NPE!X$2:X$181)))),ROWS(NPE!$1:8))),""),"")</f>
        <v/>
      </c>
      <c r="AO41" s="98" t="str">
        <f t="array" aca="1" ref="AO41" ca="1">IFERROR(IF(ROWS(NPE!$1:8)&lt;=COUNTA(NPE!Y$2:Y$181),INDEX(NPE!Y$2:Y$181,SMALL(IF(NPE!Y$2:Y$181&lt;&gt;"",ROW(INDIRECT("1:"&amp;ROWS(NPE!Y$2:Y$181)))),ROWS(NPE!$1:8))),""),"")</f>
        <v/>
      </c>
      <c r="AP41" s="98" t="str">
        <f t="array" aca="1" ref="AP41" ca="1">IFERROR(IF(ROWS(NPE!$1:8)&lt;=COUNTA(NPE!Z$2:Z$181),INDEX(NPE!Z$2:Z$181,SMALL(IF(NPE!Z$2:Z$181&lt;&gt;"",ROW(INDIRECT("1:"&amp;ROWS(NPE!Z$2:Z$181)))),ROWS(NPE!$1:8))),""),"")</f>
        <v/>
      </c>
      <c r="AQ41" s="98" t="str">
        <f t="array" aca="1" ref="AQ41" ca="1">IFERROR(IF(ROWS(NPE!$1:8)&lt;=COUNTA(NPE!AA$2:AA$181),INDEX(NPE!AA$2:AA$181,SMALL(IF(NPE!AA$2:AA$181&lt;&gt;"",ROW(INDIRECT("1:"&amp;ROWS(NPE!AA$2:AA$181)))),ROWS(NPE!$1:8))),""),"")</f>
        <v/>
      </c>
      <c r="AR41" s="98" t="str">
        <f t="array" aca="1" ref="AR41" ca="1">IFERROR(IF(ROWS(NPE!$1:8)&lt;=COUNTA(NPE!AB$2:AB$181),INDEX(NPE!AB$2:AB$181,SMALL(IF(NPE!AB$2:AB$181&lt;&gt;"",ROW(INDIRECT("1:"&amp;ROWS(NPE!AB$2:AB$181)))),ROWS(NPE!$1:8))),""),"")</f>
        <v>pois mangetout</v>
      </c>
      <c r="AS41" s="98" t="str">
        <f t="array" aca="1" ref="AS41" ca="1">IFERROR(IF(ROWS(NPE!$1:8)&lt;=COUNTA(NPE!AC$2:AC$181),INDEX(NPE!AC$2:AC$181,SMALL(IF(NPE!AC$2:AC$181&lt;&gt;"",ROW(INDIRECT("1:"&amp;ROWS(NPE!AC$2:AC$181)))),ROWS(NPE!$1:8))),""),"")</f>
        <v>courgette</v>
      </c>
      <c r="AT41" s="98" t="str">
        <f t="array" aca="1" ref="AT41" ca="1">IFERROR(IF(ROWS(NPE!$1:8)&lt;=COUNTA(NPE!AD$2:AD$181),INDEX(NPE!AD$2:AD$181,SMALL(IF(NPE!AD$2:AD$181&lt;&gt;"",ROW(INDIRECT("1:"&amp;ROWS(NPE!AD$2:AD$181)))),ROWS(NPE!$1:8))),""),"")</f>
        <v>courgette</v>
      </c>
      <c r="AU41" s="98" t="str">
        <f t="array" aca="1" ref="AU41" ca="1">IFERROR(IF(ROWS(NPE!$1:8)&lt;=COUNTA(NPE!AE$2:AE$181),INDEX(NPE!AE$2:AE$181,SMALL(IF(NPE!AE$2:AE$181&lt;&gt;"",ROW(INDIRECT("1:"&amp;ROWS(NPE!AE$2:AE$181)))),ROWS(NPE!$1:8))),""),"")</f>
        <v>tomate</v>
      </c>
      <c r="AV41" s="98" t="str">
        <f t="array" aca="1" ref="AV41" ca="1">IFERROR(IF(ROWS(NPE!$1:8)&lt;=COUNTA(NPE!AF$2:AF$181),INDEX(NPE!AF$2:AF$181,SMALL(IF(NPE!AF$2:AF$181&lt;&gt;"",ROW(INDIRECT("1:"&amp;ROWS(NPE!AF$2:AF$181)))),ROWS(NPE!$1:8))),""),"")</f>
        <v>tomate</v>
      </c>
      <c r="AW41" s="98" t="str">
        <f t="array" aca="1" ref="AW41" ca="1">IFERROR(IF(ROWS(NPE!$1:8)&lt;=COUNTA(NPE!AG$2:AG$181),INDEX(NPE!AG$2:AG$181,SMALL(IF(NPE!AG$2:AG$181&lt;&gt;"",ROW(INDIRECT("1:"&amp;ROWS(NPE!AG$2:AG$181)))),ROWS(NPE!$1:8))),""),"")</f>
        <v>tomate</v>
      </c>
      <c r="AX41" s="98" t="str">
        <f t="array" aca="1" ref="AX41" ca="1">IFERROR(IF(ROWS(NPE!$1:8)&lt;=COUNTA(NPE!AH$2:AH$181),INDEX(NPE!AH$2:AH$181,SMALL(IF(NPE!AH$2:AH$181&lt;&gt;"",ROW(INDIRECT("1:"&amp;ROWS(NPE!AH$2:AH$181)))),ROWS(NPE!$1:8))),""),"")</f>
        <v>tomate</v>
      </c>
      <c r="AY41" s="98" t="str">
        <f t="array" aca="1" ref="AY41" ca="1">IFERROR(IF(ROWS(NPE!$1:8)&lt;=COUNTA(NPE!AI$2:AI$181),INDEX(NPE!AI$2:AI$181,SMALL(IF(NPE!AI$2:AI$181&lt;&gt;"",ROW(INDIRECT("1:"&amp;ROWS(NPE!AI$2:AI$181)))),ROWS(NPE!$1:8))),""),"")</f>
        <v>tomate</v>
      </c>
      <c r="AZ41" s="98" t="str">
        <f t="array" aca="1" ref="AZ41" ca="1">IFERROR(IF(ROWS(NPE!$1:8)&lt;=COUNTA(NPE!AJ$2:AJ$181),INDEX(NPE!AJ$2:AJ$181,SMALL(IF(NPE!AJ$2:AJ$181&lt;&gt;"",ROW(INDIRECT("1:"&amp;ROWS(NPE!AJ$2:AJ$181)))),ROWS(NPE!$1:8))),""),"")</f>
        <v/>
      </c>
      <c r="BA41" s="98" t="str">
        <f t="array" aca="1" ref="BA41" ca="1">IFERROR(IF(ROWS(NPE!$1:8)&lt;=COUNTA(NPE!AK$2:AK$181),INDEX(NPE!AK$2:AK$181,SMALL(IF(NPE!AK$2:AK$181&lt;&gt;"",ROW(INDIRECT("1:"&amp;ROWS(NPE!AK$2:AK$181)))),ROWS(NPE!$1:8))),""),"")</f>
        <v/>
      </c>
      <c r="BB41" s="98" t="str">
        <f t="array" aca="1" ref="BB41" ca="1">IFERROR(IF(ROWS(NPE!$1:8)&lt;=COUNTA(NPE!AL$2:AL$181),INDEX(NPE!AL$2:AL$181,SMALL(IF(NPE!AL$2:AL$181&lt;&gt;"",ROW(INDIRECT("1:"&amp;ROWS(NPE!AL$2:AL$181)))),ROWS(NPE!$1:8))),""),"")</f>
        <v/>
      </c>
      <c r="BC41" s="98" t="str">
        <f t="array" aca="1" ref="BC41" ca="1">IFERROR(IF(ROWS(NPE!$1:8)&lt;=COUNTA(NPE!AM$2:AM$181),INDEX(NPE!AM$2:AM$181,SMALL(IF(NPE!AM$2:AM$181&lt;&gt;"",ROW(INDIRECT("1:"&amp;ROWS(NPE!AM$2:AM$181)))),ROWS(NPE!$1:8))),""),"")</f>
        <v/>
      </c>
      <c r="BD41" s="98" t="str">
        <f t="array" aca="1" ref="BD41" ca="1">IFERROR(IF(ROWS(NPE!$1:8)&lt;=COUNTA(NPE!AN$2:AN$181),INDEX(NPE!AN$2:AN$181,SMALL(IF(NPE!AN$2:AN$181&lt;&gt;"",ROW(INDIRECT("1:"&amp;ROWS(NPE!AN$2:AN$181)))),ROWS(NPE!$1:8))),""),"")</f>
        <v/>
      </c>
      <c r="BE41" s="98" t="str">
        <f t="array" aca="1" ref="BE41" ca="1">IFERROR(IF(ROWS(NPE!$1:8)&lt;=COUNTA(NPE!AO$2:AO$181),INDEX(NPE!AO$2:AO$181,SMALL(IF(NPE!AO$2:AO$181&lt;&gt;"",ROW(INDIRECT("1:"&amp;ROWS(NPE!AO$2:AO$181)))),ROWS(NPE!$1:8))),""),"")</f>
        <v/>
      </c>
      <c r="BF41" s="98" t="str">
        <f t="array" aca="1" ref="BF41" ca="1">IFERROR(IF(ROWS(NPE!$1:8)&lt;=COUNTA(NPE!AP$2:AP$181),INDEX(NPE!AP$2:AP$181,SMALL(IF(NPE!AP$2:AP$181&lt;&gt;"",ROW(INDIRECT("1:"&amp;ROWS(NPE!AP$2:AP$181)))),ROWS(NPE!$1:8))),""),"")</f>
        <v/>
      </c>
      <c r="BG41" s="98" t="str">
        <f t="array" aca="1" ref="BG41" ca="1">IFERROR(IF(ROWS(NPE!$1:8)&lt;=COUNTA(NPE!AQ$2:AQ$181),INDEX(NPE!AQ$2:AQ$181,SMALL(IF(NPE!AQ$2:AQ$181&lt;&gt;"",ROW(INDIRECT("1:"&amp;ROWS(NPE!AQ$2:AQ$181)))),ROWS(NPE!$1:8))),""),"")</f>
        <v>tomate</v>
      </c>
      <c r="BH41" s="98" t="str">
        <f t="array" aca="1" ref="BH41" ca="1">IFERROR(IF(ROWS(NPE!$1:8)&lt;=COUNTA(NPE!AR$2:AR$181),INDEX(NPE!AR$2:AR$181,SMALL(IF(NPE!AR$2:AR$181&lt;&gt;"",ROW(INDIRECT("1:"&amp;ROWS(NPE!AR$2:AR$181)))),ROWS(NPE!$1:8))),""),"")</f>
        <v>épinard</v>
      </c>
      <c r="BI41" s="98" t="str">
        <f t="array" aca="1" ref="BI41" ca="1">IFERROR(IF(ROWS(NPE!$1:8)&lt;=COUNTA(NPE!AS$2:AS$181),INDEX(NPE!AS$2:AS$181,SMALL(IF(NPE!AS$2:AS$181&lt;&gt;"",ROW(INDIRECT("1:"&amp;ROWS(NPE!AS$2:AS$181)))),ROWS(NPE!$1:8))),""),"")</f>
        <v/>
      </c>
      <c r="BJ41" s="98" t="str">
        <f t="array" aca="1" ref="BJ41" ca="1">IFERROR(IF(ROWS(NPE!$1:8)&lt;=COUNTA(NPE!AT$2:AT$181),INDEX(NPE!AT$2:AT$181,SMALL(IF(NPE!AT$2:AT$181&lt;&gt;"",ROW(INDIRECT("1:"&amp;ROWS(NPE!AT$2:AT$181)))),ROWS(NPE!$1:8))),""),"")</f>
        <v/>
      </c>
      <c r="BK41" s="98" t="str">
        <f t="array" aca="1" ref="BK41" ca="1">IFERROR(IF(ROWS(NPE!$1:8)&lt;=COUNTA(NPE!AU$2:AU$181),INDEX(NPE!AU$2:AU$181,SMALL(IF(NPE!AU$2:AU$181&lt;&gt;"",ROW(INDIRECT("1:"&amp;ROWS(NPE!AU$2:AU$181)))),ROWS(NPE!$1:8))),""),"")</f>
        <v/>
      </c>
      <c r="BL41" s="98" t="str">
        <f t="array" aca="1" ref="BL41" ca="1">IFERROR(IF(ROWS(NPE!$1:8)&lt;=COUNTA(NPE!AV$2:AV$181),INDEX(NPE!AV$2:AV$181,SMALL(IF(NPE!AV$2:AV$181&lt;&gt;"",ROW(INDIRECT("1:"&amp;ROWS(NPE!AV$2:AV$181)))),ROWS(NPE!$1:8))),""),"")</f>
        <v/>
      </c>
      <c r="BM41" s="98" t="str">
        <f t="array" aca="1" ref="BM41" ca="1">IFERROR(IF(ROWS(NPE!$1:8)&lt;=COUNTA(NPE!AW$2:AW$181),INDEX(NPE!AW$2:AW$181,SMALL(IF(NPE!AW$2:AW$181&lt;&gt;"",ROW(INDIRECT("1:"&amp;ROWS(NPE!AW$2:AW$181)))),ROWS(NPE!$1:8))),""),"")</f>
        <v/>
      </c>
      <c r="BN41" s="98" t="str">
        <f t="array" aca="1" ref="BN41" ca="1">IFERROR(IF(ROWS(NPE!$1:8)&lt;=COUNTA(NPE!AX$2:AX$181),INDEX(NPE!AX$2:AX$181,SMALL(IF(NPE!AX$2:AX$181&lt;&gt;"",ROW(INDIRECT("1:"&amp;ROWS(NPE!AX$2:AX$181)))),ROWS(NPE!$1:8))),""),"")</f>
        <v/>
      </c>
      <c r="BO41" s="98" t="str">
        <f t="array" aca="1" ref="BO41" ca="1">IFERROR(IF(ROWS(NPE!$1:8)&lt;=COUNTA(NPE!AY$2:AY$181),INDEX(NPE!AY$2:AY$181,SMALL(IF(NPE!AY$2:AY$181&lt;&gt;"",ROW(INDIRECT("1:"&amp;ROWS(NPE!AY$2:AY$181)))),ROWS(NPE!$1:8))),""),"")</f>
        <v/>
      </c>
      <c r="BP41" s="98" t="str">
        <f t="array" aca="1" ref="BP41" ca="1">IFERROR(IF(ROWS(NPE!$1:8)&lt;=COUNTA(NPE!AZ$2:AZ$181),INDEX(NPE!AZ$2:AZ$181,SMALL(IF(NPE!AZ$2:AZ$181&lt;&gt;"",ROW(INDIRECT("1:"&amp;ROWS(NPE!AZ$2:AZ$181)))),ROWS(NPE!$1:8))),""),"")</f>
        <v>salsifis</v>
      </c>
    </row>
    <row r="42" spans="2:68" x14ac:dyDescent="0.2">
      <c r="B42" s="183" t="str">
        <f ca="1">Surfaces!$B10</f>
        <v>pois mangetout</v>
      </c>
      <c r="C42" s="110">
        <f ca="1">IF((VLOOKUP(B42,Surfaces!$B$1:$AL$61,23,0))="",(VLOOKUP(B42,Surfaces!$B$1:$AL$61,36,0)),(VLOOKUP(B42,Surfaces!$B$1:$AL$61,23,0)))</f>
        <v>6</v>
      </c>
      <c r="D42" s="111">
        <f ca="1">Surfaces!$I10</f>
        <v>15</v>
      </c>
      <c r="E42" s="111" t="str">
        <f ca="1">Surfaces!$H10</f>
        <v>kg</v>
      </c>
      <c r="F42" s="110">
        <f ca="1">IF((VLOOKUP(B42,Surfaces!$B$1:$AL$61,21,0))="",(VLOOKUP(B42,Surfaces!$B$1:$AL$61,34,0)),(VLOOKUP(B42,Surfaces!$B$1:$AL$61,21,0)))</f>
        <v>0.375</v>
      </c>
      <c r="G42" s="110">
        <f ca="1">IFERROR(IF((VLOOKUP(B42,Surfaces!$B$1:$AL$61,18,0))="",(VLOOKUP(B42,Surfaces!$B$1:$AL$61,31,0)/$C$3),(VLOOKUP(B42,Surfaces!$B$1:$AL$61,18,0)/$C$3)),"")</f>
        <v>0.375</v>
      </c>
      <c r="H42" s="111">
        <f ca="1">IF((VLOOKUP(B42,Surfaces!$B$1:$AL$61,14,0))="",(VLOOKUP(B42,Surfaces!$B$1:$AL$61,28,0)),(VLOOKUP(B42,Surfaces!$B$1:$AL$61,14,0)))</f>
        <v>12.1875</v>
      </c>
      <c r="I42" s="111">
        <f ca="1">IF((VLOOKUP(B42,Surfaces!$B$1:$AL$61,15,0))="",(VLOOKUP(B42,Surfaces!$B$1:$AL$61,29,0)),(VLOOKUP(B42,Surfaces!$B$1:$AL$61,15,0)))</f>
        <v>15</v>
      </c>
      <c r="J42" s="110">
        <f ca="1">IF(ISNA(VLOOKUP(B42,Calendrier!$A$2:$BR$181,67,0)),"",(VLOOKUP(B42,Calendrier!$A$2:$BR$181,67,0))*D42)</f>
        <v>46.949999999999996</v>
      </c>
      <c r="K42" s="110" t="str">
        <f ca="1">IF(ISNA(VLOOKUP(B42,Calendrier!$A$2:$BR$181,68,0)),"",(VLOOKUP(B42,Calendrier!$A$2:$BR$181,68,0)))</f>
        <v>€/kg</v>
      </c>
      <c r="L42" s="110">
        <f ca="1">IF(ISNA(VLOOKUP(B42,Calendrier!$A$2:$BR$181,69,0)),"",(VLOOKUP(B42,Calendrier!$A$2:$BR$181,69,0))*D42)</f>
        <v>117</v>
      </c>
      <c r="M42" s="110" t="str">
        <f t="shared" ca="1" si="0"/>
        <v>€/kg</v>
      </c>
      <c r="N42" s="110">
        <f t="shared" ca="1" si="2"/>
        <v>70.050000000000011</v>
      </c>
      <c r="O42" s="184" t="str">
        <f t="shared" ca="1" si="1"/>
        <v>€/kg</v>
      </c>
      <c r="Q42" s="98" t="str">
        <f t="array" aca="1" ref="Q42" ca="1">IFERROR(IF(ROWS(NPE!$1:9)&lt;=COUNTA(NPE!A$2:A$181),INDEX(NPE!A$2:A$181,SMALL(IF(NPE!A$2:A$181&lt;&gt;"",ROW(INDIRECT("1:"&amp;ROWS(NPE!A$2:A$181)))),ROWS(NPE!$1:9))),""),"")</f>
        <v/>
      </c>
      <c r="R42" s="98" t="str">
        <f t="array" aca="1" ref="R42" ca="1">IFERROR(IF(ROWS(NPE!$1:9)&lt;=COUNTA(NPE!B$2:B$181),INDEX(NPE!B$2:B$181,SMALL(IF(NPE!B$2:B$181&lt;&gt;"",ROW(INDIRECT("1:"&amp;ROWS(NPE!B$2:B$181)))),ROWS(NPE!$1:9))),""),"")</f>
        <v/>
      </c>
      <c r="S42" s="98" t="str">
        <f t="array" aca="1" ref="S42" ca="1">IFERROR(IF(ROWS(NPE!$1:9)&lt;=COUNTA(NPE!C$2:C$181),INDEX(NPE!C$2:C$181,SMALL(IF(NPE!C$2:C$181&lt;&gt;"",ROW(INDIRECT("1:"&amp;ROWS(NPE!C$2:C$181)))),ROWS(NPE!$1:9))),""),"")</f>
        <v/>
      </c>
      <c r="T42" s="98" t="str">
        <f t="array" aca="1" ref="T42" ca="1">IFERROR(IF(ROWS(NPE!$1:9)&lt;=COUNTA(NPE!D$2:D$181),INDEX(NPE!D$2:D$181,SMALL(IF(NPE!D$2:D$181&lt;&gt;"",ROW(INDIRECT("1:"&amp;ROWS(NPE!D$2:D$181)))),ROWS(NPE!$1:9))),""),"")</f>
        <v/>
      </c>
      <c r="U42" s="98" t="str">
        <f t="array" aca="1" ref="U42" ca="1">IFERROR(IF(ROWS(NPE!$1:9)&lt;=COUNTA(NPE!E$2:E$181),INDEX(NPE!E$2:E$181,SMALL(IF(NPE!E$2:E$181&lt;&gt;"",ROW(INDIRECT("1:"&amp;ROWS(NPE!E$2:E$181)))),ROWS(NPE!$1:9))),""),"")</f>
        <v/>
      </c>
      <c r="V42" s="98" t="str">
        <f t="array" aca="1" ref="V42" ca="1">IFERROR(IF(ROWS(NPE!$1:9)&lt;=COUNTA(NPE!F$2:F$181),INDEX(NPE!F$2:F$181,SMALL(IF(NPE!F$2:F$181&lt;&gt;"",ROW(INDIRECT("1:"&amp;ROWS(NPE!F$2:F$181)))),ROWS(NPE!$1:9))),""),"")</f>
        <v/>
      </c>
      <c r="W42" s="98" t="str">
        <f t="array" aca="1" ref="W42" ca="1">IFERROR(IF(ROWS(NPE!$1:9)&lt;=COUNTA(NPE!G$2:G$181),INDEX(NPE!G$2:G$181,SMALL(IF(NPE!G$2:G$181&lt;&gt;"",ROW(INDIRECT("1:"&amp;ROWS(NPE!G$2:G$181)))),ROWS(NPE!$1:9))),""),"")</f>
        <v>choux rouge</v>
      </c>
      <c r="X42" s="98" t="str">
        <f t="array" aca="1" ref="X42" ca="1">IFERROR(IF(ROWS(NPE!$1:9)&lt;=COUNTA(NPE!H$2:H$181),INDEX(NPE!H$2:H$181,SMALL(IF(NPE!H$2:H$181&lt;&gt;"",ROW(INDIRECT("1:"&amp;ROWS(NPE!H$2:H$181)))),ROWS(NPE!$1:9))),""),"")</f>
        <v>choux rouge</v>
      </c>
      <c r="Y42" s="98" t="str">
        <f t="array" aca="1" ref="Y42" ca="1">IFERROR(IF(ROWS(NPE!$1:9)&lt;=COUNTA(NPE!I$2:I$181),INDEX(NPE!I$2:I$181,SMALL(IF(NPE!I$2:I$181&lt;&gt;"",ROW(INDIRECT("1:"&amp;ROWS(NPE!I$2:I$181)))),ROWS(NPE!$1:9))),""),"")</f>
        <v/>
      </c>
      <c r="Z42" s="98" t="str">
        <f t="array" aca="1" ref="Z42" ca="1">IFERROR(IF(ROWS(NPE!$1:9)&lt;=COUNTA(NPE!J$2:J$181),INDEX(NPE!J$2:J$181,SMALL(IF(NPE!J$2:J$181&lt;&gt;"",ROW(INDIRECT("1:"&amp;ROWS(NPE!J$2:J$181)))),ROWS(NPE!$1:9))),""),"")</f>
        <v/>
      </c>
      <c r="AA42" s="98" t="str">
        <f t="array" aca="1" ref="AA42" ca="1">IFERROR(IF(ROWS(NPE!$1:9)&lt;=COUNTA(NPE!K$2:K$181),INDEX(NPE!K$2:K$181,SMALL(IF(NPE!K$2:K$181&lt;&gt;"",ROW(INDIRECT("1:"&amp;ROWS(NPE!K$2:K$181)))),ROWS(NPE!$1:9))),""),"")</f>
        <v/>
      </c>
      <c r="AB42" s="98" t="str">
        <f t="array" aca="1" ref="AB42" ca="1">IFERROR(IF(ROWS(NPE!$1:9)&lt;=COUNTA(NPE!L$2:L$181),INDEX(NPE!L$2:L$181,SMALL(IF(NPE!L$2:L$181&lt;&gt;"",ROW(INDIRECT("1:"&amp;ROWS(NPE!L$2:L$181)))),ROWS(NPE!$1:9))),""),"")</f>
        <v/>
      </c>
      <c r="AC42" s="98" t="str">
        <f t="array" aca="1" ref="AC42" ca="1">IFERROR(IF(ROWS(NPE!$1:9)&lt;=COUNTA(NPE!M$2:M$181),INDEX(NPE!M$2:M$181,SMALL(IF(NPE!M$2:M$181&lt;&gt;"",ROW(INDIRECT("1:"&amp;ROWS(NPE!M$2:M$181)))),ROWS(NPE!$1:9))),""),"")</f>
        <v/>
      </c>
      <c r="AD42" s="98" t="str">
        <f t="array" aca="1" ref="AD42" ca="1">IFERROR(IF(ROWS(NPE!$1:9)&lt;=COUNTA(NPE!N$2:N$181),INDEX(NPE!N$2:N$181,SMALL(IF(NPE!N$2:N$181&lt;&gt;"",ROW(INDIRECT("1:"&amp;ROWS(NPE!N$2:N$181)))),ROWS(NPE!$1:9))),""),"")</f>
        <v/>
      </c>
      <c r="AE42" s="98" t="str">
        <f t="array" aca="1" ref="AE42" ca="1">IFERROR(IF(ROWS(NPE!$1:9)&lt;=COUNTA(NPE!O$2:O$181),INDEX(NPE!O$2:O$181,SMALL(IF(NPE!O$2:O$181&lt;&gt;"",ROW(INDIRECT("1:"&amp;ROWS(NPE!O$2:O$181)))),ROWS(NPE!$1:9))),""),"")</f>
        <v/>
      </c>
      <c r="AF42" s="98" t="str">
        <f t="array" aca="1" ref="AF42" ca="1">IFERROR(IF(ROWS(NPE!$1:9)&lt;=COUNTA(NPE!P$2:P$181),INDEX(NPE!P$2:P$181,SMALL(IF(NPE!P$2:P$181&lt;&gt;"",ROW(INDIRECT("1:"&amp;ROWS(NPE!P$2:P$181)))),ROWS(NPE!$1:9))),""),"")</f>
        <v/>
      </c>
      <c r="AG42" s="98" t="str">
        <f t="array" aca="1" ref="AG42" ca="1">IFERROR(IF(ROWS(NPE!$1:9)&lt;=COUNTA(NPE!Q$2:Q$181),INDEX(NPE!Q$2:Q$181,SMALL(IF(NPE!Q$2:Q$181&lt;&gt;"",ROW(INDIRECT("1:"&amp;ROWS(NPE!Q$2:Q$181)))),ROWS(NPE!$1:9))),""),"")</f>
        <v/>
      </c>
      <c r="AH42" s="98" t="str">
        <f t="array" aca="1" ref="AH42" ca="1">IFERROR(IF(ROWS(NPE!$1:9)&lt;=COUNTA(NPE!R$2:R$181),INDEX(NPE!R$2:R$181,SMALL(IF(NPE!R$2:R$181&lt;&gt;"",ROW(INDIRECT("1:"&amp;ROWS(NPE!R$2:R$181)))),ROWS(NPE!$1:9))),""),"")</f>
        <v/>
      </c>
      <c r="AI42" s="98" t="str">
        <f t="array" aca="1" ref="AI42" ca="1">IFERROR(IF(ROWS(NPE!$1:9)&lt;=COUNTA(NPE!S$2:S$181),INDEX(NPE!S$2:S$181,SMALL(IF(NPE!S$2:S$181&lt;&gt;"",ROW(INDIRECT("1:"&amp;ROWS(NPE!S$2:S$181)))),ROWS(NPE!$1:9))),""),"")</f>
        <v/>
      </c>
      <c r="AJ42" s="98" t="str">
        <f t="array" aca="1" ref="AJ42" ca="1">IFERROR(IF(ROWS(NPE!$1:9)&lt;=COUNTA(NPE!T$2:T$181),INDEX(NPE!T$2:T$181,SMALL(IF(NPE!T$2:T$181&lt;&gt;"",ROW(INDIRECT("1:"&amp;ROWS(NPE!T$2:T$181)))),ROWS(NPE!$1:9))),""),"")</f>
        <v/>
      </c>
      <c r="AK42" s="98" t="str">
        <f t="array" aca="1" ref="AK42" ca="1">IFERROR(IF(ROWS(NPE!$1:9)&lt;=COUNTA(NPE!U$2:U$181),INDEX(NPE!U$2:U$181,SMALL(IF(NPE!U$2:U$181&lt;&gt;"",ROW(INDIRECT("1:"&amp;ROWS(NPE!U$2:U$181)))),ROWS(NPE!$1:9))),""),"")</f>
        <v/>
      </c>
      <c r="AL42" s="98" t="str">
        <f t="array" aca="1" ref="AL42" ca="1">IFERROR(IF(ROWS(NPE!$1:9)&lt;=COUNTA(NPE!V$2:V$181),INDEX(NPE!V$2:V$181,SMALL(IF(NPE!V$2:V$181&lt;&gt;"",ROW(INDIRECT("1:"&amp;ROWS(NPE!V$2:V$181)))),ROWS(NPE!$1:9))),""),"")</f>
        <v/>
      </c>
      <c r="AM42" s="98" t="str">
        <f t="array" aca="1" ref="AM42" ca="1">IFERROR(IF(ROWS(NPE!$1:9)&lt;=COUNTA(NPE!W$2:W$181),INDEX(NPE!W$2:W$181,SMALL(IF(NPE!W$2:W$181&lt;&gt;"",ROW(INDIRECT("1:"&amp;ROWS(NPE!W$2:W$181)))),ROWS(NPE!$1:9))),""),"")</f>
        <v/>
      </c>
      <c r="AN42" s="98" t="str">
        <f t="array" aca="1" ref="AN42" ca="1">IFERROR(IF(ROWS(NPE!$1:9)&lt;=COUNTA(NPE!X$2:X$181),INDEX(NPE!X$2:X$181,SMALL(IF(NPE!X$2:X$181&lt;&gt;"",ROW(INDIRECT("1:"&amp;ROWS(NPE!X$2:X$181)))),ROWS(NPE!$1:9))),""),"")</f>
        <v/>
      </c>
      <c r="AO42" s="98" t="str">
        <f t="array" aca="1" ref="AO42" ca="1">IFERROR(IF(ROWS(NPE!$1:9)&lt;=COUNTA(NPE!Y$2:Y$181),INDEX(NPE!Y$2:Y$181,SMALL(IF(NPE!Y$2:Y$181&lt;&gt;"",ROW(INDIRECT("1:"&amp;ROWS(NPE!Y$2:Y$181)))),ROWS(NPE!$1:9))),""),"")</f>
        <v/>
      </c>
      <c r="AP42" s="98" t="str">
        <f t="array" aca="1" ref="AP42" ca="1">IFERROR(IF(ROWS(NPE!$1:9)&lt;=COUNTA(NPE!Z$2:Z$181),INDEX(NPE!Z$2:Z$181,SMALL(IF(NPE!Z$2:Z$181&lt;&gt;"",ROW(INDIRECT("1:"&amp;ROWS(NPE!Z$2:Z$181)))),ROWS(NPE!$1:9))),""),"")</f>
        <v/>
      </c>
      <c r="AQ42" s="98" t="str">
        <f t="array" aca="1" ref="AQ42" ca="1">IFERROR(IF(ROWS(NPE!$1:9)&lt;=COUNTA(NPE!AA$2:AA$181),INDEX(NPE!AA$2:AA$181,SMALL(IF(NPE!AA$2:AA$181&lt;&gt;"",ROW(INDIRECT("1:"&amp;ROWS(NPE!AA$2:AA$181)))),ROWS(NPE!$1:9))),""),"")</f>
        <v/>
      </c>
      <c r="AR42" s="98" t="str">
        <f t="array" aca="1" ref="AR42" ca="1">IFERROR(IF(ROWS(NPE!$1:9)&lt;=COUNTA(NPE!AB$2:AB$181),INDEX(NPE!AB$2:AB$181,SMALL(IF(NPE!AB$2:AB$181&lt;&gt;"",ROW(INDIRECT("1:"&amp;ROWS(NPE!AB$2:AB$181)))),ROWS(NPE!$1:9))),""),"")</f>
        <v>courgette</v>
      </c>
      <c r="AS42" s="98" t="str">
        <f t="array" aca="1" ref="AS42" ca="1">IFERROR(IF(ROWS(NPE!$1:9)&lt;=COUNTA(NPE!AC$2:AC$181),INDEX(NPE!AC$2:AC$181,SMALL(IF(NPE!AC$2:AC$181&lt;&gt;"",ROW(INDIRECT("1:"&amp;ROWS(NPE!AC$2:AC$181)))),ROWS(NPE!$1:9))),""),"")</f>
        <v>carotte</v>
      </c>
      <c r="AT42" s="98" t="str">
        <f t="array" aca="1" ref="AT42" ca="1">IFERROR(IF(ROWS(NPE!$1:9)&lt;=COUNTA(NPE!AD$2:AD$181),INDEX(NPE!AD$2:AD$181,SMALL(IF(NPE!AD$2:AD$181&lt;&gt;"",ROW(INDIRECT("1:"&amp;ROWS(NPE!AD$2:AD$181)))),ROWS(NPE!$1:9))),""),"")</f>
        <v>carotte</v>
      </c>
      <c r="AU42" s="98" t="str">
        <f t="array" aca="1" ref="AU42" ca="1">IFERROR(IF(ROWS(NPE!$1:9)&lt;=COUNTA(NPE!AE$2:AE$181),INDEX(NPE!AE$2:AE$181,SMALL(IF(NPE!AE$2:AE$181&lt;&gt;"",ROW(INDIRECT("1:"&amp;ROWS(NPE!AE$2:AE$181)))),ROWS(NPE!$1:9))),""),"")</f>
        <v>courgette</v>
      </c>
      <c r="AV42" s="98" t="str">
        <f t="array" aca="1" ref="AV42" ca="1">IFERROR(IF(ROWS(NPE!$1:9)&lt;=COUNTA(NPE!AF$2:AF$181),INDEX(NPE!AF$2:AF$181,SMALL(IF(NPE!AF$2:AF$181&lt;&gt;"",ROW(INDIRECT("1:"&amp;ROWS(NPE!AF$2:AF$181)))),ROWS(NPE!$1:9))),""),"")</f>
        <v>courgette</v>
      </c>
      <c r="AW42" s="98" t="str">
        <f t="array" aca="1" ref="AW42" ca="1">IFERROR(IF(ROWS(NPE!$1:9)&lt;=COUNTA(NPE!AG$2:AG$181),INDEX(NPE!AG$2:AG$181,SMALL(IF(NPE!AG$2:AG$181&lt;&gt;"",ROW(INDIRECT("1:"&amp;ROWS(NPE!AG$2:AG$181)))),ROWS(NPE!$1:9))),""),"")</f>
        <v>courgette</v>
      </c>
      <c r="AX42" s="98" t="str">
        <f t="array" aca="1" ref="AX42" ca="1">IFERROR(IF(ROWS(NPE!$1:9)&lt;=COUNTA(NPE!AH$2:AH$181),INDEX(NPE!AH$2:AH$181,SMALL(IF(NPE!AH$2:AH$181&lt;&gt;"",ROW(INDIRECT("1:"&amp;ROWS(NPE!AH$2:AH$181)))),ROWS(NPE!$1:9))),""),"")</f>
        <v>courgette</v>
      </c>
      <c r="AY42" s="98" t="str">
        <f t="array" aca="1" ref="AY42" ca="1">IFERROR(IF(ROWS(NPE!$1:9)&lt;=COUNTA(NPE!AI$2:AI$181),INDEX(NPE!AI$2:AI$181,SMALL(IF(NPE!AI$2:AI$181&lt;&gt;"",ROW(INDIRECT("1:"&amp;ROWS(NPE!AI$2:AI$181)))),ROWS(NPE!$1:9))),""),"")</f>
        <v>courgette</v>
      </c>
      <c r="AZ42" s="98" t="str">
        <f t="array" aca="1" ref="AZ42" ca="1">IFERROR(IF(ROWS(NPE!$1:9)&lt;=COUNTA(NPE!AJ$2:AJ$181),INDEX(NPE!AJ$2:AJ$181,SMALL(IF(NPE!AJ$2:AJ$181&lt;&gt;"",ROW(INDIRECT("1:"&amp;ROWS(NPE!AJ$2:AJ$181)))),ROWS(NPE!$1:9))),""),"")</f>
        <v/>
      </c>
      <c r="BA42" s="98" t="str">
        <f t="array" aca="1" ref="BA42" ca="1">IFERROR(IF(ROWS(NPE!$1:9)&lt;=COUNTA(NPE!AK$2:AK$181),INDEX(NPE!AK$2:AK$181,SMALL(IF(NPE!AK$2:AK$181&lt;&gt;"",ROW(INDIRECT("1:"&amp;ROWS(NPE!AK$2:AK$181)))),ROWS(NPE!$1:9))),""),"")</f>
        <v/>
      </c>
      <c r="BB42" s="98" t="str">
        <f t="array" aca="1" ref="BB42" ca="1">IFERROR(IF(ROWS(NPE!$1:9)&lt;=COUNTA(NPE!AL$2:AL$181),INDEX(NPE!AL$2:AL$181,SMALL(IF(NPE!AL$2:AL$181&lt;&gt;"",ROW(INDIRECT("1:"&amp;ROWS(NPE!AL$2:AL$181)))),ROWS(NPE!$1:9))),""),"")</f>
        <v/>
      </c>
      <c r="BC42" s="98" t="str">
        <f t="array" aca="1" ref="BC42" ca="1">IFERROR(IF(ROWS(NPE!$1:9)&lt;=COUNTA(NPE!AM$2:AM$181),INDEX(NPE!AM$2:AM$181,SMALL(IF(NPE!AM$2:AM$181&lt;&gt;"",ROW(INDIRECT("1:"&amp;ROWS(NPE!AM$2:AM$181)))),ROWS(NPE!$1:9))),""),"")</f>
        <v/>
      </c>
      <c r="BD42" s="98" t="str">
        <f t="array" aca="1" ref="BD42" ca="1">IFERROR(IF(ROWS(NPE!$1:9)&lt;=COUNTA(NPE!AN$2:AN$181),INDEX(NPE!AN$2:AN$181,SMALL(IF(NPE!AN$2:AN$181&lt;&gt;"",ROW(INDIRECT("1:"&amp;ROWS(NPE!AN$2:AN$181)))),ROWS(NPE!$1:9))),""),"")</f>
        <v/>
      </c>
      <c r="BE42" s="98" t="str">
        <f t="array" aca="1" ref="BE42" ca="1">IFERROR(IF(ROWS(NPE!$1:9)&lt;=COUNTA(NPE!AO$2:AO$181),INDEX(NPE!AO$2:AO$181,SMALL(IF(NPE!AO$2:AO$181&lt;&gt;"",ROW(INDIRECT("1:"&amp;ROWS(NPE!AO$2:AO$181)))),ROWS(NPE!$1:9))),""),"")</f>
        <v/>
      </c>
      <c r="BF42" s="98" t="str">
        <f t="array" aca="1" ref="BF42" ca="1">IFERROR(IF(ROWS(NPE!$1:9)&lt;=COUNTA(NPE!AP$2:AP$181),INDEX(NPE!AP$2:AP$181,SMALL(IF(NPE!AP$2:AP$181&lt;&gt;"",ROW(INDIRECT("1:"&amp;ROWS(NPE!AP$2:AP$181)))),ROWS(NPE!$1:9))),""),"")</f>
        <v/>
      </c>
      <c r="BG42" s="98" t="str">
        <f t="array" aca="1" ref="BG42" ca="1">IFERROR(IF(ROWS(NPE!$1:9)&lt;=COUNTA(NPE!AQ$2:AQ$181),INDEX(NPE!AQ$2:AQ$181,SMALL(IF(NPE!AQ$2:AQ$181&lt;&gt;"",ROW(INDIRECT("1:"&amp;ROWS(NPE!AQ$2:AQ$181)))),ROWS(NPE!$1:9))),""),"")</f>
        <v>courgette</v>
      </c>
      <c r="BH42" s="98" t="str">
        <f t="array" aca="1" ref="BH42" ca="1">IFERROR(IF(ROWS(NPE!$1:9)&lt;=COUNTA(NPE!AR$2:AR$181),INDEX(NPE!AR$2:AR$181,SMALL(IF(NPE!AR$2:AR$181&lt;&gt;"",ROW(INDIRECT("1:"&amp;ROWS(NPE!AR$2:AR$181)))),ROWS(NPE!$1:9))),""),"")</f>
        <v>panais</v>
      </c>
      <c r="BI42" s="98" t="str">
        <f t="array" aca="1" ref="BI42" ca="1">IFERROR(IF(ROWS(NPE!$1:9)&lt;=COUNTA(NPE!AS$2:AS$181),INDEX(NPE!AS$2:AS$181,SMALL(IF(NPE!AS$2:AS$181&lt;&gt;"",ROW(INDIRECT("1:"&amp;ROWS(NPE!AS$2:AS$181)))),ROWS(NPE!$1:9))),""),"")</f>
        <v/>
      </c>
      <c r="BJ42" s="98" t="str">
        <f t="array" aca="1" ref="BJ42" ca="1">IFERROR(IF(ROWS(NPE!$1:9)&lt;=COUNTA(NPE!AT$2:AT$181),INDEX(NPE!AT$2:AT$181,SMALL(IF(NPE!AT$2:AT$181&lt;&gt;"",ROW(INDIRECT("1:"&amp;ROWS(NPE!AT$2:AT$181)))),ROWS(NPE!$1:9))),""),"")</f>
        <v/>
      </c>
      <c r="BK42" s="98" t="str">
        <f t="array" aca="1" ref="BK42" ca="1">IFERROR(IF(ROWS(NPE!$1:9)&lt;=COUNTA(NPE!AU$2:AU$181),INDEX(NPE!AU$2:AU$181,SMALL(IF(NPE!AU$2:AU$181&lt;&gt;"",ROW(INDIRECT("1:"&amp;ROWS(NPE!AU$2:AU$181)))),ROWS(NPE!$1:9))),""),"")</f>
        <v/>
      </c>
      <c r="BL42" s="98" t="str">
        <f t="array" aca="1" ref="BL42" ca="1">IFERROR(IF(ROWS(NPE!$1:9)&lt;=COUNTA(NPE!AV$2:AV$181),INDEX(NPE!AV$2:AV$181,SMALL(IF(NPE!AV$2:AV$181&lt;&gt;"",ROW(INDIRECT("1:"&amp;ROWS(NPE!AV$2:AV$181)))),ROWS(NPE!$1:9))),""),"")</f>
        <v/>
      </c>
      <c r="BM42" s="98" t="str">
        <f t="array" aca="1" ref="BM42" ca="1">IFERROR(IF(ROWS(NPE!$1:9)&lt;=COUNTA(NPE!AW$2:AW$181),INDEX(NPE!AW$2:AW$181,SMALL(IF(NPE!AW$2:AW$181&lt;&gt;"",ROW(INDIRECT("1:"&amp;ROWS(NPE!AW$2:AW$181)))),ROWS(NPE!$1:9))),""),"")</f>
        <v/>
      </c>
      <c r="BN42" s="98" t="str">
        <f t="array" aca="1" ref="BN42" ca="1">IFERROR(IF(ROWS(NPE!$1:9)&lt;=COUNTA(NPE!AX$2:AX$181),INDEX(NPE!AX$2:AX$181,SMALL(IF(NPE!AX$2:AX$181&lt;&gt;"",ROW(INDIRECT("1:"&amp;ROWS(NPE!AX$2:AX$181)))),ROWS(NPE!$1:9))),""),"")</f>
        <v/>
      </c>
      <c r="BO42" s="98" t="str">
        <f t="array" aca="1" ref="BO42" ca="1">IFERROR(IF(ROWS(NPE!$1:9)&lt;=COUNTA(NPE!AY$2:AY$181),INDEX(NPE!AY$2:AY$181,SMALL(IF(NPE!AY$2:AY$181&lt;&gt;"",ROW(INDIRECT("1:"&amp;ROWS(NPE!AY$2:AY$181)))),ROWS(NPE!$1:9))),""),"")</f>
        <v/>
      </c>
      <c r="BP42" s="98" t="str">
        <f t="array" aca="1" ref="BP42" ca="1">IFERROR(IF(ROWS(NPE!$1:9)&lt;=COUNTA(NPE!AZ$2:AZ$181),INDEX(NPE!AZ$2:AZ$181,SMALL(IF(NPE!AZ$2:AZ$181&lt;&gt;"",ROW(INDIRECT("1:"&amp;ROWS(NPE!AZ$2:AZ$181)))),ROWS(NPE!$1:9))),""),"")</f>
        <v>fenouil</v>
      </c>
    </row>
    <row r="43" spans="2:68" x14ac:dyDescent="0.2">
      <c r="B43" s="183" t="str">
        <f ca="1">Surfaces!$B11</f>
        <v>courgette</v>
      </c>
      <c r="C43" s="110">
        <f ca="1">IF((VLOOKUP(B43,Surfaces!$B$1:$AL$61,23,0))="",(VLOOKUP(B43,Surfaces!$B$1:$AL$61,36,0)),(VLOOKUP(B43,Surfaces!$B$1:$AL$61,23,0)))</f>
        <v>156</v>
      </c>
      <c r="D43" s="111">
        <f ca="1">Surfaces!$I11</f>
        <v>900</v>
      </c>
      <c r="E43" s="111" t="str">
        <f ca="1">Surfaces!$H11</f>
        <v>u</v>
      </c>
      <c r="F43" s="110">
        <f ca="1">IF((VLOOKUP(B43,Surfaces!$B$1:$AL$61,21,0))="",(VLOOKUP(B43,Surfaces!$B$1:$AL$61,34,0)),(VLOOKUP(B43,Surfaces!$B$1:$AL$61,21,0)))</f>
        <v>9.75</v>
      </c>
      <c r="G43" s="110">
        <f ca="1">IFERROR(IF((VLOOKUP(B43,Surfaces!$B$1:$AL$61,18,0))="",(VLOOKUP(B43,Surfaces!$B$1:$AL$61,31,0)/$C$3),(VLOOKUP(B43,Surfaces!$B$1:$AL$61,18,0)/$C$3)),"")</f>
        <v>9.75</v>
      </c>
      <c r="H43" s="111">
        <f ca="1">IF((VLOOKUP(B43,Surfaces!$B$1:$AL$61,14,0))="",(VLOOKUP(B43,Surfaces!$B$1:$AL$61,28,0)),(VLOOKUP(B43,Surfaces!$B$1:$AL$61,14,0)))</f>
        <v>487.5</v>
      </c>
      <c r="I43" s="111">
        <f ca="1">IF((VLOOKUP(B43,Surfaces!$B$1:$AL$61,15,0))="",(VLOOKUP(B43,Surfaces!$B$1:$AL$61,29,0)),(VLOOKUP(B43,Surfaces!$B$1:$AL$61,15,0)))</f>
        <v>54.166666666666664</v>
      </c>
      <c r="J43" s="110">
        <f ca="1">IF(ISNA(VLOOKUP(B43,Calendrier!$A$2:$BR$181,67,0)),"",(VLOOKUP(B43,Calendrier!$A$2:$BR$181,67,0))*D43)</f>
        <v>666</v>
      </c>
      <c r="K43" s="110" t="str">
        <f ca="1">IF(ISNA(VLOOKUP(B43,Calendrier!$A$2:$BR$181,68,0)),"",(VLOOKUP(B43,Calendrier!$A$2:$BR$181,68,0)))</f>
        <v>€/kg</v>
      </c>
      <c r="L43" s="110">
        <f ca="1">IF(ISNA(VLOOKUP(B43,Calendrier!$A$2:$BR$181,69,0)),"",(VLOOKUP(B43,Calendrier!$A$2:$BR$181,69,0))*D43)</f>
        <v>2340</v>
      </c>
      <c r="M43" s="110" t="str">
        <f t="shared" ca="1" si="0"/>
        <v>€/kg</v>
      </c>
      <c r="N43" s="110">
        <f t="shared" ca="1" si="2"/>
        <v>1674</v>
      </c>
      <c r="O43" s="184" t="str">
        <f t="shared" ca="1" si="1"/>
        <v>€/kg</v>
      </c>
      <c r="Q43" s="98" t="str">
        <f t="array" aca="1" ref="Q43" ca="1">IFERROR(IF(ROWS(NPE!$1:10)&lt;=COUNTA(NPE!A$2:A$181),INDEX(NPE!A$2:A$181,SMALL(IF(NPE!A$2:A$181&lt;&gt;"",ROW(INDIRECT("1:"&amp;ROWS(NPE!A$2:A$181)))),ROWS(NPE!$1:10))),""),"")</f>
        <v/>
      </c>
      <c r="R43" s="98" t="str">
        <f t="array" aca="1" ref="R43" ca="1">IFERROR(IF(ROWS(NPE!$1:10)&lt;=COUNTA(NPE!B$2:B$181),INDEX(NPE!B$2:B$181,SMALL(IF(NPE!B$2:B$181&lt;&gt;"",ROW(INDIRECT("1:"&amp;ROWS(NPE!B$2:B$181)))),ROWS(NPE!$1:10))),""),"")</f>
        <v/>
      </c>
      <c r="S43" s="98" t="str">
        <f t="array" aca="1" ref="S43" ca="1">IFERROR(IF(ROWS(NPE!$1:10)&lt;=COUNTA(NPE!C$2:C$181),INDEX(NPE!C$2:C$181,SMALL(IF(NPE!C$2:C$181&lt;&gt;"",ROW(INDIRECT("1:"&amp;ROWS(NPE!C$2:C$181)))),ROWS(NPE!$1:10))),""),"")</f>
        <v/>
      </c>
      <c r="T43" s="98" t="str">
        <f t="array" aca="1" ref="T43" ca="1">IFERROR(IF(ROWS(NPE!$1:10)&lt;=COUNTA(NPE!D$2:D$181),INDEX(NPE!D$2:D$181,SMALL(IF(NPE!D$2:D$181&lt;&gt;"",ROW(INDIRECT("1:"&amp;ROWS(NPE!D$2:D$181)))),ROWS(NPE!$1:10))),""),"")</f>
        <v/>
      </c>
      <c r="U43" s="98" t="str">
        <f t="array" aca="1" ref="U43" ca="1">IFERROR(IF(ROWS(NPE!$1:10)&lt;=COUNTA(NPE!E$2:E$181),INDEX(NPE!E$2:E$181,SMALL(IF(NPE!E$2:E$181&lt;&gt;"",ROW(INDIRECT("1:"&amp;ROWS(NPE!E$2:E$181)))),ROWS(NPE!$1:10))),""),"")</f>
        <v/>
      </c>
      <c r="V43" s="98" t="str">
        <f t="array" aca="1" ref="V43" ca="1">IFERROR(IF(ROWS(NPE!$1:10)&lt;=COUNTA(NPE!F$2:F$181),INDEX(NPE!F$2:F$181,SMALL(IF(NPE!F$2:F$181&lt;&gt;"",ROW(INDIRECT("1:"&amp;ROWS(NPE!F$2:F$181)))),ROWS(NPE!$1:10))),""),"")</f>
        <v/>
      </c>
      <c r="W43" s="98" t="str">
        <f t="array" aca="1" ref="W43" ca="1">IFERROR(IF(ROWS(NPE!$1:10)&lt;=COUNTA(NPE!G$2:G$181),INDEX(NPE!G$2:G$181,SMALL(IF(NPE!G$2:G$181&lt;&gt;"",ROW(INDIRECT("1:"&amp;ROWS(NPE!G$2:G$181)))),ROWS(NPE!$1:10))),""),"")</f>
        <v/>
      </c>
      <c r="X43" s="98" t="str">
        <f t="array" aca="1" ref="X43" ca="1">IFERROR(IF(ROWS(NPE!$1:10)&lt;=COUNTA(NPE!H$2:H$181),INDEX(NPE!H$2:H$181,SMALL(IF(NPE!H$2:H$181&lt;&gt;"",ROW(INDIRECT("1:"&amp;ROWS(NPE!H$2:H$181)))),ROWS(NPE!$1:10))),""),"")</f>
        <v/>
      </c>
      <c r="Y43" s="98" t="str">
        <f t="array" aca="1" ref="Y43" ca="1">IFERROR(IF(ROWS(NPE!$1:10)&lt;=COUNTA(NPE!I$2:I$181),INDEX(NPE!I$2:I$181,SMALL(IF(NPE!I$2:I$181&lt;&gt;"",ROW(INDIRECT("1:"&amp;ROWS(NPE!I$2:I$181)))),ROWS(NPE!$1:10))),""),"")</f>
        <v/>
      </c>
      <c r="Z43" s="98" t="str">
        <f t="array" aca="1" ref="Z43" ca="1">IFERROR(IF(ROWS(NPE!$1:10)&lt;=COUNTA(NPE!J$2:J$181),INDEX(NPE!J$2:J$181,SMALL(IF(NPE!J$2:J$181&lt;&gt;"",ROW(INDIRECT("1:"&amp;ROWS(NPE!J$2:J$181)))),ROWS(NPE!$1:10))),""),"")</f>
        <v/>
      </c>
      <c r="AA43" s="98" t="str">
        <f t="array" aca="1" ref="AA43" ca="1">IFERROR(IF(ROWS(NPE!$1:10)&lt;=COUNTA(NPE!K$2:K$181),INDEX(NPE!K$2:K$181,SMALL(IF(NPE!K$2:K$181&lt;&gt;"",ROW(INDIRECT("1:"&amp;ROWS(NPE!K$2:K$181)))),ROWS(NPE!$1:10))),""),"")</f>
        <v/>
      </c>
      <c r="AB43" s="98" t="str">
        <f t="array" aca="1" ref="AB43" ca="1">IFERROR(IF(ROWS(NPE!$1:10)&lt;=COUNTA(NPE!L$2:L$181),INDEX(NPE!L$2:L$181,SMALL(IF(NPE!L$2:L$181&lt;&gt;"",ROW(INDIRECT("1:"&amp;ROWS(NPE!L$2:L$181)))),ROWS(NPE!$1:10))),""),"")</f>
        <v/>
      </c>
      <c r="AC43" s="98" t="str">
        <f t="array" aca="1" ref="AC43" ca="1">IFERROR(IF(ROWS(NPE!$1:10)&lt;=COUNTA(NPE!M$2:M$181),INDEX(NPE!M$2:M$181,SMALL(IF(NPE!M$2:M$181&lt;&gt;"",ROW(INDIRECT("1:"&amp;ROWS(NPE!M$2:M$181)))),ROWS(NPE!$1:10))),""),"")</f>
        <v/>
      </c>
      <c r="AD43" s="98" t="str">
        <f t="array" aca="1" ref="AD43" ca="1">IFERROR(IF(ROWS(NPE!$1:10)&lt;=COUNTA(NPE!N$2:N$181),INDEX(NPE!N$2:N$181,SMALL(IF(NPE!N$2:N$181&lt;&gt;"",ROW(INDIRECT("1:"&amp;ROWS(NPE!N$2:N$181)))),ROWS(NPE!$1:10))),""),"")</f>
        <v/>
      </c>
      <c r="AE43" s="98" t="str">
        <f t="array" aca="1" ref="AE43" ca="1">IFERROR(IF(ROWS(NPE!$1:10)&lt;=COUNTA(NPE!O$2:O$181),INDEX(NPE!O$2:O$181,SMALL(IF(NPE!O$2:O$181&lt;&gt;"",ROW(INDIRECT("1:"&amp;ROWS(NPE!O$2:O$181)))),ROWS(NPE!$1:10))),""),"")</f>
        <v/>
      </c>
      <c r="AF43" s="98" t="str">
        <f t="array" aca="1" ref="AF43" ca="1">IFERROR(IF(ROWS(NPE!$1:10)&lt;=COUNTA(NPE!P$2:P$181),INDEX(NPE!P$2:P$181,SMALL(IF(NPE!P$2:P$181&lt;&gt;"",ROW(INDIRECT("1:"&amp;ROWS(NPE!P$2:P$181)))),ROWS(NPE!$1:10))),""),"")</f>
        <v/>
      </c>
      <c r="AG43" s="98" t="str">
        <f t="array" aca="1" ref="AG43" ca="1">IFERROR(IF(ROWS(NPE!$1:10)&lt;=COUNTA(NPE!Q$2:Q$181),INDEX(NPE!Q$2:Q$181,SMALL(IF(NPE!Q$2:Q$181&lt;&gt;"",ROW(INDIRECT("1:"&amp;ROWS(NPE!Q$2:Q$181)))),ROWS(NPE!$1:10))),""),"")</f>
        <v/>
      </c>
      <c r="AH43" s="98" t="str">
        <f t="array" aca="1" ref="AH43" ca="1">IFERROR(IF(ROWS(NPE!$1:10)&lt;=COUNTA(NPE!R$2:R$181),INDEX(NPE!R$2:R$181,SMALL(IF(NPE!R$2:R$181&lt;&gt;"",ROW(INDIRECT("1:"&amp;ROWS(NPE!R$2:R$181)))),ROWS(NPE!$1:10))),""),"")</f>
        <v/>
      </c>
      <c r="AI43" s="98" t="str">
        <f t="array" aca="1" ref="AI43" ca="1">IFERROR(IF(ROWS(NPE!$1:10)&lt;=COUNTA(NPE!S$2:S$181),INDEX(NPE!S$2:S$181,SMALL(IF(NPE!S$2:S$181&lt;&gt;"",ROW(INDIRECT("1:"&amp;ROWS(NPE!S$2:S$181)))),ROWS(NPE!$1:10))),""),"")</f>
        <v/>
      </c>
      <c r="AJ43" s="98" t="str">
        <f t="array" aca="1" ref="AJ43" ca="1">IFERROR(IF(ROWS(NPE!$1:10)&lt;=COUNTA(NPE!T$2:T$181),INDEX(NPE!T$2:T$181,SMALL(IF(NPE!T$2:T$181&lt;&gt;"",ROW(INDIRECT("1:"&amp;ROWS(NPE!T$2:T$181)))),ROWS(NPE!$1:10))),""),"")</f>
        <v/>
      </c>
      <c r="AK43" s="98" t="str">
        <f t="array" aca="1" ref="AK43" ca="1">IFERROR(IF(ROWS(NPE!$1:10)&lt;=COUNTA(NPE!U$2:U$181),INDEX(NPE!U$2:U$181,SMALL(IF(NPE!U$2:U$181&lt;&gt;"",ROW(INDIRECT("1:"&amp;ROWS(NPE!U$2:U$181)))),ROWS(NPE!$1:10))),""),"")</f>
        <v/>
      </c>
      <c r="AL43" s="98" t="str">
        <f t="array" aca="1" ref="AL43" ca="1">IFERROR(IF(ROWS(NPE!$1:10)&lt;=COUNTA(NPE!V$2:V$181),INDEX(NPE!V$2:V$181,SMALL(IF(NPE!V$2:V$181&lt;&gt;"",ROW(INDIRECT("1:"&amp;ROWS(NPE!V$2:V$181)))),ROWS(NPE!$1:10))),""),"")</f>
        <v/>
      </c>
      <c r="AM43" s="98" t="str">
        <f t="array" aca="1" ref="AM43" ca="1">IFERROR(IF(ROWS(NPE!$1:10)&lt;=COUNTA(NPE!W$2:W$181),INDEX(NPE!W$2:W$181,SMALL(IF(NPE!W$2:W$181&lt;&gt;"",ROW(INDIRECT("1:"&amp;ROWS(NPE!W$2:W$181)))),ROWS(NPE!$1:10))),""),"")</f>
        <v/>
      </c>
      <c r="AN43" s="98" t="str">
        <f t="array" aca="1" ref="AN43" ca="1">IFERROR(IF(ROWS(NPE!$1:10)&lt;=COUNTA(NPE!X$2:X$181),INDEX(NPE!X$2:X$181,SMALL(IF(NPE!X$2:X$181&lt;&gt;"",ROW(INDIRECT("1:"&amp;ROWS(NPE!X$2:X$181)))),ROWS(NPE!$1:10))),""),"")</f>
        <v/>
      </c>
      <c r="AO43" s="98" t="str">
        <f t="array" aca="1" ref="AO43" ca="1">IFERROR(IF(ROWS(NPE!$1:10)&lt;=COUNTA(NPE!Y$2:Y$181),INDEX(NPE!Y$2:Y$181,SMALL(IF(NPE!Y$2:Y$181&lt;&gt;"",ROW(INDIRECT("1:"&amp;ROWS(NPE!Y$2:Y$181)))),ROWS(NPE!$1:10))),""),"")</f>
        <v/>
      </c>
      <c r="AP43" s="98" t="str">
        <f t="array" aca="1" ref="AP43" ca="1">IFERROR(IF(ROWS(NPE!$1:10)&lt;=COUNTA(NPE!Z$2:Z$181),INDEX(NPE!Z$2:Z$181,SMALL(IF(NPE!Z$2:Z$181&lt;&gt;"",ROW(INDIRECT("1:"&amp;ROWS(NPE!Z$2:Z$181)))),ROWS(NPE!$1:10))),""),"")</f>
        <v/>
      </c>
      <c r="AQ43" s="98" t="str">
        <f t="array" aca="1" ref="AQ43" ca="1">IFERROR(IF(ROWS(NPE!$1:10)&lt;=COUNTA(NPE!AA$2:AA$181),INDEX(NPE!AA$2:AA$181,SMALL(IF(NPE!AA$2:AA$181&lt;&gt;"",ROW(INDIRECT("1:"&amp;ROWS(NPE!AA$2:AA$181)))),ROWS(NPE!$1:10))),""),"")</f>
        <v/>
      </c>
      <c r="AR43" s="98" t="str">
        <f t="array" aca="1" ref="AR43" ca="1">IFERROR(IF(ROWS(NPE!$1:10)&lt;=COUNTA(NPE!AB$2:AB$181),INDEX(NPE!AB$2:AB$181,SMALL(IF(NPE!AB$2:AB$181&lt;&gt;"",ROW(INDIRECT("1:"&amp;ROWS(NPE!AB$2:AB$181)))),ROWS(NPE!$1:10))),""),"")</f>
        <v>carotte</v>
      </c>
      <c r="AS43" s="98" t="str">
        <f t="array" aca="1" ref="AS43" ca="1">IFERROR(IF(ROWS(NPE!$1:10)&lt;=COUNTA(NPE!AC$2:AC$181),INDEX(NPE!AC$2:AC$181,SMALL(IF(NPE!AC$2:AC$181&lt;&gt;"",ROW(INDIRECT("1:"&amp;ROWS(NPE!AC$2:AC$181)))),ROWS(NPE!$1:10))),""),"")</f>
        <v>pomme de terre</v>
      </c>
      <c r="AT43" s="98" t="str">
        <f t="array" aca="1" ref="AT43" ca="1">IFERROR(IF(ROWS(NPE!$1:10)&lt;=COUNTA(NPE!AD$2:AD$181),INDEX(NPE!AD$2:AD$181,SMALL(IF(NPE!AD$2:AD$181&lt;&gt;"",ROW(INDIRECT("1:"&amp;ROWS(NPE!AD$2:AD$181)))),ROWS(NPE!$1:10))),""),"")</f>
        <v>pomme de terre</v>
      </c>
      <c r="AU43" s="98" t="str">
        <f t="array" aca="1" ref="AU43" ca="1">IFERROR(IF(ROWS(NPE!$1:10)&lt;=COUNTA(NPE!AE$2:AE$181),INDEX(NPE!AE$2:AE$181,SMALL(IF(NPE!AE$2:AE$181&lt;&gt;"",ROW(INDIRECT("1:"&amp;ROWS(NPE!AE$2:AE$181)))),ROWS(NPE!$1:10))),""),"")</f>
        <v>carotte</v>
      </c>
      <c r="AV43" s="98" t="str">
        <f t="array" aca="1" ref="AV43" ca="1">IFERROR(IF(ROWS(NPE!$1:10)&lt;=COUNTA(NPE!AF$2:AF$181),INDEX(NPE!AF$2:AF$181,SMALL(IF(NPE!AF$2:AF$181&lt;&gt;"",ROW(INDIRECT("1:"&amp;ROWS(NPE!AF$2:AF$181)))),ROWS(NPE!$1:10))),""),"")</f>
        <v>carotte</v>
      </c>
      <c r="AW43" s="98" t="str">
        <f t="array" aca="1" ref="AW43" ca="1">IFERROR(IF(ROWS(NPE!$1:10)&lt;=COUNTA(NPE!AG$2:AG$181),INDEX(NPE!AG$2:AG$181,SMALL(IF(NPE!AG$2:AG$181&lt;&gt;"",ROW(INDIRECT("1:"&amp;ROWS(NPE!AG$2:AG$181)))),ROWS(NPE!$1:10))),""),"")</f>
        <v>carotte</v>
      </c>
      <c r="AX43" s="98" t="str">
        <f t="array" aca="1" ref="AX43" ca="1">IFERROR(IF(ROWS(NPE!$1:10)&lt;=COUNTA(NPE!AH$2:AH$181),INDEX(NPE!AH$2:AH$181,SMALL(IF(NPE!AH$2:AH$181&lt;&gt;"",ROW(INDIRECT("1:"&amp;ROWS(NPE!AH$2:AH$181)))),ROWS(NPE!$1:10))),""),"")</f>
        <v>carotte</v>
      </c>
      <c r="AY43" s="98" t="str">
        <f t="array" aca="1" ref="AY43" ca="1">IFERROR(IF(ROWS(NPE!$1:10)&lt;=COUNTA(NPE!AI$2:AI$181),INDEX(NPE!AI$2:AI$181,SMALL(IF(NPE!AI$2:AI$181&lt;&gt;"",ROW(INDIRECT("1:"&amp;ROWS(NPE!AI$2:AI$181)))),ROWS(NPE!$1:10))),""),"")</f>
        <v>poireaux</v>
      </c>
      <c r="AZ43" s="98" t="str">
        <f t="array" aca="1" ref="AZ43" ca="1">IFERROR(IF(ROWS(NPE!$1:10)&lt;=COUNTA(NPE!AJ$2:AJ$181),INDEX(NPE!AJ$2:AJ$181,SMALL(IF(NPE!AJ$2:AJ$181&lt;&gt;"",ROW(INDIRECT("1:"&amp;ROWS(NPE!AJ$2:AJ$181)))),ROWS(NPE!$1:10))),""),"")</f>
        <v/>
      </c>
      <c r="BA43" s="98" t="str">
        <f t="array" aca="1" ref="BA43" ca="1">IFERROR(IF(ROWS(NPE!$1:10)&lt;=COUNTA(NPE!AK$2:AK$181),INDEX(NPE!AK$2:AK$181,SMALL(IF(NPE!AK$2:AK$181&lt;&gt;"",ROW(INDIRECT("1:"&amp;ROWS(NPE!AK$2:AK$181)))),ROWS(NPE!$1:10))),""),"")</f>
        <v/>
      </c>
      <c r="BB43" s="98" t="str">
        <f t="array" aca="1" ref="BB43" ca="1">IFERROR(IF(ROWS(NPE!$1:10)&lt;=COUNTA(NPE!AL$2:AL$181),INDEX(NPE!AL$2:AL$181,SMALL(IF(NPE!AL$2:AL$181&lt;&gt;"",ROW(INDIRECT("1:"&amp;ROWS(NPE!AL$2:AL$181)))),ROWS(NPE!$1:10))),""),"")</f>
        <v/>
      </c>
      <c r="BC43" s="98" t="str">
        <f t="array" aca="1" ref="BC43" ca="1">IFERROR(IF(ROWS(NPE!$1:10)&lt;=COUNTA(NPE!AM$2:AM$181),INDEX(NPE!AM$2:AM$181,SMALL(IF(NPE!AM$2:AM$181&lt;&gt;"",ROW(INDIRECT("1:"&amp;ROWS(NPE!AM$2:AM$181)))),ROWS(NPE!$1:10))),""),"")</f>
        <v/>
      </c>
      <c r="BD43" s="98" t="str">
        <f t="array" aca="1" ref="BD43" ca="1">IFERROR(IF(ROWS(NPE!$1:10)&lt;=COUNTA(NPE!AN$2:AN$181),INDEX(NPE!AN$2:AN$181,SMALL(IF(NPE!AN$2:AN$181&lt;&gt;"",ROW(INDIRECT("1:"&amp;ROWS(NPE!AN$2:AN$181)))),ROWS(NPE!$1:10))),""),"")</f>
        <v/>
      </c>
      <c r="BE43" s="98" t="str">
        <f t="array" aca="1" ref="BE43" ca="1">IFERROR(IF(ROWS(NPE!$1:10)&lt;=COUNTA(NPE!AO$2:AO$181),INDEX(NPE!AO$2:AO$181,SMALL(IF(NPE!AO$2:AO$181&lt;&gt;"",ROW(INDIRECT("1:"&amp;ROWS(NPE!AO$2:AO$181)))),ROWS(NPE!$1:10))),""),"")</f>
        <v/>
      </c>
      <c r="BF43" s="98" t="str">
        <f t="array" aca="1" ref="BF43" ca="1">IFERROR(IF(ROWS(NPE!$1:10)&lt;=COUNTA(NPE!AP$2:AP$181),INDEX(NPE!AP$2:AP$181,SMALL(IF(NPE!AP$2:AP$181&lt;&gt;"",ROW(INDIRECT("1:"&amp;ROWS(NPE!AP$2:AP$181)))),ROWS(NPE!$1:10))),""),"")</f>
        <v/>
      </c>
      <c r="BG43" s="98" t="str">
        <f t="array" aca="1" ref="BG43" ca="1">IFERROR(IF(ROWS(NPE!$1:10)&lt;=COUNTA(NPE!AQ$2:AQ$181),INDEX(NPE!AQ$2:AQ$181,SMALL(IF(NPE!AQ$2:AQ$181&lt;&gt;"",ROW(INDIRECT("1:"&amp;ROWS(NPE!AQ$2:AQ$181)))),ROWS(NPE!$1:10))),""),"")</f>
        <v>poireaux</v>
      </c>
      <c r="BH43" s="98" t="str">
        <f t="array" aca="1" ref="BH43" ca="1">IFERROR(IF(ROWS(NPE!$1:10)&lt;=COUNTA(NPE!AR$2:AR$181),INDEX(NPE!AR$2:AR$181,SMALL(IF(NPE!AR$2:AR$181&lt;&gt;"",ROW(INDIRECT("1:"&amp;ROWS(NPE!AR$2:AR$181)))),ROWS(NPE!$1:10))),""),"")</f>
        <v>arroche</v>
      </c>
      <c r="BI43" s="98" t="str">
        <f t="array" aca="1" ref="BI43" ca="1">IFERROR(IF(ROWS(NPE!$1:10)&lt;=COUNTA(NPE!AS$2:AS$181),INDEX(NPE!AS$2:AS$181,SMALL(IF(NPE!AS$2:AS$181&lt;&gt;"",ROW(INDIRECT("1:"&amp;ROWS(NPE!AS$2:AS$181)))),ROWS(NPE!$1:10))),""),"")</f>
        <v/>
      </c>
      <c r="BJ43" s="98" t="str">
        <f t="array" aca="1" ref="BJ43" ca="1">IFERROR(IF(ROWS(NPE!$1:10)&lt;=COUNTA(NPE!AT$2:AT$181),INDEX(NPE!AT$2:AT$181,SMALL(IF(NPE!AT$2:AT$181&lt;&gt;"",ROW(INDIRECT("1:"&amp;ROWS(NPE!AT$2:AT$181)))),ROWS(NPE!$1:10))),""),"")</f>
        <v/>
      </c>
      <c r="BK43" s="98" t="str">
        <f t="array" aca="1" ref="BK43" ca="1">IFERROR(IF(ROWS(NPE!$1:10)&lt;=COUNTA(NPE!AU$2:AU$181),INDEX(NPE!AU$2:AU$181,SMALL(IF(NPE!AU$2:AU$181&lt;&gt;"",ROW(INDIRECT("1:"&amp;ROWS(NPE!AU$2:AU$181)))),ROWS(NPE!$1:10))),""),"")</f>
        <v/>
      </c>
      <c r="BL43" s="98" t="str">
        <f t="array" aca="1" ref="BL43" ca="1">IFERROR(IF(ROWS(NPE!$1:10)&lt;=COUNTA(NPE!AV$2:AV$181),INDEX(NPE!AV$2:AV$181,SMALL(IF(NPE!AV$2:AV$181&lt;&gt;"",ROW(INDIRECT("1:"&amp;ROWS(NPE!AV$2:AV$181)))),ROWS(NPE!$1:10))),""),"")</f>
        <v/>
      </c>
      <c r="BM43" s="98" t="str">
        <f t="array" aca="1" ref="BM43" ca="1">IFERROR(IF(ROWS(NPE!$1:10)&lt;=COUNTA(NPE!AW$2:AW$181),INDEX(NPE!AW$2:AW$181,SMALL(IF(NPE!AW$2:AW$181&lt;&gt;"",ROW(INDIRECT("1:"&amp;ROWS(NPE!AW$2:AW$181)))),ROWS(NPE!$1:10))),""),"")</f>
        <v/>
      </c>
      <c r="BN43" s="98" t="str">
        <f t="array" aca="1" ref="BN43" ca="1">IFERROR(IF(ROWS(NPE!$1:10)&lt;=COUNTA(NPE!AX$2:AX$181),INDEX(NPE!AX$2:AX$181,SMALL(IF(NPE!AX$2:AX$181&lt;&gt;"",ROW(INDIRECT("1:"&amp;ROWS(NPE!AX$2:AX$181)))),ROWS(NPE!$1:10))),""),"")</f>
        <v/>
      </c>
      <c r="BO43" s="98" t="str">
        <f t="array" aca="1" ref="BO43" ca="1">IFERROR(IF(ROWS(NPE!$1:10)&lt;=COUNTA(NPE!AY$2:AY$181),INDEX(NPE!AY$2:AY$181,SMALL(IF(NPE!AY$2:AY$181&lt;&gt;"",ROW(INDIRECT("1:"&amp;ROWS(NPE!AY$2:AY$181)))),ROWS(NPE!$1:10))),""),"")</f>
        <v/>
      </c>
      <c r="BP43" s="98" t="str">
        <f t="array" aca="1" ref="BP43" ca="1">IFERROR(IF(ROWS(NPE!$1:10)&lt;=COUNTA(NPE!AZ$2:AZ$181),INDEX(NPE!AZ$2:AZ$181,SMALL(IF(NPE!AZ$2:AZ$181&lt;&gt;"",ROW(INDIRECT("1:"&amp;ROWS(NPE!AZ$2:AZ$181)))),ROWS(NPE!$1:10))),""),"")</f>
        <v>choux rouge</v>
      </c>
    </row>
    <row r="44" spans="2:68" x14ac:dyDescent="0.2">
      <c r="B44" s="183" t="str">
        <f ca="1">Surfaces!$B12</f>
        <v>poireaux</v>
      </c>
      <c r="C44" s="110">
        <f ca="1">IF((VLOOKUP(B44,Surfaces!$B$1:$AL$61,23,0))="",(VLOOKUP(B44,Surfaces!$B$1:$AL$61,36,0)),(VLOOKUP(B44,Surfaces!$B$1:$AL$61,23,0)))</f>
        <v>291.2</v>
      </c>
      <c r="D44" s="111">
        <f ca="1">Surfaces!$I12</f>
        <v>700</v>
      </c>
      <c r="E44" s="111" t="str">
        <f ca="1">Surfaces!$H12</f>
        <v>u</v>
      </c>
      <c r="F44" s="110">
        <f ca="1">IF((VLOOKUP(B44,Surfaces!$B$1:$AL$61,21,0))="",(VLOOKUP(B44,Surfaces!$B$1:$AL$61,34,0)),(VLOOKUP(B44,Surfaces!$B$1:$AL$61,21,0)))</f>
        <v>18.2</v>
      </c>
      <c r="G44" s="110">
        <f ca="1">IFERROR(IF((VLOOKUP(B44,Surfaces!$B$1:$AL$61,18,0))="",(VLOOKUP(B44,Surfaces!$B$1:$AL$61,31,0)/$C$3),(VLOOKUP(B44,Surfaces!$B$1:$AL$61,18,0)/$C$3)),"")</f>
        <v>18.2</v>
      </c>
      <c r="H44" s="111">
        <f ca="1">IF((VLOOKUP(B44,Surfaces!$B$1:$AL$61,14,0))="",(VLOOKUP(B44,Surfaces!$B$1:$AL$61,28,0)),(VLOOKUP(B44,Surfaces!$B$1:$AL$61,14,0)))</f>
        <v>4914</v>
      </c>
      <c r="I44" s="111">
        <f ca="1">IF((VLOOKUP(B44,Surfaces!$B$1:$AL$61,15,0))="",(VLOOKUP(B44,Surfaces!$B$1:$AL$61,29,0)),(VLOOKUP(B44,Surfaces!$B$1:$AL$61,15,0)))</f>
        <v>702</v>
      </c>
      <c r="J44" s="110">
        <f ca="1">IF(ISNA(VLOOKUP(B44,Calendrier!$A$2:$BR$181,67,0)),"",(VLOOKUP(B44,Calendrier!$A$2:$BR$181,67,0))*D44)</f>
        <v>1540.0000000000002</v>
      </c>
      <c r="K44" s="110" t="str">
        <f ca="1">IF(ISNA(VLOOKUP(B44,Calendrier!$A$2:$BR$181,68,0)),"",(VLOOKUP(B44,Calendrier!$A$2:$BR$181,68,0)))</f>
        <v>€/kg</v>
      </c>
      <c r="L44" s="110">
        <f ca="1">IF(ISNA(VLOOKUP(B44,Calendrier!$A$2:$BR$181,69,0)),"",(VLOOKUP(B44,Calendrier!$A$2:$BR$181,69,0))*D44)</f>
        <v>2240</v>
      </c>
      <c r="M44" s="110" t="str">
        <f t="shared" ca="1" si="0"/>
        <v>€/kg</v>
      </c>
      <c r="N44" s="110">
        <f t="shared" ca="1" si="2"/>
        <v>699.99999999999977</v>
      </c>
      <c r="O44" s="184" t="str">
        <f t="shared" ca="1" si="1"/>
        <v>€/kg</v>
      </c>
      <c r="Q44" s="98" t="str">
        <f t="array" aca="1" ref="Q44" ca="1">IFERROR(IF(ROWS(NPE!$1:11)&lt;=COUNTA(NPE!A$2:A$181),INDEX(NPE!A$2:A$181,SMALL(IF(NPE!A$2:A$181&lt;&gt;"",ROW(INDIRECT("1:"&amp;ROWS(NPE!A$2:A$181)))),ROWS(NPE!$1:11))),""),"")</f>
        <v/>
      </c>
      <c r="R44" s="98" t="str">
        <f t="array" aca="1" ref="R44" ca="1">IFERROR(IF(ROWS(NPE!$1:11)&lt;=COUNTA(NPE!B$2:B$181),INDEX(NPE!B$2:B$181,SMALL(IF(NPE!B$2:B$181&lt;&gt;"",ROW(INDIRECT("1:"&amp;ROWS(NPE!B$2:B$181)))),ROWS(NPE!$1:11))),""),"")</f>
        <v/>
      </c>
      <c r="S44" s="98" t="str">
        <f t="array" aca="1" ref="S44" ca="1">IFERROR(IF(ROWS(NPE!$1:11)&lt;=COUNTA(NPE!C$2:C$181),INDEX(NPE!C$2:C$181,SMALL(IF(NPE!C$2:C$181&lt;&gt;"",ROW(INDIRECT("1:"&amp;ROWS(NPE!C$2:C$181)))),ROWS(NPE!$1:11))),""),"")</f>
        <v/>
      </c>
      <c r="T44" s="98" t="str">
        <f t="array" aca="1" ref="T44" ca="1">IFERROR(IF(ROWS(NPE!$1:11)&lt;=COUNTA(NPE!D$2:D$181),INDEX(NPE!D$2:D$181,SMALL(IF(NPE!D$2:D$181&lt;&gt;"",ROW(INDIRECT("1:"&amp;ROWS(NPE!D$2:D$181)))),ROWS(NPE!$1:11))),""),"")</f>
        <v/>
      </c>
      <c r="U44" s="98" t="str">
        <f t="array" aca="1" ref="U44" ca="1">IFERROR(IF(ROWS(NPE!$1:11)&lt;=COUNTA(NPE!E$2:E$181),INDEX(NPE!E$2:E$181,SMALL(IF(NPE!E$2:E$181&lt;&gt;"",ROW(INDIRECT("1:"&amp;ROWS(NPE!E$2:E$181)))),ROWS(NPE!$1:11))),""),"")</f>
        <v/>
      </c>
      <c r="V44" s="98" t="str">
        <f t="array" aca="1" ref="V44" ca="1">IFERROR(IF(ROWS(NPE!$1:11)&lt;=COUNTA(NPE!F$2:F$181),INDEX(NPE!F$2:F$181,SMALL(IF(NPE!F$2:F$181&lt;&gt;"",ROW(INDIRECT("1:"&amp;ROWS(NPE!F$2:F$181)))),ROWS(NPE!$1:11))),""),"")</f>
        <v/>
      </c>
      <c r="W44" s="98" t="str">
        <f t="array" aca="1" ref="W44" ca="1">IFERROR(IF(ROWS(NPE!$1:11)&lt;=COUNTA(NPE!G$2:G$181),INDEX(NPE!G$2:G$181,SMALL(IF(NPE!G$2:G$181&lt;&gt;"",ROW(INDIRECT("1:"&amp;ROWS(NPE!G$2:G$181)))),ROWS(NPE!$1:11))),""),"")</f>
        <v/>
      </c>
      <c r="X44" s="98" t="str">
        <f t="array" aca="1" ref="X44" ca="1">IFERROR(IF(ROWS(NPE!$1:11)&lt;=COUNTA(NPE!H$2:H$181),INDEX(NPE!H$2:H$181,SMALL(IF(NPE!H$2:H$181&lt;&gt;"",ROW(INDIRECT("1:"&amp;ROWS(NPE!H$2:H$181)))),ROWS(NPE!$1:11))),""),"")</f>
        <v/>
      </c>
      <c r="Y44" s="98" t="str">
        <f t="array" aca="1" ref="Y44" ca="1">IFERROR(IF(ROWS(NPE!$1:11)&lt;=COUNTA(NPE!I$2:I$181),INDEX(NPE!I$2:I$181,SMALL(IF(NPE!I$2:I$181&lt;&gt;"",ROW(INDIRECT("1:"&amp;ROWS(NPE!I$2:I$181)))),ROWS(NPE!$1:11))),""),"")</f>
        <v/>
      </c>
      <c r="Z44" s="98" t="str">
        <f t="array" aca="1" ref="Z44" ca="1">IFERROR(IF(ROWS(NPE!$1:11)&lt;=COUNTA(NPE!J$2:J$181),INDEX(NPE!J$2:J$181,SMALL(IF(NPE!J$2:J$181&lt;&gt;"",ROW(INDIRECT("1:"&amp;ROWS(NPE!J$2:J$181)))),ROWS(NPE!$1:11))),""),"")</f>
        <v/>
      </c>
      <c r="AA44" s="98" t="str">
        <f t="array" aca="1" ref="AA44" ca="1">IFERROR(IF(ROWS(NPE!$1:11)&lt;=COUNTA(NPE!K$2:K$181),INDEX(NPE!K$2:K$181,SMALL(IF(NPE!K$2:K$181&lt;&gt;"",ROW(INDIRECT("1:"&amp;ROWS(NPE!K$2:K$181)))),ROWS(NPE!$1:11))),""),"")</f>
        <v/>
      </c>
      <c r="AB44" s="98" t="str">
        <f t="array" aca="1" ref="AB44" ca="1">IFERROR(IF(ROWS(NPE!$1:11)&lt;=COUNTA(NPE!L$2:L$181),INDEX(NPE!L$2:L$181,SMALL(IF(NPE!L$2:L$181&lt;&gt;"",ROW(INDIRECT("1:"&amp;ROWS(NPE!L$2:L$181)))),ROWS(NPE!$1:11))),""),"")</f>
        <v/>
      </c>
      <c r="AC44" s="98" t="str">
        <f t="array" aca="1" ref="AC44" ca="1">IFERROR(IF(ROWS(NPE!$1:11)&lt;=COUNTA(NPE!M$2:M$181),INDEX(NPE!M$2:M$181,SMALL(IF(NPE!M$2:M$181&lt;&gt;"",ROW(INDIRECT("1:"&amp;ROWS(NPE!M$2:M$181)))),ROWS(NPE!$1:11))),""),"")</f>
        <v/>
      </c>
      <c r="AD44" s="98" t="str">
        <f t="array" aca="1" ref="AD44" ca="1">IFERROR(IF(ROWS(NPE!$1:11)&lt;=COUNTA(NPE!N$2:N$181),INDEX(NPE!N$2:N$181,SMALL(IF(NPE!N$2:N$181&lt;&gt;"",ROW(INDIRECT("1:"&amp;ROWS(NPE!N$2:N$181)))),ROWS(NPE!$1:11))),""),"")</f>
        <v/>
      </c>
      <c r="AE44" s="98" t="str">
        <f t="array" aca="1" ref="AE44" ca="1">IFERROR(IF(ROWS(NPE!$1:11)&lt;=COUNTA(NPE!O$2:O$181),INDEX(NPE!O$2:O$181,SMALL(IF(NPE!O$2:O$181&lt;&gt;"",ROW(INDIRECT("1:"&amp;ROWS(NPE!O$2:O$181)))),ROWS(NPE!$1:11))),""),"")</f>
        <v/>
      </c>
      <c r="AF44" s="98" t="str">
        <f t="array" aca="1" ref="AF44" ca="1">IFERROR(IF(ROWS(NPE!$1:11)&lt;=COUNTA(NPE!P$2:P$181),INDEX(NPE!P$2:P$181,SMALL(IF(NPE!P$2:P$181&lt;&gt;"",ROW(INDIRECT("1:"&amp;ROWS(NPE!P$2:P$181)))),ROWS(NPE!$1:11))),""),"")</f>
        <v/>
      </c>
      <c r="AG44" s="98" t="str">
        <f t="array" aca="1" ref="AG44" ca="1">IFERROR(IF(ROWS(NPE!$1:11)&lt;=COUNTA(NPE!Q$2:Q$181),INDEX(NPE!Q$2:Q$181,SMALL(IF(NPE!Q$2:Q$181&lt;&gt;"",ROW(INDIRECT("1:"&amp;ROWS(NPE!Q$2:Q$181)))),ROWS(NPE!$1:11))),""),"")</f>
        <v/>
      </c>
      <c r="AH44" s="98" t="str">
        <f t="array" aca="1" ref="AH44" ca="1">IFERROR(IF(ROWS(NPE!$1:11)&lt;=COUNTA(NPE!R$2:R$181),INDEX(NPE!R$2:R$181,SMALL(IF(NPE!R$2:R$181&lt;&gt;"",ROW(INDIRECT("1:"&amp;ROWS(NPE!R$2:R$181)))),ROWS(NPE!$1:11))),""),"")</f>
        <v/>
      </c>
      <c r="AI44" s="98" t="str">
        <f t="array" aca="1" ref="AI44" ca="1">IFERROR(IF(ROWS(NPE!$1:11)&lt;=COUNTA(NPE!S$2:S$181),INDEX(NPE!S$2:S$181,SMALL(IF(NPE!S$2:S$181&lt;&gt;"",ROW(INDIRECT("1:"&amp;ROWS(NPE!S$2:S$181)))),ROWS(NPE!$1:11))),""),"")</f>
        <v/>
      </c>
      <c r="AJ44" s="98" t="str">
        <f t="array" aca="1" ref="AJ44" ca="1">IFERROR(IF(ROWS(NPE!$1:11)&lt;=COUNTA(NPE!T$2:T$181),INDEX(NPE!T$2:T$181,SMALL(IF(NPE!T$2:T$181&lt;&gt;"",ROW(INDIRECT("1:"&amp;ROWS(NPE!T$2:T$181)))),ROWS(NPE!$1:11))),""),"")</f>
        <v/>
      </c>
      <c r="AK44" s="98" t="str">
        <f t="array" aca="1" ref="AK44" ca="1">IFERROR(IF(ROWS(NPE!$1:11)&lt;=COUNTA(NPE!U$2:U$181),INDEX(NPE!U$2:U$181,SMALL(IF(NPE!U$2:U$181&lt;&gt;"",ROW(INDIRECT("1:"&amp;ROWS(NPE!U$2:U$181)))),ROWS(NPE!$1:11))),""),"")</f>
        <v/>
      </c>
      <c r="AL44" s="98" t="str">
        <f t="array" aca="1" ref="AL44" ca="1">IFERROR(IF(ROWS(NPE!$1:11)&lt;=COUNTA(NPE!V$2:V$181),INDEX(NPE!V$2:V$181,SMALL(IF(NPE!V$2:V$181&lt;&gt;"",ROW(INDIRECT("1:"&amp;ROWS(NPE!V$2:V$181)))),ROWS(NPE!$1:11))),""),"")</f>
        <v/>
      </c>
      <c r="AM44" s="98" t="str">
        <f t="array" aca="1" ref="AM44" ca="1">IFERROR(IF(ROWS(NPE!$1:11)&lt;=COUNTA(NPE!W$2:W$181),INDEX(NPE!W$2:W$181,SMALL(IF(NPE!W$2:W$181&lt;&gt;"",ROW(INDIRECT("1:"&amp;ROWS(NPE!W$2:W$181)))),ROWS(NPE!$1:11))),""),"")</f>
        <v/>
      </c>
      <c r="AN44" s="98" t="str">
        <f t="array" aca="1" ref="AN44" ca="1">IFERROR(IF(ROWS(NPE!$1:11)&lt;=COUNTA(NPE!X$2:X$181),INDEX(NPE!X$2:X$181,SMALL(IF(NPE!X$2:X$181&lt;&gt;"",ROW(INDIRECT("1:"&amp;ROWS(NPE!X$2:X$181)))),ROWS(NPE!$1:11))),""),"")</f>
        <v/>
      </c>
      <c r="AO44" s="98" t="str">
        <f t="array" aca="1" ref="AO44" ca="1">IFERROR(IF(ROWS(NPE!$1:11)&lt;=COUNTA(NPE!Y$2:Y$181),INDEX(NPE!Y$2:Y$181,SMALL(IF(NPE!Y$2:Y$181&lt;&gt;"",ROW(INDIRECT("1:"&amp;ROWS(NPE!Y$2:Y$181)))),ROWS(NPE!$1:11))),""),"")</f>
        <v/>
      </c>
      <c r="AP44" s="98" t="str">
        <f t="array" aca="1" ref="AP44" ca="1">IFERROR(IF(ROWS(NPE!$1:11)&lt;=COUNTA(NPE!Z$2:Z$181),INDEX(NPE!Z$2:Z$181,SMALL(IF(NPE!Z$2:Z$181&lt;&gt;"",ROW(INDIRECT("1:"&amp;ROWS(NPE!Z$2:Z$181)))),ROWS(NPE!$1:11))),""),"")</f>
        <v/>
      </c>
      <c r="AQ44" s="98" t="str">
        <f t="array" aca="1" ref="AQ44" ca="1">IFERROR(IF(ROWS(NPE!$1:11)&lt;=COUNTA(NPE!AA$2:AA$181),INDEX(NPE!AA$2:AA$181,SMALL(IF(NPE!AA$2:AA$181&lt;&gt;"",ROW(INDIRECT("1:"&amp;ROWS(NPE!AA$2:AA$181)))),ROWS(NPE!$1:11))),""),"")</f>
        <v/>
      </c>
      <c r="AR44" s="98" t="str">
        <f t="array" aca="1" ref="AR44" ca="1">IFERROR(IF(ROWS(NPE!$1:11)&lt;=COUNTA(NPE!AB$2:AB$181),INDEX(NPE!AB$2:AB$181,SMALL(IF(NPE!AB$2:AB$181&lt;&gt;"",ROW(INDIRECT("1:"&amp;ROWS(NPE!AB$2:AB$181)))),ROWS(NPE!$1:11))),""),"")</f>
        <v>pomme de terre</v>
      </c>
      <c r="AS44" s="98" t="str">
        <f t="array" aca="1" ref="AS44" ca="1">IFERROR(IF(ROWS(NPE!$1:11)&lt;=COUNTA(NPE!AC$2:AC$181),INDEX(NPE!AC$2:AC$181,SMALL(IF(NPE!AC$2:AC$181&lt;&gt;"",ROW(INDIRECT("1:"&amp;ROWS(NPE!AC$2:AC$181)))),ROWS(NPE!$1:11))),""),"")</f>
        <v>épinard</v>
      </c>
      <c r="AT44" s="98" t="str">
        <f t="array" aca="1" ref="AT44" ca="1">IFERROR(IF(ROWS(NPE!$1:11)&lt;=COUNTA(NPE!AD$2:AD$181),INDEX(NPE!AD$2:AD$181,SMALL(IF(NPE!AD$2:AD$181&lt;&gt;"",ROW(INDIRECT("1:"&amp;ROWS(NPE!AD$2:AD$181)))),ROWS(NPE!$1:11))),""),"")</f>
        <v>épinard</v>
      </c>
      <c r="AU44" s="98" t="str">
        <f t="array" aca="1" ref="AU44" ca="1">IFERROR(IF(ROWS(NPE!$1:11)&lt;=COUNTA(NPE!AE$2:AE$181),INDEX(NPE!AE$2:AE$181,SMALL(IF(NPE!AE$2:AE$181&lt;&gt;"",ROW(INDIRECT("1:"&amp;ROWS(NPE!AE$2:AE$181)))),ROWS(NPE!$1:11))),""),"")</f>
        <v>pomme de terre</v>
      </c>
      <c r="AV44" s="98" t="str">
        <f t="array" aca="1" ref="AV44" ca="1">IFERROR(IF(ROWS(NPE!$1:11)&lt;=COUNTA(NPE!AF$2:AF$181),INDEX(NPE!AF$2:AF$181,SMALL(IF(NPE!AF$2:AF$181&lt;&gt;"",ROW(INDIRECT("1:"&amp;ROWS(NPE!AF$2:AF$181)))),ROWS(NPE!$1:11))),""),"")</f>
        <v>pomme de terre</v>
      </c>
      <c r="AW44" s="98" t="str">
        <f t="array" aca="1" ref="AW44" ca="1">IFERROR(IF(ROWS(NPE!$1:11)&lt;=COUNTA(NPE!AG$2:AG$181),INDEX(NPE!AG$2:AG$181,SMALL(IF(NPE!AG$2:AG$181&lt;&gt;"",ROW(INDIRECT("1:"&amp;ROWS(NPE!AG$2:AG$181)))),ROWS(NPE!$1:11))),""),"")</f>
        <v>pomme de terre</v>
      </c>
      <c r="AX44" s="98" t="str">
        <f t="array" aca="1" ref="AX44" ca="1">IFERROR(IF(ROWS(NPE!$1:11)&lt;=COUNTA(NPE!AH$2:AH$181),INDEX(NPE!AH$2:AH$181,SMALL(IF(NPE!AH$2:AH$181&lt;&gt;"",ROW(INDIRECT("1:"&amp;ROWS(NPE!AH$2:AH$181)))),ROWS(NPE!$1:11))),""),"")</f>
        <v>pomme de terre</v>
      </c>
      <c r="AY44" s="98" t="str">
        <f t="array" aca="1" ref="AY44" ca="1">IFERROR(IF(ROWS(NPE!$1:11)&lt;=COUNTA(NPE!AI$2:AI$181),INDEX(NPE!AI$2:AI$181,SMALL(IF(NPE!AI$2:AI$181&lt;&gt;"",ROW(INDIRECT("1:"&amp;ROWS(NPE!AI$2:AI$181)))),ROWS(NPE!$1:11))),""),"")</f>
        <v>carotte</v>
      </c>
      <c r="AZ44" s="98" t="str">
        <f t="array" aca="1" ref="AZ44" ca="1">IFERROR(IF(ROWS(NPE!$1:11)&lt;=COUNTA(NPE!AJ$2:AJ$181),INDEX(NPE!AJ$2:AJ$181,SMALL(IF(NPE!AJ$2:AJ$181&lt;&gt;"",ROW(INDIRECT("1:"&amp;ROWS(NPE!AJ$2:AJ$181)))),ROWS(NPE!$1:11))),""),"")</f>
        <v/>
      </c>
      <c r="BA44" s="98" t="str">
        <f t="array" aca="1" ref="BA44" ca="1">IFERROR(IF(ROWS(NPE!$1:11)&lt;=COUNTA(NPE!AK$2:AK$181),INDEX(NPE!AK$2:AK$181,SMALL(IF(NPE!AK$2:AK$181&lt;&gt;"",ROW(INDIRECT("1:"&amp;ROWS(NPE!AK$2:AK$181)))),ROWS(NPE!$1:11))),""),"")</f>
        <v/>
      </c>
      <c r="BB44" s="98" t="str">
        <f t="array" aca="1" ref="BB44" ca="1">IFERROR(IF(ROWS(NPE!$1:11)&lt;=COUNTA(NPE!AL$2:AL$181),INDEX(NPE!AL$2:AL$181,SMALL(IF(NPE!AL$2:AL$181&lt;&gt;"",ROW(INDIRECT("1:"&amp;ROWS(NPE!AL$2:AL$181)))),ROWS(NPE!$1:11))),""),"")</f>
        <v/>
      </c>
      <c r="BC44" s="98" t="str">
        <f t="array" aca="1" ref="BC44" ca="1">IFERROR(IF(ROWS(NPE!$1:11)&lt;=COUNTA(NPE!AM$2:AM$181),INDEX(NPE!AM$2:AM$181,SMALL(IF(NPE!AM$2:AM$181&lt;&gt;"",ROW(INDIRECT("1:"&amp;ROWS(NPE!AM$2:AM$181)))),ROWS(NPE!$1:11))),""),"")</f>
        <v/>
      </c>
      <c r="BD44" s="98" t="str">
        <f t="array" aca="1" ref="BD44" ca="1">IFERROR(IF(ROWS(NPE!$1:11)&lt;=COUNTA(NPE!AN$2:AN$181),INDEX(NPE!AN$2:AN$181,SMALL(IF(NPE!AN$2:AN$181&lt;&gt;"",ROW(INDIRECT("1:"&amp;ROWS(NPE!AN$2:AN$181)))),ROWS(NPE!$1:11))),""),"")</f>
        <v/>
      </c>
      <c r="BE44" s="98" t="str">
        <f t="array" aca="1" ref="BE44" ca="1">IFERROR(IF(ROWS(NPE!$1:11)&lt;=COUNTA(NPE!AO$2:AO$181),INDEX(NPE!AO$2:AO$181,SMALL(IF(NPE!AO$2:AO$181&lt;&gt;"",ROW(INDIRECT("1:"&amp;ROWS(NPE!AO$2:AO$181)))),ROWS(NPE!$1:11))),""),"")</f>
        <v/>
      </c>
      <c r="BF44" s="98" t="str">
        <f t="array" aca="1" ref="BF44" ca="1">IFERROR(IF(ROWS(NPE!$1:11)&lt;=COUNTA(NPE!AP$2:AP$181),INDEX(NPE!AP$2:AP$181,SMALL(IF(NPE!AP$2:AP$181&lt;&gt;"",ROW(INDIRECT("1:"&amp;ROWS(NPE!AP$2:AP$181)))),ROWS(NPE!$1:11))),""),"")</f>
        <v/>
      </c>
      <c r="BG44" s="98" t="str">
        <f t="array" aca="1" ref="BG44" ca="1">IFERROR(IF(ROWS(NPE!$1:11)&lt;=COUNTA(NPE!AQ$2:AQ$181),INDEX(NPE!AQ$2:AQ$181,SMALL(IF(NPE!AQ$2:AQ$181&lt;&gt;"",ROW(INDIRECT("1:"&amp;ROWS(NPE!AQ$2:AQ$181)))),ROWS(NPE!$1:11))),""),"")</f>
        <v>carotte</v>
      </c>
      <c r="BH44" s="98" t="str">
        <f t="array" aca="1" ref="BH44" ca="1">IFERROR(IF(ROWS(NPE!$1:11)&lt;=COUNTA(NPE!AR$2:AR$181),INDEX(NPE!AR$2:AR$181,SMALL(IF(NPE!AR$2:AR$181&lt;&gt;"",ROW(INDIRECT("1:"&amp;ROWS(NPE!AR$2:AR$181)))),ROWS(NPE!$1:11))),""),"")</f>
        <v>crosnes</v>
      </c>
      <c r="BI44" s="98" t="str">
        <f t="array" aca="1" ref="BI44" ca="1">IFERROR(IF(ROWS(NPE!$1:11)&lt;=COUNTA(NPE!AS$2:AS$181),INDEX(NPE!AS$2:AS$181,SMALL(IF(NPE!AS$2:AS$181&lt;&gt;"",ROW(INDIRECT("1:"&amp;ROWS(NPE!AS$2:AS$181)))),ROWS(NPE!$1:11))),""),"")</f>
        <v/>
      </c>
      <c r="BJ44" s="98" t="str">
        <f t="array" aca="1" ref="BJ44" ca="1">IFERROR(IF(ROWS(NPE!$1:11)&lt;=COUNTA(NPE!AT$2:AT$181),INDEX(NPE!AT$2:AT$181,SMALL(IF(NPE!AT$2:AT$181&lt;&gt;"",ROW(INDIRECT("1:"&amp;ROWS(NPE!AT$2:AT$181)))),ROWS(NPE!$1:11))),""),"")</f>
        <v/>
      </c>
      <c r="BK44" s="98" t="str">
        <f t="array" aca="1" ref="BK44" ca="1">IFERROR(IF(ROWS(NPE!$1:11)&lt;=COUNTA(NPE!AU$2:AU$181),INDEX(NPE!AU$2:AU$181,SMALL(IF(NPE!AU$2:AU$181&lt;&gt;"",ROW(INDIRECT("1:"&amp;ROWS(NPE!AU$2:AU$181)))),ROWS(NPE!$1:11))),""),"")</f>
        <v/>
      </c>
      <c r="BL44" s="98" t="str">
        <f t="array" aca="1" ref="BL44" ca="1">IFERROR(IF(ROWS(NPE!$1:11)&lt;=COUNTA(NPE!AV$2:AV$181),INDEX(NPE!AV$2:AV$181,SMALL(IF(NPE!AV$2:AV$181&lt;&gt;"",ROW(INDIRECT("1:"&amp;ROWS(NPE!AV$2:AV$181)))),ROWS(NPE!$1:11))),""),"")</f>
        <v/>
      </c>
      <c r="BM44" s="98" t="str">
        <f t="array" aca="1" ref="BM44" ca="1">IFERROR(IF(ROWS(NPE!$1:11)&lt;=COUNTA(NPE!AW$2:AW$181),INDEX(NPE!AW$2:AW$181,SMALL(IF(NPE!AW$2:AW$181&lt;&gt;"",ROW(INDIRECT("1:"&amp;ROWS(NPE!AW$2:AW$181)))),ROWS(NPE!$1:11))),""),"")</f>
        <v/>
      </c>
      <c r="BN44" s="98" t="str">
        <f t="array" aca="1" ref="BN44" ca="1">IFERROR(IF(ROWS(NPE!$1:11)&lt;=COUNTA(NPE!AX$2:AX$181),INDEX(NPE!AX$2:AX$181,SMALL(IF(NPE!AX$2:AX$181&lt;&gt;"",ROW(INDIRECT("1:"&amp;ROWS(NPE!AX$2:AX$181)))),ROWS(NPE!$1:11))),""),"")</f>
        <v/>
      </c>
      <c r="BO44" s="98" t="str">
        <f t="array" aca="1" ref="BO44" ca="1">IFERROR(IF(ROWS(NPE!$1:11)&lt;=COUNTA(NPE!AY$2:AY$181),INDEX(NPE!AY$2:AY$181,SMALL(IF(NPE!AY$2:AY$181&lt;&gt;"",ROW(INDIRECT("1:"&amp;ROWS(NPE!AY$2:AY$181)))),ROWS(NPE!$1:11))),""),"")</f>
        <v/>
      </c>
      <c r="BP44" s="98" t="str">
        <f t="array" aca="1" ref="BP44" ca="1">IFERROR(IF(ROWS(NPE!$1:11)&lt;=COUNTA(NPE!AZ$2:AZ$181),INDEX(NPE!AZ$2:AZ$181,SMALL(IF(NPE!AZ$2:AZ$181&lt;&gt;"",ROW(INDIRECT("1:"&amp;ROWS(NPE!AZ$2:AZ$181)))),ROWS(NPE!$1:11))),""),"")</f>
        <v/>
      </c>
    </row>
    <row r="45" spans="2:68" x14ac:dyDescent="0.2">
      <c r="B45" s="183" t="str">
        <f ca="1">Surfaces!$B13</f>
        <v>carotte</v>
      </c>
      <c r="C45" s="110">
        <f ca="1">IF((VLOOKUP(B45,Surfaces!$B$1:$AL$61,23,0))="",(VLOOKUP(B45,Surfaces!$B$1:$AL$61,36,0)),(VLOOKUP(B45,Surfaces!$B$1:$AL$61,23,0)))</f>
        <v>96</v>
      </c>
      <c r="D45" s="111">
        <f ca="1">Surfaces!$I13</f>
        <v>300</v>
      </c>
      <c r="E45" s="111" t="str">
        <f ca="1">Surfaces!$H13</f>
        <v>kg</v>
      </c>
      <c r="F45" s="110">
        <f ca="1">IF((VLOOKUP(B45,Surfaces!$B$1:$AL$61,21,0))="",(VLOOKUP(B45,Surfaces!$B$1:$AL$61,34,0)),(VLOOKUP(B45,Surfaces!$B$1:$AL$61,21,0)))</f>
        <v>6</v>
      </c>
      <c r="G45" s="110">
        <f ca="1">IFERROR(IF((VLOOKUP(B45,Surfaces!$B$1:$AL$61,18,0))="",(VLOOKUP(B45,Surfaces!$B$1:$AL$61,31,0)/$C$3),(VLOOKUP(B45,Surfaces!$B$1:$AL$61,18,0)/$C$3)),"")</f>
        <v>12</v>
      </c>
      <c r="H45" s="111">
        <f ca="1">IF((VLOOKUP(B45,Surfaces!$B$1:$AL$61,14,0))="",(VLOOKUP(B45,Surfaces!$B$1:$AL$61,28,0)),(VLOOKUP(B45,Surfaces!$B$1:$AL$61,14,0)))</f>
        <v>367.05882352941177</v>
      </c>
      <c r="I45" s="111">
        <f ca="1">IF((VLOOKUP(B45,Surfaces!$B$1:$AL$61,15,0))="",(VLOOKUP(B45,Surfaces!$B$1:$AL$61,29,0)),(VLOOKUP(B45,Surfaces!$B$1:$AL$61,15,0)))</f>
        <v>25</v>
      </c>
      <c r="J45" s="110">
        <f ca="1">IF(ISNA(VLOOKUP(B45,Calendrier!$A$2:$BR$181,67,0)),"",(VLOOKUP(B45,Calendrier!$A$2:$BR$181,67,0))*D45)</f>
        <v>360</v>
      </c>
      <c r="K45" s="110" t="str">
        <f ca="1">IF(ISNA(VLOOKUP(B45,Calendrier!$A$2:$BR$181,68,0)),"",(VLOOKUP(B45,Calendrier!$A$2:$BR$181,68,0)))</f>
        <v>€/kg</v>
      </c>
      <c r="L45" s="110">
        <f ca="1">IF(ISNA(VLOOKUP(B45,Calendrier!$A$2:$BR$181,69,0)),"",(VLOOKUP(B45,Calendrier!$A$2:$BR$181,69,0))*D45)</f>
        <v>840</v>
      </c>
      <c r="M45" s="110" t="str">
        <f t="shared" ca="1" si="0"/>
        <v>€/kg</v>
      </c>
      <c r="N45" s="110">
        <f t="shared" ca="1" si="2"/>
        <v>480</v>
      </c>
      <c r="O45" s="184" t="str">
        <f t="shared" ca="1" si="1"/>
        <v>€/kg</v>
      </c>
      <c r="Q45" s="98" t="str">
        <f t="array" aca="1" ref="Q45" ca="1">IFERROR(IF(ROWS(NPE!$1:12)&lt;=COUNTA(NPE!A$2:A$181),INDEX(NPE!A$2:A$181,SMALL(IF(NPE!A$2:A$181&lt;&gt;"",ROW(INDIRECT("1:"&amp;ROWS(NPE!A$2:A$181)))),ROWS(NPE!$1:12))),""),"")</f>
        <v/>
      </c>
      <c r="R45" s="98" t="str">
        <f t="array" aca="1" ref="R45" ca="1">IFERROR(IF(ROWS(NPE!$1:12)&lt;=COUNTA(NPE!B$2:B$181),INDEX(NPE!B$2:B$181,SMALL(IF(NPE!B$2:B$181&lt;&gt;"",ROW(INDIRECT("1:"&amp;ROWS(NPE!B$2:B$181)))),ROWS(NPE!$1:12))),""),"")</f>
        <v/>
      </c>
      <c r="S45" s="98" t="str">
        <f t="array" aca="1" ref="S45" ca="1">IFERROR(IF(ROWS(NPE!$1:12)&lt;=COUNTA(NPE!C$2:C$181),INDEX(NPE!C$2:C$181,SMALL(IF(NPE!C$2:C$181&lt;&gt;"",ROW(INDIRECT("1:"&amp;ROWS(NPE!C$2:C$181)))),ROWS(NPE!$1:12))),""),"")</f>
        <v/>
      </c>
      <c r="T45" s="98" t="str">
        <f t="array" aca="1" ref="T45" ca="1">IFERROR(IF(ROWS(NPE!$1:12)&lt;=COUNTA(NPE!D$2:D$181),INDEX(NPE!D$2:D$181,SMALL(IF(NPE!D$2:D$181&lt;&gt;"",ROW(INDIRECT("1:"&amp;ROWS(NPE!D$2:D$181)))),ROWS(NPE!$1:12))),""),"")</f>
        <v/>
      </c>
      <c r="U45" s="98" t="str">
        <f t="array" aca="1" ref="U45" ca="1">IFERROR(IF(ROWS(NPE!$1:12)&lt;=COUNTA(NPE!E$2:E$181),INDEX(NPE!E$2:E$181,SMALL(IF(NPE!E$2:E$181&lt;&gt;"",ROW(INDIRECT("1:"&amp;ROWS(NPE!E$2:E$181)))),ROWS(NPE!$1:12))),""),"")</f>
        <v/>
      </c>
      <c r="V45" s="98" t="str">
        <f t="array" aca="1" ref="V45" ca="1">IFERROR(IF(ROWS(NPE!$1:12)&lt;=COUNTA(NPE!F$2:F$181),INDEX(NPE!F$2:F$181,SMALL(IF(NPE!F$2:F$181&lt;&gt;"",ROW(INDIRECT("1:"&amp;ROWS(NPE!F$2:F$181)))),ROWS(NPE!$1:12))),""),"")</f>
        <v/>
      </c>
      <c r="W45" s="98" t="str">
        <f t="array" aca="1" ref="W45" ca="1">IFERROR(IF(ROWS(NPE!$1:12)&lt;=COUNTA(NPE!G$2:G$181),INDEX(NPE!G$2:G$181,SMALL(IF(NPE!G$2:G$181&lt;&gt;"",ROW(INDIRECT("1:"&amp;ROWS(NPE!G$2:G$181)))),ROWS(NPE!$1:12))),""),"")</f>
        <v/>
      </c>
      <c r="X45" s="98" t="str">
        <f t="array" aca="1" ref="X45" ca="1">IFERROR(IF(ROWS(NPE!$1:12)&lt;=COUNTA(NPE!H$2:H$181),INDEX(NPE!H$2:H$181,SMALL(IF(NPE!H$2:H$181&lt;&gt;"",ROW(INDIRECT("1:"&amp;ROWS(NPE!H$2:H$181)))),ROWS(NPE!$1:12))),""),"")</f>
        <v/>
      </c>
      <c r="Y45" s="98" t="str">
        <f t="array" aca="1" ref="Y45" ca="1">IFERROR(IF(ROWS(NPE!$1:12)&lt;=COUNTA(NPE!I$2:I$181),INDEX(NPE!I$2:I$181,SMALL(IF(NPE!I$2:I$181&lt;&gt;"",ROW(INDIRECT("1:"&amp;ROWS(NPE!I$2:I$181)))),ROWS(NPE!$1:12))),""),"")</f>
        <v/>
      </c>
      <c r="Z45" s="98" t="str">
        <f t="array" aca="1" ref="Z45" ca="1">IFERROR(IF(ROWS(NPE!$1:12)&lt;=COUNTA(NPE!J$2:J$181),INDEX(NPE!J$2:J$181,SMALL(IF(NPE!J$2:J$181&lt;&gt;"",ROW(INDIRECT("1:"&amp;ROWS(NPE!J$2:J$181)))),ROWS(NPE!$1:12))),""),"")</f>
        <v/>
      </c>
      <c r="AA45" s="98" t="str">
        <f t="array" aca="1" ref="AA45" ca="1">IFERROR(IF(ROWS(NPE!$1:12)&lt;=COUNTA(NPE!K$2:K$181),INDEX(NPE!K$2:K$181,SMALL(IF(NPE!K$2:K$181&lt;&gt;"",ROW(INDIRECT("1:"&amp;ROWS(NPE!K$2:K$181)))),ROWS(NPE!$1:12))),""),"")</f>
        <v/>
      </c>
      <c r="AB45" s="98" t="str">
        <f t="array" aca="1" ref="AB45" ca="1">IFERROR(IF(ROWS(NPE!$1:12)&lt;=COUNTA(NPE!L$2:L$181),INDEX(NPE!L$2:L$181,SMALL(IF(NPE!L$2:L$181&lt;&gt;"",ROW(INDIRECT("1:"&amp;ROWS(NPE!L$2:L$181)))),ROWS(NPE!$1:12))),""),"")</f>
        <v/>
      </c>
      <c r="AC45" s="98" t="str">
        <f t="array" aca="1" ref="AC45" ca="1">IFERROR(IF(ROWS(NPE!$1:12)&lt;=COUNTA(NPE!M$2:M$181),INDEX(NPE!M$2:M$181,SMALL(IF(NPE!M$2:M$181&lt;&gt;"",ROW(INDIRECT("1:"&amp;ROWS(NPE!M$2:M$181)))),ROWS(NPE!$1:12))),""),"")</f>
        <v/>
      </c>
      <c r="AD45" s="98" t="str">
        <f t="array" aca="1" ref="AD45" ca="1">IFERROR(IF(ROWS(NPE!$1:12)&lt;=COUNTA(NPE!N$2:N$181),INDEX(NPE!N$2:N$181,SMALL(IF(NPE!N$2:N$181&lt;&gt;"",ROW(INDIRECT("1:"&amp;ROWS(NPE!N$2:N$181)))),ROWS(NPE!$1:12))),""),"")</f>
        <v/>
      </c>
      <c r="AE45" s="98" t="str">
        <f t="array" aca="1" ref="AE45" ca="1">IFERROR(IF(ROWS(NPE!$1:12)&lt;=COUNTA(NPE!O$2:O$181),INDEX(NPE!O$2:O$181,SMALL(IF(NPE!O$2:O$181&lt;&gt;"",ROW(INDIRECT("1:"&amp;ROWS(NPE!O$2:O$181)))),ROWS(NPE!$1:12))),""),"")</f>
        <v/>
      </c>
      <c r="AF45" s="98" t="str">
        <f t="array" aca="1" ref="AF45" ca="1">IFERROR(IF(ROWS(NPE!$1:12)&lt;=COUNTA(NPE!P$2:P$181),INDEX(NPE!P$2:P$181,SMALL(IF(NPE!P$2:P$181&lt;&gt;"",ROW(INDIRECT("1:"&amp;ROWS(NPE!P$2:P$181)))),ROWS(NPE!$1:12))),""),"")</f>
        <v/>
      </c>
      <c r="AG45" s="98" t="str">
        <f t="array" aca="1" ref="AG45" ca="1">IFERROR(IF(ROWS(NPE!$1:12)&lt;=COUNTA(NPE!Q$2:Q$181),INDEX(NPE!Q$2:Q$181,SMALL(IF(NPE!Q$2:Q$181&lt;&gt;"",ROW(INDIRECT("1:"&amp;ROWS(NPE!Q$2:Q$181)))),ROWS(NPE!$1:12))),""),"")</f>
        <v/>
      </c>
      <c r="AH45" s="98" t="str">
        <f t="array" aca="1" ref="AH45" ca="1">IFERROR(IF(ROWS(NPE!$1:12)&lt;=COUNTA(NPE!R$2:R$181),INDEX(NPE!R$2:R$181,SMALL(IF(NPE!R$2:R$181&lt;&gt;"",ROW(INDIRECT("1:"&amp;ROWS(NPE!R$2:R$181)))),ROWS(NPE!$1:12))),""),"")</f>
        <v/>
      </c>
      <c r="AI45" s="98" t="str">
        <f t="array" aca="1" ref="AI45" ca="1">IFERROR(IF(ROWS(NPE!$1:12)&lt;=COUNTA(NPE!S$2:S$181),INDEX(NPE!S$2:S$181,SMALL(IF(NPE!S$2:S$181&lt;&gt;"",ROW(INDIRECT("1:"&amp;ROWS(NPE!S$2:S$181)))),ROWS(NPE!$1:12))),""),"")</f>
        <v/>
      </c>
      <c r="AJ45" s="98" t="str">
        <f t="array" aca="1" ref="AJ45" ca="1">IFERROR(IF(ROWS(NPE!$1:12)&lt;=COUNTA(NPE!T$2:T$181),INDEX(NPE!T$2:T$181,SMALL(IF(NPE!T$2:T$181&lt;&gt;"",ROW(INDIRECT("1:"&amp;ROWS(NPE!T$2:T$181)))),ROWS(NPE!$1:12))),""),"")</f>
        <v/>
      </c>
      <c r="AK45" s="98" t="str">
        <f t="array" aca="1" ref="AK45" ca="1">IFERROR(IF(ROWS(NPE!$1:12)&lt;=COUNTA(NPE!U$2:U$181),INDEX(NPE!U$2:U$181,SMALL(IF(NPE!U$2:U$181&lt;&gt;"",ROW(INDIRECT("1:"&amp;ROWS(NPE!U$2:U$181)))),ROWS(NPE!$1:12))),""),"")</f>
        <v/>
      </c>
      <c r="AL45" s="98" t="str">
        <f t="array" aca="1" ref="AL45" ca="1">IFERROR(IF(ROWS(NPE!$1:12)&lt;=COUNTA(NPE!V$2:V$181),INDEX(NPE!V$2:V$181,SMALL(IF(NPE!V$2:V$181&lt;&gt;"",ROW(INDIRECT("1:"&amp;ROWS(NPE!V$2:V$181)))),ROWS(NPE!$1:12))),""),"")</f>
        <v/>
      </c>
      <c r="AM45" s="98" t="str">
        <f t="array" aca="1" ref="AM45" ca="1">IFERROR(IF(ROWS(NPE!$1:12)&lt;=COUNTA(NPE!W$2:W$181),INDEX(NPE!W$2:W$181,SMALL(IF(NPE!W$2:W$181&lt;&gt;"",ROW(INDIRECT("1:"&amp;ROWS(NPE!W$2:W$181)))),ROWS(NPE!$1:12))),""),"")</f>
        <v/>
      </c>
      <c r="AN45" s="98" t="str">
        <f t="array" aca="1" ref="AN45" ca="1">IFERROR(IF(ROWS(NPE!$1:12)&lt;=COUNTA(NPE!X$2:X$181),INDEX(NPE!X$2:X$181,SMALL(IF(NPE!X$2:X$181&lt;&gt;"",ROW(INDIRECT("1:"&amp;ROWS(NPE!X$2:X$181)))),ROWS(NPE!$1:12))),""),"")</f>
        <v/>
      </c>
      <c r="AO45" s="98" t="str">
        <f t="array" aca="1" ref="AO45" ca="1">IFERROR(IF(ROWS(NPE!$1:12)&lt;=COUNTA(NPE!Y$2:Y$181),INDEX(NPE!Y$2:Y$181,SMALL(IF(NPE!Y$2:Y$181&lt;&gt;"",ROW(INDIRECT("1:"&amp;ROWS(NPE!Y$2:Y$181)))),ROWS(NPE!$1:12))),""),"")</f>
        <v/>
      </c>
      <c r="AP45" s="98" t="str">
        <f t="array" aca="1" ref="AP45" ca="1">IFERROR(IF(ROWS(NPE!$1:12)&lt;=COUNTA(NPE!Z$2:Z$181),INDEX(NPE!Z$2:Z$181,SMALL(IF(NPE!Z$2:Z$181&lt;&gt;"",ROW(INDIRECT("1:"&amp;ROWS(NPE!Z$2:Z$181)))),ROWS(NPE!$1:12))),""),"")</f>
        <v/>
      </c>
      <c r="AQ45" s="98" t="str">
        <f t="array" aca="1" ref="AQ45" ca="1">IFERROR(IF(ROWS(NPE!$1:12)&lt;=COUNTA(NPE!AA$2:AA$181),INDEX(NPE!AA$2:AA$181,SMALL(IF(NPE!AA$2:AA$181&lt;&gt;"",ROW(INDIRECT("1:"&amp;ROWS(NPE!AA$2:AA$181)))),ROWS(NPE!$1:12))),""),"")</f>
        <v/>
      </c>
      <c r="AR45" s="98" t="str">
        <f t="array" aca="1" ref="AR45" ca="1">IFERROR(IF(ROWS(NPE!$1:12)&lt;=COUNTA(NPE!AB$2:AB$181),INDEX(NPE!AB$2:AB$181,SMALL(IF(NPE!AB$2:AB$181&lt;&gt;"",ROW(INDIRECT("1:"&amp;ROWS(NPE!AB$2:AB$181)))),ROWS(NPE!$1:12))),""),"")</f>
        <v>épinard</v>
      </c>
      <c r="AS45" s="98" t="str">
        <f t="array" aca="1" ref="AS45" ca="1">IFERROR(IF(ROWS(NPE!$1:12)&lt;=COUNTA(NPE!AC$2:AC$181),INDEX(NPE!AC$2:AC$181,SMALL(IF(NPE!AC$2:AC$181&lt;&gt;"",ROW(INDIRECT("1:"&amp;ROWS(NPE!AC$2:AC$181)))),ROWS(NPE!$1:12))),""),"")</f>
        <v>pois sucré</v>
      </c>
      <c r="AT45" s="98" t="str">
        <f t="array" aca="1" ref="AT45" ca="1">IFERROR(IF(ROWS(NPE!$1:12)&lt;=COUNTA(NPE!AD$2:AD$181),INDEX(NPE!AD$2:AD$181,SMALL(IF(NPE!AD$2:AD$181&lt;&gt;"",ROW(INDIRECT("1:"&amp;ROWS(NPE!AD$2:AD$181)))),ROWS(NPE!$1:12))),""),"")</f>
        <v>pois sucré</v>
      </c>
      <c r="AU45" s="98" t="str">
        <f t="array" aca="1" ref="AU45" ca="1">IFERROR(IF(ROWS(NPE!$1:12)&lt;=COUNTA(NPE!AE$2:AE$181),INDEX(NPE!AE$2:AE$181,SMALL(IF(NPE!AE$2:AE$181&lt;&gt;"",ROW(INDIRECT("1:"&amp;ROWS(NPE!AE$2:AE$181)))),ROWS(NPE!$1:12))),""),"")</f>
        <v>épinard</v>
      </c>
      <c r="AV45" s="98" t="str">
        <f t="array" aca="1" ref="AV45" ca="1">IFERROR(IF(ROWS(NPE!$1:12)&lt;=COUNTA(NPE!AF$2:AF$181),INDEX(NPE!AF$2:AF$181,SMALL(IF(NPE!AF$2:AF$181&lt;&gt;"",ROW(INDIRECT("1:"&amp;ROWS(NPE!AF$2:AF$181)))),ROWS(NPE!$1:12))),""),"")</f>
        <v>épinard</v>
      </c>
      <c r="AW45" s="98" t="str">
        <f t="array" aca="1" ref="AW45" ca="1">IFERROR(IF(ROWS(NPE!$1:12)&lt;=COUNTA(NPE!AG$2:AG$181),INDEX(NPE!AG$2:AG$181,SMALL(IF(NPE!AG$2:AG$181&lt;&gt;"",ROW(INDIRECT("1:"&amp;ROWS(NPE!AG$2:AG$181)))),ROWS(NPE!$1:12))),""),"")</f>
        <v>épinard</v>
      </c>
      <c r="AX45" s="98" t="str">
        <f t="array" aca="1" ref="AX45" ca="1">IFERROR(IF(ROWS(NPE!$1:12)&lt;=COUNTA(NPE!AH$2:AH$181),INDEX(NPE!AH$2:AH$181,SMALL(IF(NPE!AH$2:AH$181&lt;&gt;"",ROW(INDIRECT("1:"&amp;ROWS(NPE!AH$2:AH$181)))),ROWS(NPE!$1:12))),""),"")</f>
        <v>épinard</v>
      </c>
      <c r="AY45" s="98" t="str">
        <f t="array" aca="1" ref="AY45" ca="1">IFERROR(IF(ROWS(NPE!$1:12)&lt;=COUNTA(NPE!AI$2:AI$181),INDEX(NPE!AI$2:AI$181,SMALL(IF(NPE!AI$2:AI$181&lt;&gt;"",ROW(INDIRECT("1:"&amp;ROWS(NPE!AI$2:AI$181)))),ROWS(NPE!$1:12))),""),"")</f>
        <v>pomme de terre</v>
      </c>
      <c r="AZ45" s="98" t="str">
        <f t="array" aca="1" ref="AZ45" ca="1">IFERROR(IF(ROWS(NPE!$1:12)&lt;=COUNTA(NPE!AJ$2:AJ$181),INDEX(NPE!AJ$2:AJ$181,SMALL(IF(NPE!AJ$2:AJ$181&lt;&gt;"",ROW(INDIRECT("1:"&amp;ROWS(NPE!AJ$2:AJ$181)))),ROWS(NPE!$1:12))),""),"")</f>
        <v/>
      </c>
      <c r="BA45" s="98" t="str">
        <f t="array" aca="1" ref="BA45" ca="1">IFERROR(IF(ROWS(NPE!$1:12)&lt;=COUNTA(NPE!AK$2:AK$181),INDEX(NPE!AK$2:AK$181,SMALL(IF(NPE!AK$2:AK$181&lt;&gt;"",ROW(INDIRECT("1:"&amp;ROWS(NPE!AK$2:AK$181)))),ROWS(NPE!$1:12))),""),"")</f>
        <v/>
      </c>
      <c r="BB45" s="98" t="str">
        <f t="array" aca="1" ref="BB45" ca="1">IFERROR(IF(ROWS(NPE!$1:12)&lt;=COUNTA(NPE!AL$2:AL$181),INDEX(NPE!AL$2:AL$181,SMALL(IF(NPE!AL$2:AL$181&lt;&gt;"",ROW(INDIRECT("1:"&amp;ROWS(NPE!AL$2:AL$181)))),ROWS(NPE!$1:12))),""),"")</f>
        <v/>
      </c>
      <c r="BC45" s="98" t="str">
        <f t="array" aca="1" ref="BC45" ca="1">IFERROR(IF(ROWS(NPE!$1:12)&lt;=COUNTA(NPE!AM$2:AM$181),INDEX(NPE!AM$2:AM$181,SMALL(IF(NPE!AM$2:AM$181&lt;&gt;"",ROW(INDIRECT("1:"&amp;ROWS(NPE!AM$2:AM$181)))),ROWS(NPE!$1:12))),""),"")</f>
        <v/>
      </c>
      <c r="BD45" s="98" t="str">
        <f t="array" aca="1" ref="BD45" ca="1">IFERROR(IF(ROWS(NPE!$1:12)&lt;=COUNTA(NPE!AN$2:AN$181),INDEX(NPE!AN$2:AN$181,SMALL(IF(NPE!AN$2:AN$181&lt;&gt;"",ROW(INDIRECT("1:"&amp;ROWS(NPE!AN$2:AN$181)))),ROWS(NPE!$1:12))),""),"")</f>
        <v/>
      </c>
      <c r="BE45" s="98" t="str">
        <f t="array" aca="1" ref="BE45" ca="1">IFERROR(IF(ROWS(NPE!$1:12)&lt;=COUNTA(NPE!AO$2:AO$181),INDEX(NPE!AO$2:AO$181,SMALL(IF(NPE!AO$2:AO$181&lt;&gt;"",ROW(INDIRECT("1:"&amp;ROWS(NPE!AO$2:AO$181)))),ROWS(NPE!$1:12))),""),"")</f>
        <v/>
      </c>
      <c r="BF45" s="98" t="str">
        <f t="array" aca="1" ref="BF45" ca="1">IFERROR(IF(ROWS(NPE!$1:12)&lt;=COUNTA(NPE!AP$2:AP$181),INDEX(NPE!AP$2:AP$181,SMALL(IF(NPE!AP$2:AP$181&lt;&gt;"",ROW(INDIRECT("1:"&amp;ROWS(NPE!AP$2:AP$181)))),ROWS(NPE!$1:12))),""),"")</f>
        <v/>
      </c>
      <c r="BG45" s="98" t="str">
        <f t="array" aca="1" ref="BG45" ca="1">IFERROR(IF(ROWS(NPE!$1:12)&lt;=COUNTA(NPE!AQ$2:AQ$181),INDEX(NPE!AQ$2:AQ$181,SMALL(IF(NPE!AQ$2:AQ$181&lt;&gt;"",ROW(INDIRECT("1:"&amp;ROWS(NPE!AQ$2:AQ$181)))),ROWS(NPE!$1:12))),""),"")</f>
        <v>épinard</v>
      </c>
      <c r="BH45" s="98" t="str">
        <f t="array" aca="1" ref="BH45" ca="1">IFERROR(IF(ROWS(NPE!$1:12)&lt;=COUNTA(NPE!AR$2:AR$181),INDEX(NPE!AR$2:AR$181,SMALL(IF(NPE!AR$2:AR$181&lt;&gt;"",ROW(INDIRECT("1:"&amp;ROWS(NPE!AR$2:AR$181)))),ROWS(NPE!$1:12))),""),"")</f>
        <v>rutabaga</v>
      </c>
      <c r="BI45" s="98" t="str">
        <f t="array" aca="1" ref="BI45" ca="1">IFERROR(IF(ROWS(NPE!$1:12)&lt;=COUNTA(NPE!AS$2:AS$181),INDEX(NPE!AS$2:AS$181,SMALL(IF(NPE!AS$2:AS$181&lt;&gt;"",ROW(INDIRECT("1:"&amp;ROWS(NPE!AS$2:AS$181)))),ROWS(NPE!$1:12))),""),"")</f>
        <v/>
      </c>
      <c r="BJ45" s="98" t="str">
        <f t="array" aca="1" ref="BJ45" ca="1">IFERROR(IF(ROWS(NPE!$1:12)&lt;=COUNTA(NPE!AT$2:AT$181),INDEX(NPE!AT$2:AT$181,SMALL(IF(NPE!AT$2:AT$181&lt;&gt;"",ROW(INDIRECT("1:"&amp;ROWS(NPE!AT$2:AT$181)))),ROWS(NPE!$1:12))),""),"")</f>
        <v/>
      </c>
      <c r="BK45" s="98" t="str">
        <f t="array" aca="1" ref="BK45" ca="1">IFERROR(IF(ROWS(NPE!$1:12)&lt;=COUNTA(NPE!AU$2:AU$181),INDEX(NPE!AU$2:AU$181,SMALL(IF(NPE!AU$2:AU$181&lt;&gt;"",ROW(INDIRECT("1:"&amp;ROWS(NPE!AU$2:AU$181)))),ROWS(NPE!$1:12))),""),"")</f>
        <v/>
      </c>
      <c r="BL45" s="98" t="str">
        <f t="array" aca="1" ref="BL45" ca="1">IFERROR(IF(ROWS(NPE!$1:12)&lt;=COUNTA(NPE!AV$2:AV$181),INDEX(NPE!AV$2:AV$181,SMALL(IF(NPE!AV$2:AV$181&lt;&gt;"",ROW(INDIRECT("1:"&amp;ROWS(NPE!AV$2:AV$181)))),ROWS(NPE!$1:12))),""),"")</f>
        <v/>
      </c>
      <c r="BM45" s="98" t="str">
        <f t="array" aca="1" ref="BM45" ca="1">IFERROR(IF(ROWS(NPE!$1:12)&lt;=COUNTA(NPE!AW$2:AW$181),INDEX(NPE!AW$2:AW$181,SMALL(IF(NPE!AW$2:AW$181&lt;&gt;"",ROW(INDIRECT("1:"&amp;ROWS(NPE!AW$2:AW$181)))),ROWS(NPE!$1:12))),""),"")</f>
        <v/>
      </c>
      <c r="BN45" s="98" t="str">
        <f t="array" aca="1" ref="BN45" ca="1">IFERROR(IF(ROWS(NPE!$1:12)&lt;=COUNTA(NPE!AX$2:AX$181),INDEX(NPE!AX$2:AX$181,SMALL(IF(NPE!AX$2:AX$181&lt;&gt;"",ROW(INDIRECT("1:"&amp;ROWS(NPE!AX$2:AX$181)))),ROWS(NPE!$1:12))),""),"")</f>
        <v/>
      </c>
      <c r="BO45" s="98" t="str">
        <f t="array" aca="1" ref="BO45" ca="1">IFERROR(IF(ROWS(NPE!$1:12)&lt;=COUNTA(NPE!AY$2:AY$181),INDEX(NPE!AY$2:AY$181,SMALL(IF(NPE!AY$2:AY$181&lt;&gt;"",ROW(INDIRECT("1:"&amp;ROWS(NPE!AY$2:AY$181)))),ROWS(NPE!$1:12))),""),"")</f>
        <v/>
      </c>
      <c r="BP45" s="98" t="str">
        <f t="array" aca="1" ref="BP45" ca="1">IFERROR(IF(ROWS(NPE!$1:12)&lt;=COUNTA(NPE!AZ$2:AZ$181),INDEX(NPE!AZ$2:AZ$181,SMALL(IF(NPE!AZ$2:AZ$181&lt;&gt;"",ROW(INDIRECT("1:"&amp;ROWS(NPE!AZ$2:AZ$181)))),ROWS(NPE!$1:12))),""),"")</f>
        <v/>
      </c>
    </row>
    <row r="46" spans="2:68" x14ac:dyDescent="0.2">
      <c r="B46" s="183" t="str">
        <f ca="1">Surfaces!$B14</f>
        <v>pomme de terre</v>
      </c>
      <c r="C46" s="110">
        <f ca="1">IF((VLOOKUP(B46,Surfaces!$B$1:$AL$61,23,0))="",(VLOOKUP(B46,Surfaces!$B$1:$AL$61,36,0)),(VLOOKUP(B46,Surfaces!$B$1:$AL$61,23,0)))</f>
        <v>260</v>
      </c>
      <c r="D46" s="111">
        <f ca="1">Surfaces!$I14</f>
        <v>400</v>
      </c>
      <c r="E46" s="111" t="str">
        <f ca="1">Surfaces!$H14</f>
        <v>kg</v>
      </c>
      <c r="F46" s="110">
        <f ca="1">IF((VLOOKUP(B46,Surfaces!$B$1:$AL$61,21,0))="",(VLOOKUP(B46,Surfaces!$B$1:$AL$61,34,0)),(VLOOKUP(B46,Surfaces!$B$1:$AL$61,21,0)))</f>
        <v>16.25</v>
      </c>
      <c r="G46" s="110">
        <f ca="1">IFERROR(IF((VLOOKUP(B46,Surfaces!$B$1:$AL$61,18,0))="",(VLOOKUP(B46,Surfaces!$B$1:$AL$61,31,0)/$C$3),(VLOOKUP(B46,Surfaces!$B$1:$AL$61,18,0)/$C$3)),"")</f>
        <v>16.25</v>
      </c>
      <c r="H46" s="111">
        <f ca="1">IF((VLOOKUP(B46,Surfaces!$B$1:$AL$61,14,0))="",(VLOOKUP(B46,Surfaces!$B$1:$AL$61,28,0)),(VLOOKUP(B46,Surfaces!$B$1:$AL$61,14,0)))</f>
        <v>845</v>
      </c>
      <c r="I46" s="111">
        <f ca="1">IF((VLOOKUP(B46,Surfaces!$B$1:$AL$61,15,0))="",(VLOOKUP(B46,Surfaces!$B$1:$AL$61,29,0)),(VLOOKUP(B46,Surfaces!$B$1:$AL$61,15,0)))</f>
        <v>105.625</v>
      </c>
      <c r="J46" s="110">
        <f ca="1">IF(ISNA(VLOOKUP(B46,Calendrier!$A$2:$BR$181,67,0)),"",(VLOOKUP(B46,Calendrier!$A$2:$BR$181,67,0))*D46)</f>
        <v>220.00000000000003</v>
      </c>
      <c r="K46" s="110" t="str">
        <f ca="1">IF(ISNA(VLOOKUP(B46,Calendrier!$A$2:$BR$181,68,0)),"",(VLOOKUP(B46,Calendrier!$A$2:$BR$181,68,0)))</f>
        <v>€/kg</v>
      </c>
      <c r="L46" s="110">
        <f ca="1">IF(ISNA(VLOOKUP(B46,Calendrier!$A$2:$BR$181,69,0)),"",(VLOOKUP(B46,Calendrier!$A$2:$BR$181,69,0))*D46)</f>
        <v>640</v>
      </c>
      <c r="M46" s="110" t="str">
        <f t="shared" ca="1" si="0"/>
        <v>€/kg</v>
      </c>
      <c r="N46" s="110">
        <f t="shared" ca="1" si="2"/>
        <v>420</v>
      </c>
      <c r="O46" s="184" t="str">
        <f t="shared" ca="1" si="1"/>
        <v>€/kg</v>
      </c>
      <c r="Q46" s="98" t="str">
        <f t="array" aca="1" ref="Q46" ca="1">IFERROR(IF(ROWS(NPE!$1:13)&lt;=COUNTA(NPE!A$2:A$181),INDEX(NPE!A$2:A$181,SMALL(IF(NPE!A$2:A$181&lt;&gt;"",ROW(INDIRECT("1:"&amp;ROWS(NPE!A$2:A$181)))),ROWS(NPE!$1:13))),""),"")</f>
        <v/>
      </c>
      <c r="R46" s="98" t="str">
        <f t="array" aca="1" ref="R46" ca="1">IFERROR(IF(ROWS(NPE!$1:13)&lt;=COUNTA(NPE!B$2:B$181),INDEX(NPE!B$2:B$181,SMALL(IF(NPE!B$2:B$181&lt;&gt;"",ROW(INDIRECT("1:"&amp;ROWS(NPE!B$2:B$181)))),ROWS(NPE!$1:13))),""),"")</f>
        <v/>
      </c>
      <c r="S46" s="98" t="str">
        <f t="array" aca="1" ref="S46" ca="1">IFERROR(IF(ROWS(NPE!$1:13)&lt;=COUNTA(NPE!C$2:C$181),INDEX(NPE!C$2:C$181,SMALL(IF(NPE!C$2:C$181&lt;&gt;"",ROW(INDIRECT("1:"&amp;ROWS(NPE!C$2:C$181)))),ROWS(NPE!$1:13))),""),"")</f>
        <v/>
      </c>
      <c r="T46" s="98" t="str">
        <f t="array" aca="1" ref="T46" ca="1">IFERROR(IF(ROWS(NPE!$1:13)&lt;=COUNTA(NPE!D$2:D$181),INDEX(NPE!D$2:D$181,SMALL(IF(NPE!D$2:D$181&lt;&gt;"",ROW(INDIRECT("1:"&amp;ROWS(NPE!D$2:D$181)))),ROWS(NPE!$1:13))),""),"")</f>
        <v/>
      </c>
      <c r="U46" s="98" t="str">
        <f t="array" aca="1" ref="U46" ca="1">IFERROR(IF(ROWS(NPE!$1:13)&lt;=COUNTA(NPE!E$2:E$181),INDEX(NPE!E$2:E$181,SMALL(IF(NPE!E$2:E$181&lt;&gt;"",ROW(INDIRECT("1:"&amp;ROWS(NPE!E$2:E$181)))),ROWS(NPE!$1:13))),""),"")</f>
        <v/>
      </c>
      <c r="V46" s="98" t="str">
        <f t="array" aca="1" ref="V46" ca="1">IFERROR(IF(ROWS(NPE!$1:13)&lt;=COUNTA(NPE!F$2:F$181),INDEX(NPE!F$2:F$181,SMALL(IF(NPE!F$2:F$181&lt;&gt;"",ROW(INDIRECT("1:"&amp;ROWS(NPE!F$2:F$181)))),ROWS(NPE!$1:13))),""),"")</f>
        <v/>
      </c>
      <c r="W46" s="98" t="str">
        <f t="array" aca="1" ref="W46" ca="1">IFERROR(IF(ROWS(NPE!$1:13)&lt;=COUNTA(NPE!G$2:G$181),INDEX(NPE!G$2:G$181,SMALL(IF(NPE!G$2:G$181&lt;&gt;"",ROW(INDIRECT("1:"&amp;ROWS(NPE!G$2:G$181)))),ROWS(NPE!$1:13))),""),"")</f>
        <v/>
      </c>
      <c r="X46" s="98" t="str">
        <f t="array" aca="1" ref="X46" ca="1">IFERROR(IF(ROWS(NPE!$1:13)&lt;=COUNTA(NPE!H$2:H$181),INDEX(NPE!H$2:H$181,SMALL(IF(NPE!H$2:H$181&lt;&gt;"",ROW(INDIRECT("1:"&amp;ROWS(NPE!H$2:H$181)))),ROWS(NPE!$1:13))),""),"")</f>
        <v/>
      </c>
      <c r="Y46" s="98" t="str">
        <f t="array" aca="1" ref="Y46" ca="1">IFERROR(IF(ROWS(NPE!$1:13)&lt;=COUNTA(NPE!I$2:I$181),INDEX(NPE!I$2:I$181,SMALL(IF(NPE!I$2:I$181&lt;&gt;"",ROW(INDIRECT("1:"&amp;ROWS(NPE!I$2:I$181)))),ROWS(NPE!$1:13))),""),"")</f>
        <v/>
      </c>
      <c r="Z46" s="98" t="str">
        <f t="array" aca="1" ref="Z46" ca="1">IFERROR(IF(ROWS(NPE!$1:13)&lt;=COUNTA(NPE!J$2:J$181),INDEX(NPE!J$2:J$181,SMALL(IF(NPE!J$2:J$181&lt;&gt;"",ROW(INDIRECT("1:"&amp;ROWS(NPE!J$2:J$181)))),ROWS(NPE!$1:13))),""),"")</f>
        <v/>
      </c>
      <c r="AA46" s="98" t="str">
        <f t="array" aca="1" ref="AA46" ca="1">IFERROR(IF(ROWS(NPE!$1:13)&lt;=COUNTA(NPE!K$2:K$181),INDEX(NPE!K$2:K$181,SMALL(IF(NPE!K$2:K$181&lt;&gt;"",ROW(INDIRECT("1:"&amp;ROWS(NPE!K$2:K$181)))),ROWS(NPE!$1:13))),""),"")</f>
        <v/>
      </c>
      <c r="AB46" s="98" t="str">
        <f t="array" aca="1" ref="AB46" ca="1">IFERROR(IF(ROWS(NPE!$1:13)&lt;=COUNTA(NPE!L$2:L$181),INDEX(NPE!L$2:L$181,SMALL(IF(NPE!L$2:L$181&lt;&gt;"",ROW(INDIRECT("1:"&amp;ROWS(NPE!L$2:L$181)))),ROWS(NPE!$1:13))),""),"")</f>
        <v/>
      </c>
      <c r="AC46" s="98" t="str">
        <f t="array" aca="1" ref="AC46" ca="1">IFERROR(IF(ROWS(NPE!$1:13)&lt;=COUNTA(NPE!M$2:M$181),INDEX(NPE!M$2:M$181,SMALL(IF(NPE!M$2:M$181&lt;&gt;"",ROW(INDIRECT("1:"&amp;ROWS(NPE!M$2:M$181)))),ROWS(NPE!$1:13))),""),"")</f>
        <v/>
      </c>
      <c r="AD46" s="98" t="str">
        <f t="array" aca="1" ref="AD46" ca="1">IFERROR(IF(ROWS(NPE!$1:13)&lt;=COUNTA(NPE!N$2:N$181),INDEX(NPE!N$2:N$181,SMALL(IF(NPE!N$2:N$181&lt;&gt;"",ROW(INDIRECT("1:"&amp;ROWS(NPE!N$2:N$181)))),ROWS(NPE!$1:13))),""),"")</f>
        <v/>
      </c>
      <c r="AE46" s="98" t="str">
        <f t="array" aca="1" ref="AE46" ca="1">IFERROR(IF(ROWS(NPE!$1:13)&lt;=COUNTA(NPE!O$2:O$181),INDEX(NPE!O$2:O$181,SMALL(IF(NPE!O$2:O$181&lt;&gt;"",ROW(INDIRECT("1:"&amp;ROWS(NPE!O$2:O$181)))),ROWS(NPE!$1:13))),""),"")</f>
        <v/>
      </c>
      <c r="AF46" s="98" t="str">
        <f t="array" aca="1" ref="AF46" ca="1">IFERROR(IF(ROWS(NPE!$1:13)&lt;=COUNTA(NPE!P$2:P$181),INDEX(NPE!P$2:P$181,SMALL(IF(NPE!P$2:P$181&lt;&gt;"",ROW(INDIRECT("1:"&amp;ROWS(NPE!P$2:P$181)))),ROWS(NPE!$1:13))),""),"")</f>
        <v/>
      </c>
      <c r="AG46" s="98" t="str">
        <f t="array" aca="1" ref="AG46" ca="1">IFERROR(IF(ROWS(NPE!$1:13)&lt;=COUNTA(NPE!Q$2:Q$181),INDEX(NPE!Q$2:Q$181,SMALL(IF(NPE!Q$2:Q$181&lt;&gt;"",ROW(INDIRECT("1:"&amp;ROWS(NPE!Q$2:Q$181)))),ROWS(NPE!$1:13))),""),"")</f>
        <v/>
      </c>
      <c r="AH46" s="98" t="str">
        <f t="array" aca="1" ref="AH46" ca="1">IFERROR(IF(ROWS(NPE!$1:13)&lt;=COUNTA(NPE!R$2:R$181),INDEX(NPE!R$2:R$181,SMALL(IF(NPE!R$2:R$181&lt;&gt;"",ROW(INDIRECT("1:"&amp;ROWS(NPE!R$2:R$181)))),ROWS(NPE!$1:13))),""),"")</f>
        <v/>
      </c>
      <c r="AI46" s="98" t="str">
        <f t="array" aca="1" ref="AI46" ca="1">IFERROR(IF(ROWS(NPE!$1:13)&lt;=COUNTA(NPE!S$2:S$181),INDEX(NPE!S$2:S$181,SMALL(IF(NPE!S$2:S$181&lt;&gt;"",ROW(INDIRECT("1:"&amp;ROWS(NPE!S$2:S$181)))),ROWS(NPE!$1:13))),""),"")</f>
        <v/>
      </c>
      <c r="AJ46" s="98" t="str">
        <f t="array" aca="1" ref="AJ46" ca="1">IFERROR(IF(ROWS(NPE!$1:13)&lt;=COUNTA(NPE!T$2:T$181),INDEX(NPE!T$2:T$181,SMALL(IF(NPE!T$2:T$181&lt;&gt;"",ROW(INDIRECT("1:"&amp;ROWS(NPE!T$2:T$181)))),ROWS(NPE!$1:13))),""),"")</f>
        <v/>
      </c>
      <c r="AK46" s="98" t="str">
        <f t="array" aca="1" ref="AK46" ca="1">IFERROR(IF(ROWS(NPE!$1:13)&lt;=COUNTA(NPE!U$2:U$181),INDEX(NPE!U$2:U$181,SMALL(IF(NPE!U$2:U$181&lt;&gt;"",ROW(INDIRECT("1:"&amp;ROWS(NPE!U$2:U$181)))),ROWS(NPE!$1:13))),""),"")</f>
        <v/>
      </c>
      <c r="AL46" s="98" t="str">
        <f t="array" aca="1" ref="AL46" ca="1">IFERROR(IF(ROWS(NPE!$1:13)&lt;=COUNTA(NPE!V$2:V$181),INDEX(NPE!V$2:V$181,SMALL(IF(NPE!V$2:V$181&lt;&gt;"",ROW(INDIRECT("1:"&amp;ROWS(NPE!V$2:V$181)))),ROWS(NPE!$1:13))),""),"")</f>
        <v/>
      </c>
      <c r="AM46" s="98" t="str">
        <f t="array" aca="1" ref="AM46" ca="1">IFERROR(IF(ROWS(NPE!$1:13)&lt;=COUNTA(NPE!W$2:W$181),INDEX(NPE!W$2:W$181,SMALL(IF(NPE!W$2:W$181&lt;&gt;"",ROW(INDIRECT("1:"&amp;ROWS(NPE!W$2:W$181)))),ROWS(NPE!$1:13))),""),"")</f>
        <v/>
      </c>
      <c r="AN46" s="98" t="str">
        <f t="array" aca="1" ref="AN46" ca="1">IFERROR(IF(ROWS(NPE!$1:13)&lt;=COUNTA(NPE!X$2:X$181),INDEX(NPE!X$2:X$181,SMALL(IF(NPE!X$2:X$181&lt;&gt;"",ROW(INDIRECT("1:"&amp;ROWS(NPE!X$2:X$181)))),ROWS(NPE!$1:13))),""),"")</f>
        <v/>
      </c>
      <c r="AO46" s="98" t="str">
        <f t="array" aca="1" ref="AO46" ca="1">IFERROR(IF(ROWS(NPE!$1:13)&lt;=COUNTA(NPE!Y$2:Y$181),INDEX(NPE!Y$2:Y$181,SMALL(IF(NPE!Y$2:Y$181&lt;&gt;"",ROW(INDIRECT("1:"&amp;ROWS(NPE!Y$2:Y$181)))),ROWS(NPE!$1:13))),""),"")</f>
        <v/>
      </c>
      <c r="AP46" s="98" t="str">
        <f t="array" aca="1" ref="AP46" ca="1">IFERROR(IF(ROWS(NPE!$1:13)&lt;=COUNTA(NPE!Z$2:Z$181),INDEX(NPE!Z$2:Z$181,SMALL(IF(NPE!Z$2:Z$181&lt;&gt;"",ROW(INDIRECT("1:"&amp;ROWS(NPE!Z$2:Z$181)))),ROWS(NPE!$1:13))),""),"")</f>
        <v/>
      </c>
      <c r="AQ46" s="98" t="str">
        <f t="array" aca="1" ref="AQ46" ca="1">IFERROR(IF(ROWS(NPE!$1:13)&lt;=COUNTA(NPE!AA$2:AA$181),INDEX(NPE!AA$2:AA$181,SMALL(IF(NPE!AA$2:AA$181&lt;&gt;"",ROW(INDIRECT("1:"&amp;ROWS(NPE!AA$2:AA$181)))),ROWS(NPE!$1:13))),""),"")</f>
        <v/>
      </c>
      <c r="AR46" s="98" t="str">
        <f t="array" aca="1" ref="AR46" ca="1">IFERROR(IF(ROWS(NPE!$1:13)&lt;=COUNTA(NPE!AB$2:AB$181),INDEX(NPE!AB$2:AB$181,SMALL(IF(NPE!AB$2:AB$181&lt;&gt;"",ROW(INDIRECT("1:"&amp;ROWS(NPE!AB$2:AB$181)))),ROWS(NPE!$1:13))),""),"")</f>
        <v>pois sucré</v>
      </c>
      <c r="AS46" s="98" t="str">
        <f t="array" aca="1" ref="AS46" ca="1">IFERROR(IF(ROWS(NPE!$1:13)&lt;=COUNTA(NPE!AC$2:AC$181),INDEX(NPE!AC$2:AC$181,SMALL(IF(NPE!AC$2:AC$181&lt;&gt;"",ROW(INDIRECT("1:"&amp;ROWS(NPE!AC$2:AC$181)))),ROWS(NPE!$1:13))),""),"")</f>
        <v>chou rave</v>
      </c>
      <c r="AT46" s="98" t="str">
        <f t="array" aca="1" ref="AT46" ca="1">IFERROR(IF(ROWS(NPE!$1:13)&lt;=COUNTA(NPE!AD$2:AD$181),INDEX(NPE!AD$2:AD$181,SMALL(IF(NPE!AD$2:AD$181&lt;&gt;"",ROW(INDIRECT("1:"&amp;ROWS(NPE!AD$2:AD$181)))),ROWS(NPE!$1:13))),""),"")</f>
        <v>chou rave</v>
      </c>
      <c r="AU46" s="98" t="str">
        <f t="array" aca="1" ref="AU46" ca="1">IFERROR(IF(ROWS(NPE!$1:13)&lt;=COUNTA(NPE!AE$2:AE$181),INDEX(NPE!AE$2:AE$181,SMALL(IF(NPE!AE$2:AE$181&lt;&gt;"",ROW(INDIRECT("1:"&amp;ROWS(NPE!AE$2:AE$181)))),ROWS(NPE!$1:13))),""),"")</f>
        <v>chou rave</v>
      </c>
      <c r="AV46" s="98" t="str">
        <f t="array" aca="1" ref="AV46" ca="1">IFERROR(IF(ROWS(NPE!$1:13)&lt;=COUNTA(NPE!AF$2:AF$181),INDEX(NPE!AF$2:AF$181,SMALL(IF(NPE!AF$2:AF$181&lt;&gt;"",ROW(INDIRECT("1:"&amp;ROWS(NPE!AF$2:AF$181)))),ROWS(NPE!$1:13))),""),"")</f>
        <v>chou rave</v>
      </c>
      <c r="AW46" s="98" t="str">
        <f t="array" aca="1" ref="AW46" ca="1">IFERROR(IF(ROWS(NPE!$1:13)&lt;=COUNTA(NPE!AG$2:AG$181),INDEX(NPE!AG$2:AG$181,SMALL(IF(NPE!AG$2:AG$181&lt;&gt;"",ROW(INDIRECT("1:"&amp;ROWS(NPE!AG$2:AG$181)))),ROWS(NPE!$1:13))),""),"")</f>
        <v>chou rave</v>
      </c>
      <c r="AX46" s="98" t="str">
        <f t="array" aca="1" ref="AX46" ca="1">IFERROR(IF(ROWS(NPE!$1:13)&lt;=COUNTA(NPE!AH$2:AH$181),INDEX(NPE!AH$2:AH$181,SMALL(IF(NPE!AH$2:AH$181&lt;&gt;"",ROW(INDIRECT("1:"&amp;ROWS(NPE!AH$2:AH$181)))),ROWS(NPE!$1:13))),""),"")</f>
        <v>chou rave</v>
      </c>
      <c r="AY46" s="98" t="str">
        <f t="array" aca="1" ref="AY46" ca="1">IFERROR(IF(ROWS(NPE!$1:13)&lt;=COUNTA(NPE!AI$2:AI$181),INDEX(NPE!AI$2:AI$181,SMALL(IF(NPE!AI$2:AI$181&lt;&gt;"",ROW(INDIRECT("1:"&amp;ROWS(NPE!AI$2:AI$181)))),ROWS(NPE!$1:13))),""),"")</f>
        <v>épinard</v>
      </c>
      <c r="AZ46" s="98" t="str">
        <f t="array" aca="1" ref="AZ46" ca="1">IFERROR(IF(ROWS(NPE!$1:13)&lt;=COUNTA(NPE!AJ$2:AJ$181),INDEX(NPE!AJ$2:AJ$181,SMALL(IF(NPE!AJ$2:AJ$181&lt;&gt;"",ROW(INDIRECT("1:"&amp;ROWS(NPE!AJ$2:AJ$181)))),ROWS(NPE!$1:13))),""),"")</f>
        <v/>
      </c>
      <c r="BA46" s="98" t="str">
        <f t="array" aca="1" ref="BA46" ca="1">IFERROR(IF(ROWS(NPE!$1:13)&lt;=COUNTA(NPE!AK$2:AK$181),INDEX(NPE!AK$2:AK$181,SMALL(IF(NPE!AK$2:AK$181&lt;&gt;"",ROW(INDIRECT("1:"&amp;ROWS(NPE!AK$2:AK$181)))),ROWS(NPE!$1:13))),""),"")</f>
        <v/>
      </c>
      <c r="BB46" s="98" t="str">
        <f t="array" aca="1" ref="BB46" ca="1">IFERROR(IF(ROWS(NPE!$1:13)&lt;=COUNTA(NPE!AL$2:AL$181),INDEX(NPE!AL$2:AL$181,SMALL(IF(NPE!AL$2:AL$181&lt;&gt;"",ROW(INDIRECT("1:"&amp;ROWS(NPE!AL$2:AL$181)))),ROWS(NPE!$1:13))),""),"")</f>
        <v/>
      </c>
      <c r="BC46" s="98" t="str">
        <f t="array" aca="1" ref="BC46" ca="1">IFERROR(IF(ROWS(NPE!$1:13)&lt;=COUNTA(NPE!AM$2:AM$181),INDEX(NPE!AM$2:AM$181,SMALL(IF(NPE!AM$2:AM$181&lt;&gt;"",ROW(INDIRECT("1:"&amp;ROWS(NPE!AM$2:AM$181)))),ROWS(NPE!$1:13))),""),"")</f>
        <v/>
      </c>
      <c r="BD46" s="98" t="str">
        <f t="array" aca="1" ref="BD46" ca="1">IFERROR(IF(ROWS(NPE!$1:13)&lt;=COUNTA(NPE!AN$2:AN$181),INDEX(NPE!AN$2:AN$181,SMALL(IF(NPE!AN$2:AN$181&lt;&gt;"",ROW(INDIRECT("1:"&amp;ROWS(NPE!AN$2:AN$181)))),ROWS(NPE!$1:13))),""),"")</f>
        <v/>
      </c>
      <c r="BE46" s="98" t="str">
        <f t="array" aca="1" ref="BE46" ca="1">IFERROR(IF(ROWS(NPE!$1:13)&lt;=COUNTA(NPE!AO$2:AO$181),INDEX(NPE!AO$2:AO$181,SMALL(IF(NPE!AO$2:AO$181&lt;&gt;"",ROW(INDIRECT("1:"&amp;ROWS(NPE!AO$2:AO$181)))),ROWS(NPE!$1:13))),""),"")</f>
        <v/>
      </c>
      <c r="BF46" s="98" t="str">
        <f t="array" aca="1" ref="BF46" ca="1">IFERROR(IF(ROWS(NPE!$1:13)&lt;=COUNTA(NPE!AP$2:AP$181),INDEX(NPE!AP$2:AP$181,SMALL(IF(NPE!AP$2:AP$181&lt;&gt;"",ROW(INDIRECT("1:"&amp;ROWS(NPE!AP$2:AP$181)))),ROWS(NPE!$1:13))),""),"")</f>
        <v/>
      </c>
      <c r="BG46" s="98" t="str">
        <f t="array" aca="1" ref="BG46" ca="1">IFERROR(IF(ROWS(NPE!$1:13)&lt;=COUNTA(NPE!AQ$2:AQ$181),INDEX(NPE!AQ$2:AQ$181,SMALL(IF(NPE!AQ$2:AQ$181&lt;&gt;"",ROW(INDIRECT("1:"&amp;ROWS(NPE!AQ$2:AQ$181)))),ROWS(NPE!$1:13))),""),"")</f>
        <v>potimarron</v>
      </c>
      <c r="BH46" s="98" t="str">
        <f t="array" aca="1" ref="BH46" ca="1">IFERROR(IF(ROWS(NPE!$1:13)&lt;=COUNTA(NPE!AR$2:AR$181),INDEX(NPE!AR$2:AR$181,SMALL(IF(NPE!AR$2:AR$181&lt;&gt;"",ROW(INDIRECT("1:"&amp;ROWS(NPE!AR$2:AR$181)))),ROWS(NPE!$1:13))),""),"")</f>
        <v>scorzonère</v>
      </c>
      <c r="BI46" s="98" t="str">
        <f t="array" aca="1" ref="BI46" ca="1">IFERROR(IF(ROWS(NPE!$1:13)&lt;=COUNTA(NPE!AS$2:AS$181),INDEX(NPE!AS$2:AS$181,SMALL(IF(NPE!AS$2:AS$181&lt;&gt;"",ROW(INDIRECT("1:"&amp;ROWS(NPE!AS$2:AS$181)))),ROWS(NPE!$1:13))),""),"")</f>
        <v/>
      </c>
      <c r="BJ46" s="98" t="str">
        <f t="array" aca="1" ref="BJ46" ca="1">IFERROR(IF(ROWS(NPE!$1:13)&lt;=COUNTA(NPE!AT$2:AT$181),INDEX(NPE!AT$2:AT$181,SMALL(IF(NPE!AT$2:AT$181&lt;&gt;"",ROW(INDIRECT("1:"&amp;ROWS(NPE!AT$2:AT$181)))),ROWS(NPE!$1:13))),""),"")</f>
        <v/>
      </c>
      <c r="BK46" s="98" t="str">
        <f t="array" aca="1" ref="BK46" ca="1">IFERROR(IF(ROWS(NPE!$1:13)&lt;=COUNTA(NPE!AU$2:AU$181),INDEX(NPE!AU$2:AU$181,SMALL(IF(NPE!AU$2:AU$181&lt;&gt;"",ROW(INDIRECT("1:"&amp;ROWS(NPE!AU$2:AU$181)))),ROWS(NPE!$1:13))),""),"")</f>
        <v/>
      </c>
      <c r="BL46" s="98" t="str">
        <f t="array" aca="1" ref="BL46" ca="1">IFERROR(IF(ROWS(NPE!$1:13)&lt;=COUNTA(NPE!AV$2:AV$181),INDEX(NPE!AV$2:AV$181,SMALL(IF(NPE!AV$2:AV$181&lt;&gt;"",ROW(INDIRECT("1:"&amp;ROWS(NPE!AV$2:AV$181)))),ROWS(NPE!$1:13))),""),"")</f>
        <v/>
      </c>
      <c r="BM46" s="98" t="str">
        <f t="array" aca="1" ref="BM46" ca="1">IFERROR(IF(ROWS(NPE!$1:13)&lt;=COUNTA(NPE!AW$2:AW$181),INDEX(NPE!AW$2:AW$181,SMALL(IF(NPE!AW$2:AW$181&lt;&gt;"",ROW(INDIRECT("1:"&amp;ROWS(NPE!AW$2:AW$181)))),ROWS(NPE!$1:13))),""),"")</f>
        <v/>
      </c>
      <c r="BN46" s="98" t="str">
        <f t="array" aca="1" ref="BN46" ca="1">IFERROR(IF(ROWS(NPE!$1:13)&lt;=COUNTA(NPE!AX$2:AX$181),INDEX(NPE!AX$2:AX$181,SMALL(IF(NPE!AX$2:AX$181&lt;&gt;"",ROW(INDIRECT("1:"&amp;ROWS(NPE!AX$2:AX$181)))),ROWS(NPE!$1:13))),""),"")</f>
        <v/>
      </c>
      <c r="BO46" s="98" t="str">
        <f t="array" aca="1" ref="BO46" ca="1">IFERROR(IF(ROWS(NPE!$1:13)&lt;=COUNTA(NPE!AY$2:AY$181),INDEX(NPE!AY$2:AY$181,SMALL(IF(NPE!AY$2:AY$181&lt;&gt;"",ROW(INDIRECT("1:"&amp;ROWS(NPE!AY$2:AY$181)))),ROWS(NPE!$1:13))),""),"")</f>
        <v/>
      </c>
      <c r="BP46" s="98" t="str">
        <f t="array" aca="1" ref="BP46" ca="1">IFERROR(IF(ROWS(NPE!$1:13)&lt;=COUNTA(NPE!AZ$2:AZ$181),INDEX(NPE!AZ$2:AZ$181,SMALL(IF(NPE!AZ$2:AZ$181&lt;&gt;"",ROW(INDIRECT("1:"&amp;ROWS(NPE!AZ$2:AZ$181)))),ROWS(NPE!$1:13))),""),"")</f>
        <v/>
      </c>
    </row>
    <row r="47" spans="2:68" x14ac:dyDescent="0.2">
      <c r="B47" s="183" t="str">
        <f ca="1">Surfaces!$B15</f>
        <v>épinard</v>
      </c>
      <c r="C47" s="110">
        <f ca="1">IF((VLOOKUP(B47,Surfaces!$B$1:$AL$61,23,0))="",(VLOOKUP(B47,Surfaces!$B$1:$AL$61,36,0)),(VLOOKUP(B47,Surfaces!$B$1:$AL$61,23,0)))</f>
        <v>52</v>
      </c>
      <c r="D47" s="111">
        <f ca="1">Surfaces!$I15</f>
        <v>195</v>
      </c>
      <c r="E47" s="111" t="str">
        <f ca="1">Surfaces!$H15</f>
        <v>kg</v>
      </c>
      <c r="F47" s="110">
        <f ca="1">IF((VLOOKUP(B47,Surfaces!$B$1:$AL$61,21,0))="",(VLOOKUP(B47,Surfaces!$B$1:$AL$61,34,0)),(VLOOKUP(B47,Surfaces!$B$1:$AL$61,21,0)))</f>
        <v>3.25</v>
      </c>
      <c r="G47" s="110">
        <f ca="1">IFERROR(IF((VLOOKUP(B47,Surfaces!$B$1:$AL$61,18,0))="",(VLOOKUP(B47,Surfaces!$B$1:$AL$61,31,0)/$C$3),(VLOOKUP(B47,Surfaces!$B$1:$AL$61,18,0)/$C$3)),"")</f>
        <v>9.75</v>
      </c>
      <c r="H47" s="111">
        <f ca="1">IF((VLOOKUP(B47,Surfaces!$B$1:$AL$61,14,0))="",(VLOOKUP(B47,Surfaces!$B$1:$AL$61,28,0)),(VLOOKUP(B47,Surfaces!$B$1:$AL$61,14,0)))</f>
        <v>338</v>
      </c>
      <c r="I47" s="111">
        <f ca="1">IF((VLOOKUP(B47,Surfaces!$B$1:$AL$61,15,0))="",(VLOOKUP(B47,Surfaces!$B$1:$AL$61,29,0)),(VLOOKUP(B47,Surfaces!$B$1:$AL$61,15,0)))</f>
        <v>15</v>
      </c>
      <c r="J47" s="110">
        <f ca="1">IF(ISNA(VLOOKUP(B47,Calendrier!$A$2:$BR$181,67,0)),"",(VLOOKUP(B47,Calendrier!$A$2:$BR$181,67,0))*D47)</f>
        <v>711.75</v>
      </c>
      <c r="K47" s="110" t="str">
        <f ca="1">IF(ISNA(VLOOKUP(B47,Calendrier!$A$2:$BR$181,68,0)),"",(VLOOKUP(B47,Calendrier!$A$2:$BR$181,68,0)))</f>
        <v>€/kg</v>
      </c>
      <c r="L47" s="110">
        <f ca="1">IF(ISNA(VLOOKUP(B47,Calendrier!$A$2:$BR$181,69,0)),"",(VLOOKUP(B47,Calendrier!$A$2:$BR$181,69,0))*D47)</f>
        <v>877.5</v>
      </c>
      <c r="M47" s="110" t="str">
        <f t="shared" ca="1" si="0"/>
        <v>€/kg</v>
      </c>
      <c r="N47" s="110">
        <f t="shared" ca="1" si="2"/>
        <v>165.75</v>
      </c>
      <c r="O47" s="184" t="str">
        <f t="shared" ca="1" si="1"/>
        <v>€/kg</v>
      </c>
      <c r="Q47" s="98" t="str">
        <f t="array" aca="1" ref="Q47" ca="1">IFERROR(IF(ROWS(NPE!$1:14)&lt;=COUNTA(NPE!A$2:A$181),INDEX(NPE!A$2:A$181,SMALL(IF(NPE!A$2:A$181&lt;&gt;"",ROW(INDIRECT("1:"&amp;ROWS(NPE!A$2:A$181)))),ROWS(NPE!$1:14))),""),"")</f>
        <v/>
      </c>
      <c r="R47" s="98" t="str">
        <f t="array" aca="1" ref="R47" ca="1">IFERROR(IF(ROWS(NPE!$1:14)&lt;=COUNTA(NPE!B$2:B$181),INDEX(NPE!B$2:B$181,SMALL(IF(NPE!B$2:B$181&lt;&gt;"",ROW(INDIRECT("1:"&amp;ROWS(NPE!B$2:B$181)))),ROWS(NPE!$1:14))),""),"")</f>
        <v/>
      </c>
      <c r="S47" s="98" t="str">
        <f t="array" aca="1" ref="S47" ca="1">IFERROR(IF(ROWS(NPE!$1:14)&lt;=COUNTA(NPE!C$2:C$181),INDEX(NPE!C$2:C$181,SMALL(IF(NPE!C$2:C$181&lt;&gt;"",ROW(INDIRECT("1:"&amp;ROWS(NPE!C$2:C$181)))),ROWS(NPE!$1:14))),""),"")</f>
        <v/>
      </c>
      <c r="T47" s="98" t="str">
        <f t="array" aca="1" ref="T47" ca="1">IFERROR(IF(ROWS(NPE!$1:14)&lt;=COUNTA(NPE!D$2:D$181),INDEX(NPE!D$2:D$181,SMALL(IF(NPE!D$2:D$181&lt;&gt;"",ROW(INDIRECT("1:"&amp;ROWS(NPE!D$2:D$181)))),ROWS(NPE!$1:14))),""),"")</f>
        <v/>
      </c>
      <c r="U47" s="98" t="str">
        <f t="array" aca="1" ref="U47" ca="1">IFERROR(IF(ROWS(NPE!$1:14)&lt;=COUNTA(NPE!E$2:E$181),INDEX(NPE!E$2:E$181,SMALL(IF(NPE!E$2:E$181&lt;&gt;"",ROW(INDIRECT("1:"&amp;ROWS(NPE!E$2:E$181)))),ROWS(NPE!$1:14))),""),"")</f>
        <v/>
      </c>
      <c r="V47" s="98" t="str">
        <f t="array" aca="1" ref="V47" ca="1">IFERROR(IF(ROWS(NPE!$1:14)&lt;=COUNTA(NPE!F$2:F$181),INDEX(NPE!F$2:F$181,SMALL(IF(NPE!F$2:F$181&lt;&gt;"",ROW(INDIRECT("1:"&amp;ROWS(NPE!F$2:F$181)))),ROWS(NPE!$1:14))),""),"")</f>
        <v/>
      </c>
      <c r="W47" s="98" t="str">
        <f t="array" aca="1" ref="W47" ca="1">IFERROR(IF(ROWS(NPE!$1:14)&lt;=COUNTA(NPE!G$2:G$181),INDEX(NPE!G$2:G$181,SMALL(IF(NPE!G$2:G$181&lt;&gt;"",ROW(INDIRECT("1:"&amp;ROWS(NPE!G$2:G$181)))),ROWS(NPE!$1:14))),""),"")</f>
        <v/>
      </c>
      <c r="X47" s="98" t="str">
        <f t="array" aca="1" ref="X47" ca="1">IFERROR(IF(ROWS(NPE!$1:14)&lt;=COUNTA(NPE!H$2:H$181),INDEX(NPE!H$2:H$181,SMALL(IF(NPE!H$2:H$181&lt;&gt;"",ROW(INDIRECT("1:"&amp;ROWS(NPE!H$2:H$181)))),ROWS(NPE!$1:14))),""),"")</f>
        <v/>
      </c>
      <c r="Y47" s="98" t="str">
        <f t="array" aca="1" ref="Y47" ca="1">IFERROR(IF(ROWS(NPE!$1:14)&lt;=COUNTA(NPE!I$2:I$181),INDEX(NPE!I$2:I$181,SMALL(IF(NPE!I$2:I$181&lt;&gt;"",ROW(INDIRECT("1:"&amp;ROWS(NPE!I$2:I$181)))),ROWS(NPE!$1:14))),""),"")</f>
        <v/>
      </c>
      <c r="Z47" s="98" t="str">
        <f t="array" aca="1" ref="Z47" ca="1">IFERROR(IF(ROWS(NPE!$1:14)&lt;=COUNTA(NPE!J$2:J$181),INDEX(NPE!J$2:J$181,SMALL(IF(NPE!J$2:J$181&lt;&gt;"",ROW(INDIRECT("1:"&amp;ROWS(NPE!J$2:J$181)))),ROWS(NPE!$1:14))),""),"")</f>
        <v/>
      </c>
      <c r="AA47" s="98" t="str">
        <f t="array" aca="1" ref="AA47" ca="1">IFERROR(IF(ROWS(NPE!$1:14)&lt;=COUNTA(NPE!K$2:K$181),INDEX(NPE!K$2:K$181,SMALL(IF(NPE!K$2:K$181&lt;&gt;"",ROW(INDIRECT("1:"&amp;ROWS(NPE!K$2:K$181)))),ROWS(NPE!$1:14))),""),"")</f>
        <v/>
      </c>
      <c r="AB47" s="98" t="str">
        <f t="array" aca="1" ref="AB47" ca="1">IFERROR(IF(ROWS(NPE!$1:14)&lt;=COUNTA(NPE!L$2:L$181),INDEX(NPE!L$2:L$181,SMALL(IF(NPE!L$2:L$181&lt;&gt;"",ROW(INDIRECT("1:"&amp;ROWS(NPE!L$2:L$181)))),ROWS(NPE!$1:14))),""),"")</f>
        <v/>
      </c>
      <c r="AC47" s="98" t="str">
        <f t="array" aca="1" ref="AC47" ca="1">IFERROR(IF(ROWS(NPE!$1:14)&lt;=COUNTA(NPE!M$2:M$181),INDEX(NPE!M$2:M$181,SMALL(IF(NPE!M$2:M$181&lt;&gt;"",ROW(INDIRECT("1:"&amp;ROWS(NPE!M$2:M$181)))),ROWS(NPE!$1:14))),""),"")</f>
        <v/>
      </c>
      <c r="AD47" s="98" t="str">
        <f t="array" aca="1" ref="AD47" ca="1">IFERROR(IF(ROWS(NPE!$1:14)&lt;=COUNTA(NPE!N$2:N$181),INDEX(NPE!N$2:N$181,SMALL(IF(NPE!N$2:N$181&lt;&gt;"",ROW(INDIRECT("1:"&amp;ROWS(NPE!N$2:N$181)))),ROWS(NPE!$1:14))),""),"")</f>
        <v/>
      </c>
      <c r="AE47" s="98" t="str">
        <f t="array" aca="1" ref="AE47" ca="1">IFERROR(IF(ROWS(NPE!$1:14)&lt;=COUNTA(NPE!O$2:O$181),INDEX(NPE!O$2:O$181,SMALL(IF(NPE!O$2:O$181&lt;&gt;"",ROW(INDIRECT("1:"&amp;ROWS(NPE!O$2:O$181)))),ROWS(NPE!$1:14))),""),"")</f>
        <v/>
      </c>
      <c r="AF47" s="98" t="str">
        <f t="array" aca="1" ref="AF47" ca="1">IFERROR(IF(ROWS(NPE!$1:14)&lt;=COUNTA(NPE!P$2:P$181),INDEX(NPE!P$2:P$181,SMALL(IF(NPE!P$2:P$181&lt;&gt;"",ROW(INDIRECT("1:"&amp;ROWS(NPE!P$2:P$181)))),ROWS(NPE!$1:14))),""),"")</f>
        <v/>
      </c>
      <c r="AG47" s="98" t="str">
        <f t="array" aca="1" ref="AG47" ca="1">IFERROR(IF(ROWS(NPE!$1:14)&lt;=COUNTA(NPE!Q$2:Q$181),INDEX(NPE!Q$2:Q$181,SMALL(IF(NPE!Q$2:Q$181&lt;&gt;"",ROW(INDIRECT("1:"&amp;ROWS(NPE!Q$2:Q$181)))),ROWS(NPE!$1:14))),""),"")</f>
        <v/>
      </c>
      <c r="AH47" s="98" t="str">
        <f t="array" aca="1" ref="AH47" ca="1">IFERROR(IF(ROWS(NPE!$1:14)&lt;=COUNTA(NPE!R$2:R$181),INDEX(NPE!R$2:R$181,SMALL(IF(NPE!R$2:R$181&lt;&gt;"",ROW(INDIRECT("1:"&amp;ROWS(NPE!R$2:R$181)))),ROWS(NPE!$1:14))),""),"")</f>
        <v/>
      </c>
      <c r="AI47" s="98" t="str">
        <f t="array" aca="1" ref="AI47" ca="1">IFERROR(IF(ROWS(NPE!$1:14)&lt;=COUNTA(NPE!S$2:S$181),INDEX(NPE!S$2:S$181,SMALL(IF(NPE!S$2:S$181&lt;&gt;"",ROW(INDIRECT("1:"&amp;ROWS(NPE!S$2:S$181)))),ROWS(NPE!$1:14))),""),"")</f>
        <v/>
      </c>
      <c r="AJ47" s="98" t="str">
        <f t="array" aca="1" ref="AJ47" ca="1">IFERROR(IF(ROWS(NPE!$1:14)&lt;=COUNTA(NPE!T$2:T$181),INDEX(NPE!T$2:T$181,SMALL(IF(NPE!T$2:T$181&lt;&gt;"",ROW(INDIRECT("1:"&amp;ROWS(NPE!T$2:T$181)))),ROWS(NPE!$1:14))),""),"")</f>
        <v/>
      </c>
      <c r="AK47" s="98" t="str">
        <f t="array" aca="1" ref="AK47" ca="1">IFERROR(IF(ROWS(NPE!$1:14)&lt;=COUNTA(NPE!U$2:U$181),INDEX(NPE!U$2:U$181,SMALL(IF(NPE!U$2:U$181&lt;&gt;"",ROW(INDIRECT("1:"&amp;ROWS(NPE!U$2:U$181)))),ROWS(NPE!$1:14))),""),"")</f>
        <v/>
      </c>
      <c r="AL47" s="98" t="str">
        <f t="array" aca="1" ref="AL47" ca="1">IFERROR(IF(ROWS(NPE!$1:14)&lt;=COUNTA(NPE!V$2:V$181),INDEX(NPE!V$2:V$181,SMALL(IF(NPE!V$2:V$181&lt;&gt;"",ROW(INDIRECT("1:"&amp;ROWS(NPE!V$2:V$181)))),ROWS(NPE!$1:14))),""),"")</f>
        <v/>
      </c>
      <c r="AM47" s="98" t="str">
        <f t="array" aca="1" ref="AM47" ca="1">IFERROR(IF(ROWS(NPE!$1:14)&lt;=COUNTA(NPE!W$2:W$181),INDEX(NPE!W$2:W$181,SMALL(IF(NPE!W$2:W$181&lt;&gt;"",ROW(INDIRECT("1:"&amp;ROWS(NPE!W$2:W$181)))),ROWS(NPE!$1:14))),""),"")</f>
        <v/>
      </c>
      <c r="AN47" s="98" t="str">
        <f t="array" aca="1" ref="AN47" ca="1">IFERROR(IF(ROWS(NPE!$1:14)&lt;=COUNTA(NPE!X$2:X$181),INDEX(NPE!X$2:X$181,SMALL(IF(NPE!X$2:X$181&lt;&gt;"",ROW(INDIRECT("1:"&amp;ROWS(NPE!X$2:X$181)))),ROWS(NPE!$1:14))),""),"")</f>
        <v/>
      </c>
      <c r="AO47" s="98" t="str">
        <f t="array" aca="1" ref="AO47" ca="1">IFERROR(IF(ROWS(NPE!$1:14)&lt;=COUNTA(NPE!Y$2:Y$181),INDEX(NPE!Y$2:Y$181,SMALL(IF(NPE!Y$2:Y$181&lt;&gt;"",ROW(INDIRECT("1:"&amp;ROWS(NPE!Y$2:Y$181)))),ROWS(NPE!$1:14))),""),"")</f>
        <v/>
      </c>
      <c r="AP47" s="98" t="str">
        <f t="array" aca="1" ref="AP47" ca="1">IFERROR(IF(ROWS(NPE!$1:14)&lt;=COUNTA(NPE!Z$2:Z$181),INDEX(NPE!Z$2:Z$181,SMALL(IF(NPE!Z$2:Z$181&lt;&gt;"",ROW(INDIRECT("1:"&amp;ROWS(NPE!Z$2:Z$181)))),ROWS(NPE!$1:14))),""),"")</f>
        <v/>
      </c>
      <c r="AQ47" s="98" t="str">
        <f t="array" aca="1" ref="AQ47" ca="1">IFERROR(IF(ROWS(NPE!$1:14)&lt;=COUNTA(NPE!AA$2:AA$181),INDEX(NPE!AA$2:AA$181,SMALL(IF(NPE!AA$2:AA$181&lt;&gt;"",ROW(INDIRECT("1:"&amp;ROWS(NPE!AA$2:AA$181)))),ROWS(NPE!$1:14))),""),"")</f>
        <v/>
      </c>
      <c r="AR47" s="98" t="str">
        <f t="array" aca="1" ref="AR47" ca="1">IFERROR(IF(ROWS(NPE!$1:14)&lt;=COUNTA(NPE!AB$2:AB$181),INDEX(NPE!AB$2:AB$181,SMALL(IF(NPE!AB$2:AB$181&lt;&gt;"",ROW(INDIRECT("1:"&amp;ROWS(NPE!AB$2:AB$181)))),ROWS(NPE!$1:14))),""),"")</f>
        <v>chou rave</v>
      </c>
      <c r="AS47" s="98" t="str">
        <f t="array" aca="1" ref="AS47" ca="1">IFERROR(IF(ROWS(NPE!$1:14)&lt;=COUNTA(NPE!AC$2:AC$181),INDEX(NPE!AC$2:AC$181,SMALL(IF(NPE!AC$2:AC$181&lt;&gt;"",ROW(INDIRECT("1:"&amp;ROWS(NPE!AC$2:AC$181)))),ROWS(NPE!$1:14))),""),"")</f>
        <v>arroche</v>
      </c>
      <c r="AT47" s="98" t="str">
        <f t="array" aca="1" ref="AT47" ca="1">IFERROR(IF(ROWS(NPE!$1:14)&lt;=COUNTA(NPE!AD$2:AD$181),INDEX(NPE!AD$2:AD$181,SMALL(IF(NPE!AD$2:AD$181&lt;&gt;"",ROW(INDIRECT("1:"&amp;ROWS(NPE!AD$2:AD$181)))),ROWS(NPE!$1:14))),""),"")</f>
        <v>arroche</v>
      </c>
      <c r="AU47" s="98" t="str">
        <f t="array" aca="1" ref="AU47" ca="1">IFERROR(IF(ROWS(NPE!$1:14)&lt;=COUNTA(NPE!AE$2:AE$181),INDEX(NPE!AE$2:AE$181,SMALL(IF(NPE!AE$2:AE$181&lt;&gt;"",ROW(INDIRECT("1:"&amp;ROWS(NPE!AE$2:AE$181)))),ROWS(NPE!$1:14))),""),"")</f>
        <v>arroche</v>
      </c>
      <c r="AV47" s="98" t="str">
        <f t="array" aca="1" ref="AV47" ca="1">IFERROR(IF(ROWS(NPE!$1:14)&lt;=COUNTA(NPE!AF$2:AF$181),INDEX(NPE!AF$2:AF$181,SMALL(IF(NPE!AF$2:AF$181&lt;&gt;"",ROW(INDIRECT("1:"&amp;ROWS(NPE!AF$2:AF$181)))),ROWS(NPE!$1:14))),""),"")</f>
        <v>arroche</v>
      </c>
      <c r="AW47" s="98" t="str">
        <f t="array" aca="1" ref="AW47" ca="1">IFERROR(IF(ROWS(NPE!$1:14)&lt;=COUNTA(NPE!AG$2:AG$181),INDEX(NPE!AG$2:AG$181,SMALL(IF(NPE!AG$2:AG$181&lt;&gt;"",ROW(INDIRECT("1:"&amp;ROWS(NPE!AG$2:AG$181)))),ROWS(NPE!$1:14))),""),"")</f>
        <v>arroche</v>
      </c>
      <c r="AX47" s="98" t="str">
        <f t="array" aca="1" ref="AX47" ca="1">IFERROR(IF(ROWS(NPE!$1:14)&lt;=COUNTA(NPE!AH$2:AH$181),INDEX(NPE!AH$2:AH$181,SMALL(IF(NPE!AH$2:AH$181&lt;&gt;"",ROW(INDIRECT("1:"&amp;ROWS(NPE!AH$2:AH$181)))),ROWS(NPE!$1:14))),""),"")</f>
        <v>arroche</v>
      </c>
      <c r="AY47" s="98" t="str">
        <f t="array" aca="1" ref="AY47" ca="1">IFERROR(IF(ROWS(NPE!$1:14)&lt;=COUNTA(NPE!AI$2:AI$181),INDEX(NPE!AI$2:AI$181,SMALL(IF(NPE!AI$2:AI$181&lt;&gt;"",ROW(INDIRECT("1:"&amp;ROWS(NPE!AI$2:AI$181)))),ROWS(NPE!$1:14))),""),"")</f>
        <v>chou rave</v>
      </c>
      <c r="AZ47" s="98" t="str">
        <f t="array" aca="1" ref="AZ47" ca="1">IFERROR(IF(ROWS(NPE!$1:14)&lt;=COUNTA(NPE!AJ$2:AJ$181),INDEX(NPE!AJ$2:AJ$181,SMALL(IF(NPE!AJ$2:AJ$181&lt;&gt;"",ROW(INDIRECT("1:"&amp;ROWS(NPE!AJ$2:AJ$181)))),ROWS(NPE!$1:14))),""),"")</f>
        <v/>
      </c>
      <c r="BA47" s="98" t="str">
        <f t="array" aca="1" ref="BA47" ca="1">IFERROR(IF(ROWS(NPE!$1:14)&lt;=COUNTA(NPE!AK$2:AK$181),INDEX(NPE!AK$2:AK$181,SMALL(IF(NPE!AK$2:AK$181&lt;&gt;"",ROW(INDIRECT("1:"&amp;ROWS(NPE!AK$2:AK$181)))),ROWS(NPE!$1:14))),""),"")</f>
        <v/>
      </c>
      <c r="BB47" s="98" t="str">
        <f t="array" aca="1" ref="BB47" ca="1">IFERROR(IF(ROWS(NPE!$1:14)&lt;=COUNTA(NPE!AL$2:AL$181),INDEX(NPE!AL$2:AL$181,SMALL(IF(NPE!AL$2:AL$181&lt;&gt;"",ROW(INDIRECT("1:"&amp;ROWS(NPE!AL$2:AL$181)))),ROWS(NPE!$1:14))),""),"")</f>
        <v/>
      </c>
      <c r="BC47" s="98" t="str">
        <f t="array" aca="1" ref="BC47" ca="1">IFERROR(IF(ROWS(NPE!$1:14)&lt;=COUNTA(NPE!AM$2:AM$181),INDEX(NPE!AM$2:AM$181,SMALL(IF(NPE!AM$2:AM$181&lt;&gt;"",ROW(INDIRECT("1:"&amp;ROWS(NPE!AM$2:AM$181)))),ROWS(NPE!$1:14))),""),"")</f>
        <v/>
      </c>
      <c r="BD47" s="98" t="str">
        <f t="array" aca="1" ref="BD47" ca="1">IFERROR(IF(ROWS(NPE!$1:14)&lt;=COUNTA(NPE!AN$2:AN$181),INDEX(NPE!AN$2:AN$181,SMALL(IF(NPE!AN$2:AN$181&lt;&gt;"",ROW(INDIRECT("1:"&amp;ROWS(NPE!AN$2:AN$181)))),ROWS(NPE!$1:14))),""),"")</f>
        <v/>
      </c>
      <c r="BE47" s="98" t="str">
        <f t="array" aca="1" ref="BE47" ca="1">IFERROR(IF(ROWS(NPE!$1:14)&lt;=COUNTA(NPE!AO$2:AO$181),INDEX(NPE!AO$2:AO$181,SMALL(IF(NPE!AO$2:AO$181&lt;&gt;"",ROW(INDIRECT("1:"&amp;ROWS(NPE!AO$2:AO$181)))),ROWS(NPE!$1:14))),""),"")</f>
        <v/>
      </c>
      <c r="BF47" s="98" t="str">
        <f t="array" aca="1" ref="BF47" ca="1">IFERROR(IF(ROWS(NPE!$1:14)&lt;=COUNTA(NPE!AP$2:AP$181),INDEX(NPE!AP$2:AP$181,SMALL(IF(NPE!AP$2:AP$181&lt;&gt;"",ROW(INDIRECT("1:"&amp;ROWS(NPE!AP$2:AP$181)))),ROWS(NPE!$1:14))),""),"")</f>
        <v/>
      </c>
      <c r="BG47" s="98" t="str">
        <f t="array" aca="1" ref="BG47" ca="1">IFERROR(IF(ROWS(NPE!$1:14)&lt;=COUNTA(NPE!AQ$2:AQ$181),INDEX(NPE!AQ$2:AQ$181,SMALL(IF(NPE!AQ$2:AQ$181&lt;&gt;"",ROW(INDIRECT("1:"&amp;ROWS(NPE!AQ$2:AQ$181)))),ROWS(NPE!$1:14))),""),"")</f>
        <v>butternut</v>
      </c>
      <c r="BH47" s="98" t="str">
        <f t="array" aca="1" ref="BH47" ca="1">IFERROR(IF(ROWS(NPE!$1:14)&lt;=COUNTA(NPE!AR$2:AR$181),INDEX(NPE!AR$2:AR$181,SMALL(IF(NPE!AR$2:AR$181&lt;&gt;"",ROW(INDIRECT("1:"&amp;ROWS(NPE!AR$2:AR$181)))),ROWS(NPE!$1:14))),""),"")</f>
        <v>salsifis</v>
      </c>
      <c r="BI47" s="98" t="str">
        <f t="array" aca="1" ref="BI47" ca="1">IFERROR(IF(ROWS(NPE!$1:14)&lt;=COUNTA(NPE!AS$2:AS$181),INDEX(NPE!AS$2:AS$181,SMALL(IF(NPE!AS$2:AS$181&lt;&gt;"",ROW(INDIRECT("1:"&amp;ROWS(NPE!AS$2:AS$181)))),ROWS(NPE!$1:14))),""),"")</f>
        <v/>
      </c>
      <c r="BJ47" s="98" t="str">
        <f t="array" aca="1" ref="BJ47" ca="1">IFERROR(IF(ROWS(NPE!$1:14)&lt;=COUNTA(NPE!AT$2:AT$181),INDEX(NPE!AT$2:AT$181,SMALL(IF(NPE!AT$2:AT$181&lt;&gt;"",ROW(INDIRECT("1:"&amp;ROWS(NPE!AT$2:AT$181)))),ROWS(NPE!$1:14))),""),"")</f>
        <v/>
      </c>
      <c r="BK47" s="98" t="str">
        <f t="array" aca="1" ref="BK47" ca="1">IFERROR(IF(ROWS(NPE!$1:14)&lt;=COUNTA(NPE!AU$2:AU$181),INDEX(NPE!AU$2:AU$181,SMALL(IF(NPE!AU$2:AU$181&lt;&gt;"",ROW(INDIRECT("1:"&amp;ROWS(NPE!AU$2:AU$181)))),ROWS(NPE!$1:14))),""),"")</f>
        <v/>
      </c>
      <c r="BL47" s="98" t="str">
        <f t="array" aca="1" ref="BL47" ca="1">IFERROR(IF(ROWS(NPE!$1:14)&lt;=COUNTA(NPE!AV$2:AV$181),INDEX(NPE!AV$2:AV$181,SMALL(IF(NPE!AV$2:AV$181&lt;&gt;"",ROW(INDIRECT("1:"&amp;ROWS(NPE!AV$2:AV$181)))),ROWS(NPE!$1:14))),""),"")</f>
        <v/>
      </c>
      <c r="BM47" s="98" t="str">
        <f t="array" aca="1" ref="BM47" ca="1">IFERROR(IF(ROWS(NPE!$1:14)&lt;=COUNTA(NPE!AW$2:AW$181),INDEX(NPE!AW$2:AW$181,SMALL(IF(NPE!AW$2:AW$181&lt;&gt;"",ROW(INDIRECT("1:"&amp;ROWS(NPE!AW$2:AW$181)))),ROWS(NPE!$1:14))),""),"")</f>
        <v/>
      </c>
      <c r="BN47" s="98" t="str">
        <f t="array" aca="1" ref="BN47" ca="1">IFERROR(IF(ROWS(NPE!$1:14)&lt;=COUNTA(NPE!AX$2:AX$181),INDEX(NPE!AX$2:AX$181,SMALL(IF(NPE!AX$2:AX$181&lt;&gt;"",ROW(INDIRECT("1:"&amp;ROWS(NPE!AX$2:AX$181)))),ROWS(NPE!$1:14))),""),"")</f>
        <v/>
      </c>
      <c r="BO47" s="98" t="str">
        <f t="array" aca="1" ref="BO47" ca="1">IFERROR(IF(ROWS(NPE!$1:14)&lt;=COUNTA(NPE!AY$2:AY$181),INDEX(NPE!AY$2:AY$181,SMALL(IF(NPE!AY$2:AY$181&lt;&gt;"",ROW(INDIRECT("1:"&amp;ROWS(NPE!AY$2:AY$181)))),ROWS(NPE!$1:14))),""),"")</f>
        <v/>
      </c>
      <c r="BP47" s="98" t="str">
        <f t="array" aca="1" ref="BP47" ca="1">IFERROR(IF(ROWS(NPE!$1:14)&lt;=COUNTA(NPE!AZ$2:AZ$181),INDEX(NPE!AZ$2:AZ$181,SMALL(IF(NPE!AZ$2:AZ$181&lt;&gt;"",ROW(INDIRECT("1:"&amp;ROWS(NPE!AZ$2:AZ$181)))),ROWS(NPE!$1:14))),""),"")</f>
        <v/>
      </c>
    </row>
    <row r="48" spans="2:68" x14ac:dyDescent="0.2">
      <c r="B48" s="183" t="str">
        <f ca="1">Surfaces!$B16</f>
        <v>potimarron</v>
      </c>
      <c r="C48" s="110">
        <f ca="1">IF((VLOOKUP(B48,Surfaces!$B$1:$AL$61,23,0))="",(VLOOKUP(B48,Surfaces!$B$1:$AL$61,36,0)),(VLOOKUP(B48,Surfaces!$B$1:$AL$61,23,0)))</f>
        <v>9.1</v>
      </c>
      <c r="D48" s="111">
        <f ca="1">Surfaces!$I16</f>
        <v>50</v>
      </c>
      <c r="E48" s="111" t="str">
        <f ca="1">Surfaces!$H16</f>
        <v>u</v>
      </c>
      <c r="F48" s="110">
        <f ca="1">IF((VLOOKUP(B48,Surfaces!$B$1:$AL$61,21,0))="",(VLOOKUP(B48,Surfaces!$B$1:$AL$61,34,0)),(VLOOKUP(B48,Surfaces!$B$1:$AL$61,21,0)))</f>
        <v>0.56874999999999998</v>
      </c>
      <c r="G48" s="110">
        <f ca="1">IFERROR(IF((VLOOKUP(B48,Surfaces!$B$1:$AL$61,18,0))="",(VLOOKUP(B48,Surfaces!$B$1:$AL$61,31,0)/$C$3),(VLOOKUP(B48,Surfaces!$B$1:$AL$61,18,0)/$C$3)),"")</f>
        <v>0.56874999999999998</v>
      </c>
      <c r="H48" s="111">
        <f ca="1">IF((VLOOKUP(B48,Surfaces!$B$1:$AL$61,14,0))="",(VLOOKUP(B48,Surfaces!$B$1:$AL$61,28,0)),(VLOOKUP(B48,Surfaces!$B$1:$AL$61,14,0)))</f>
        <v>39</v>
      </c>
      <c r="I48" s="111">
        <f ca="1">IF((VLOOKUP(B48,Surfaces!$B$1:$AL$61,15,0))="",(VLOOKUP(B48,Surfaces!$B$1:$AL$61,29,0)),(VLOOKUP(B48,Surfaces!$B$1:$AL$61,15,0)))</f>
        <v>39</v>
      </c>
      <c r="J48" s="110">
        <f ca="1">IF(ISNA(VLOOKUP(B48,Calendrier!$A$2:$BR$181,67,0)),"",(VLOOKUP(B48,Calendrier!$A$2:$BR$181,67,0))*D48)</f>
        <v>40</v>
      </c>
      <c r="K48" s="110" t="str">
        <f ca="1">IF(ISNA(VLOOKUP(B48,Calendrier!$A$2:$BR$181,68,0)),"",(VLOOKUP(B48,Calendrier!$A$2:$BR$181,68,0)))</f>
        <v>€/kg</v>
      </c>
      <c r="L48" s="110">
        <f ca="1">IF(ISNA(VLOOKUP(B48,Calendrier!$A$2:$BR$181,69,0)),"",(VLOOKUP(B48,Calendrier!$A$2:$BR$181,69,0))*D48)</f>
        <v>82</v>
      </c>
      <c r="M48" s="110" t="str">
        <f t="shared" ca="1" si="0"/>
        <v>€/kg</v>
      </c>
      <c r="N48" s="110">
        <f t="shared" ca="1" si="2"/>
        <v>42</v>
      </c>
      <c r="O48" s="184" t="str">
        <f t="shared" ca="1" si="1"/>
        <v>€/kg</v>
      </c>
      <c r="Q48" s="98" t="str">
        <f t="array" aca="1" ref="Q48" ca="1">IFERROR(IF(ROWS(NPE!$1:15)&lt;=COUNTA(NPE!A$2:A$181),INDEX(NPE!A$2:A$181,SMALL(IF(NPE!A$2:A$181&lt;&gt;"",ROW(INDIRECT("1:"&amp;ROWS(NPE!A$2:A$181)))),ROWS(NPE!$1:15))),""),"")</f>
        <v/>
      </c>
      <c r="R48" s="98" t="str">
        <f t="array" aca="1" ref="R48" ca="1">IFERROR(IF(ROWS(NPE!$1:15)&lt;=COUNTA(NPE!B$2:B$181),INDEX(NPE!B$2:B$181,SMALL(IF(NPE!B$2:B$181&lt;&gt;"",ROW(INDIRECT("1:"&amp;ROWS(NPE!B$2:B$181)))),ROWS(NPE!$1:15))),""),"")</f>
        <v/>
      </c>
      <c r="S48" s="98" t="str">
        <f t="array" aca="1" ref="S48" ca="1">IFERROR(IF(ROWS(NPE!$1:15)&lt;=COUNTA(NPE!C$2:C$181),INDEX(NPE!C$2:C$181,SMALL(IF(NPE!C$2:C$181&lt;&gt;"",ROW(INDIRECT("1:"&amp;ROWS(NPE!C$2:C$181)))),ROWS(NPE!$1:15))),""),"")</f>
        <v/>
      </c>
      <c r="T48" s="98" t="str">
        <f t="array" aca="1" ref="T48" ca="1">IFERROR(IF(ROWS(NPE!$1:15)&lt;=COUNTA(NPE!D$2:D$181),INDEX(NPE!D$2:D$181,SMALL(IF(NPE!D$2:D$181&lt;&gt;"",ROW(INDIRECT("1:"&amp;ROWS(NPE!D$2:D$181)))),ROWS(NPE!$1:15))),""),"")</f>
        <v/>
      </c>
      <c r="U48" s="98" t="str">
        <f t="array" aca="1" ref="U48" ca="1">IFERROR(IF(ROWS(NPE!$1:15)&lt;=COUNTA(NPE!E$2:E$181),INDEX(NPE!E$2:E$181,SMALL(IF(NPE!E$2:E$181&lt;&gt;"",ROW(INDIRECT("1:"&amp;ROWS(NPE!E$2:E$181)))),ROWS(NPE!$1:15))),""),"")</f>
        <v/>
      </c>
      <c r="V48" s="98" t="str">
        <f t="array" aca="1" ref="V48" ca="1">IFERROR(IF(ROWS(NPE!$1:15)&lt;=COUNTA(NPE!F$2:F$181),INDEX(NPE!F$2:F$181,SMALL(IF(NPE!F$2:F$181&lt;&gt;"",ROW(INDIRECT("1:"&amp;ROWS(NPE!F$2:F$181)))),ROWS(NPE!$1:15))),""),"")</f>
        <v/>
      </c>
      <c r="W48" s="98" t="str">
        <f t="array" aca="1" ref="W48" ca="1">IFERROR(IF(ROWS(NPE!$1:15)&lt;=COUNTA(NPE!G$2:G$181),INDEX(NPE!G$2:G$181,SMALL(IF(NPE!G$2:G$181&lt;&gt;"",ROW(INDIRECT("1:"&amp;ROWS(NPE!G$2:G$181)))),ROWS(NPE!$1:15))),""),"")</f>
        <v/>
      </c>
      <c r="X48" s="98" t="str">
        <f t="array" aca="1" ref="X48" ca="1">IFERROR(IF(ROWS(NPE!$1:15)&lt;=COUNTA(NPE!H$2:H$181),INDEX(NPE!H$2:H$181,SMALL(IF(NPE!H$2:H$181&lt;&gt;"",ROW(INDIRECT("1:"&amp;ROWS(NPE!H$2:H$181)))),ROWS(NPE!$1:15))),""),"")</f>
        <v/>
      </c>
      <c r="Y48" s="98" t="str">
        <f t="array" aca="1" ref="Y48" ca="1">IFERROR(IF(ROWS(NPE!$1:15)&lt;=COUNTA(NPE!I$2:I$181),INDEX(NPE!I$2:I$181,SMALL(IF(NPE!I$2:I$181&lt;&gt;"",ROW(INDIRECT("1:"&amp;ROWS(NPE!I$2:I$181)))),ROWS(NPE!$1:15))),""),"")</f>
        <v/>
      </c>
      <c r="Z48" s="98" t="str">
        <f t="array" aca="1" ref="Z48" ca="1">IFERROR(IF(ROWS(NPE!$1:15)&lt;=COUNTA(NPE!J$2:J$181),INDEX(NPE!J$2:J$181,SMALL(IF(NPE!J$2:J$181&lt;&gt;"",ROW(INDIRECT("1:"&amp;ROWS(NPE!J$2:J$181)))),ROWS(NPE!$1:15))),""),"")</f>
        <v/>
      </c>
      <c r="AA48" s="98" t="str">
        <f t="array" aca="1" ref="AA48" ca="1">IFERROR(IF(ROWS(NPE!$1:15)&lt;=COUNTA(NPE!K$2:K$181),INDEX(NPE!K$2:K$181,SMALL(IF(NPE!K$2:K$181&lt;&gt;"",ROW(INDIRECT("1:"&amp;ROWS(NPE!K$2:K$181)))),ROWS(NPE!$1:15))),""),"")</f>
        <v/>
      </c>
      <c r="AB48" s="98" t="str">
        <f t="array" aca="1" ref="AB48" ca="1">IFERROR(IF(ROWS(NPE!$1:15)&lt;=COUNTA(NPE!L$2:L$181),INDEX(NPE!L$2:L$181,SMALL(IF(NPE!L$2:L$181&lt;&gt;"",ROW(INDIRECT("1:"&amp;ROWS(NPE!L$2:L$181)))),ROWS(NPE!$1:15))),""),"")</f>
        <v/>
      </c>
      <c r="AC48" s="98" t="str">
        <f t="array" aca="1" ref="AC48" ca="1">IFERROR(IF(ROWS(NPE!$1:15)&lt;=COUNTA(NPE!M$2:M$181),INDEX(NPE!M$2:M$181,SMALL(IF(NPE!M$2:M$181&lt;&gt;"",ROW(INDIRECT("1:"&amp;ROWS(NPE!M$2:M$181)))),ROWS(NPE!$1:15))),""),"")</f>
        <v/>
      </c>
      <c r="AD48" s="98" t="str">
        <f t="array" aca="1" ref="AD48" ca="1">IFERROR(IF(ROWS(NPE!$1:15)&lt;=COUNTA(NPE!N$2:N$181),INDEX(NPE!N$2:N$181,SMALL(IF(NPE!N$2:N$181&lt;&gt;"",ROW(INDIRECT("1:"&amp;ROWS(NPE!N$2:N$181)))),ROWS(NPE!$1:15))),""),"")</f>
        <v/>
      </c>
      <c r="AE48" s="98" t="str">
        <f t="array" aca="1" ref="AE48" ca="1">IFERROR(IF(ROWS(NPE!$1:15)&lt;=COUNTA(NPE!O$2:O$181),INDEX(NPE!O$2:O$181,SMALL(IF(NPE!O$2:O$181&lt;&gt;"",ROW(INDIRECT("1:"&amp;ROWS(NPE!O$2:O$181)))),ROWS(NPE!$1:15))),""),"")</f>
        <v/>
      </c>
      <c r="AF48" s="98" t="str">
        <f t="array" aca="1" ref="AF48" ca="1">IFERROR(IF(ROWS(NPE!$1:15)&lt;=COUNTA(NPE!P$2:P$181),INDEX(NPE!P$2:P$181,SMALL(IF(NPE!P$2:P$181&lt;&gt;"",ROW(INDIRECT("1:"&amp;ROWS(NPE!P$2:P$181)))),ROWS(NPE!$1:15))),""),"")</f>
        <v/>
      </c>
      <c r="AG48" s="98" t="str">
        <f t="array" aca="1" ref="AG48" ca="1">IFERROR(IF(ROWS(NPE!$1:15)&lt;=COUNTA(NPE!Q$2:Q$181),INDEX(NPE!Q$2:Q$181,SMALL(IF(NPE!Q$2:Q$181&lt;&gt;"",ROW(INDIRECT("1:"&amp;ROWS(NPE!Q$2:Q$181)))),ROWS(NPE!$1:15))),""),"")</f>
        <v/>
      </c>
      <c r="AH48" s="98" t="str">
        <f t="array" aca="1" ref="AH48" ca="1">IFERROR(IF(ROWS(NPE!$1:15)&lt;=COUNTA(NPE!R$2:R$181),INDEX(NPE!R$2:R$181,SMALL(IF(NPE!R$2:R$181&lt;&gt;"",ROW(INDIRECT("1:"&amp;ROWS(NPE!R$2:R$181)))),ROWS(NPE!$1:15))),""),"")</f>
        <v/>
      </c>
      <c r="AI48" s="98" t="str">
        <f t="array" aca="1" ref="AI48" ca="1">IFERROR(IF(ROWS(NPE!$1:15)&lt;=COUNTA(NPE!S$2:S$181),INDEX(NPE!S$2:S$181,SMALL(IF(NPE!S$2:S$181&lt;&gt;"",ROW(INDIRECT("1:"&amp;ROWS(NPE!S$2:S$181)))),ROWS(NPE!$1:15))),""),"")</f>
        <v/>
      </c>
      <c r="AJ48" s="98" t="str">
        <f t="array" aca="1" ref="AJ48" ca="1">IFERROR(IF(ROWS(NPE!$1:15)&lt;=COUNTA(NPE!T$2:T$181),INDEX(NPE!T$2:T$181,SMALL(IF(NPE!T$2:T$181&lt;&gt;"",ROW(INDIRECT("1:"&amp;ROWS(NPE!T$2:T$181)))),ROWS(NPE!$1:15))),""),"")</f>
        <v/>
      </c>
      <c r="AK48" s="98" t="str">
        <f t="array" aca="1" ref="AK48" ca="1">IFERROR(IF(ROWS(NPE!$1:15)&lt;=COUNTA(NPE!U$2:U$181),INDEX(NPE!U$2:U$181,SMALL(IF(NPE!U$2:U$181&lt;&gt;"",ROW(INDIRECT("1:"&amp;ROWS(NPE!U$2:U$181)))),ROWS(NPE!$1:15))),""),"")</f>
        <v/>
      </c>
      <c r="AL48" s="98" t="str">
        <f t="array" aca="1" ref="AL48" ca="1">IFERROR(IF(ROWS(NPE!$1:15)&lt;=COUNTA(NPE!V$2:V$181),INDEX(NPE!V$2:V$181,SMALL(IF(NPE!V$2:V$181&lt;&gt;"",ROW(INDIRECT("1:"&amp;ROWS(NPE!V$2:V$181)))),ROWS(NPE!$1:15))),""),"")</f>
        <v/>
      </c>
      <c r="AM48" s="98" t="str">
        <f t="array" aca="1" ref="AM48" ca="1">IFERROR(IF(ROWS(NPE!$1:15)&lt;=COUNTA(NPE!W$2:W$181),INDEX(NPE!W$2:W$181,SMALL(IF(NPE!W$2:W$181&lt;&gt;"",ROW(INDIRECT("1:"&amp;ROWS(NPE!W$2:W$181)))),ROWS(NPE!$1:15))),""),"")</f>
        <v/>
      </c>
      <c r="AN48" s="98" t="str">
        <f t="array" aca="1" ref="AN48" ca="1">IFERROR(IF(ROWS(NPE!$1:15)&lt;=COUNTA(NPE!X$2:X$181),INDEX(NPE!X$2:X$181,SMALL(IF(NPE!X$2:X$181&lt;&gt;"",ROW(INDIRECT("1:"&amp;ROWS(NPE!X$2:X$181)))),ROWS(NPE!$1:15))),""),"")</f>
        <v/>
      </c>
      <c r="AO48" s="98" t="str">
        <f t="array" aca="1" ref="AO48" ca="1">IFERROR(IF(ROWS(NPE!$1:15)&lt;=COUNTA(NPE!Y$2:Y$181),INDEX(NPE!Y$2:Y$181,SMALL(IF(NPE!Y$2:Y$181&lt;&gt;"",ROW(INDIRECT("1:"&amp;ROWS(NPE!Y$2:Y$181)))),ROWS(NPE!$1:15))),""),"")</f>
        <v/>
      </c>
      <c r="AP48" s="98" t="str">
        <f t="array" aca="1" ref="AP48" ca="1">IFERROR(IF(ROWS(NPE!$1:15)&lt;=COUNTA(NPE!Z$2:Z$181),INDEX(NPE!Z$2:Z$181,SMALL(IF(NPE!Z$2:Z$181&lt;&gt;"",ROW(INDIRECT("1:"&amp;ROWS(NPE!Z$2:Z$181)))),ROWS(NPE!$1:15))),""),"")</f>
        <v/>
      </c>
      <c r="AQ48" s="98" t="str">
        <f t="array" aca="1" ref="AQ48" ca="1">IFERROR(IF(ROWS(NPE!$1:15)&lt;=COUNTA(NPE!AA$2:AA$181),INDEX(NPE!AA$2:AA$181,SMALL(IF(NPE!AA$2:AA$181&lt;&gt;"",ROW(INDIRECT("1:"&amp;ROWS(NPE!AA$2:AA$181)))),ROWS(NPE!$1:15))),""),"")</f>
        <v/>
      </c>
      <c r="AR48" s="98" t="str">
        <f t="array" aca="1" ref="AR48" ca="1">IFERROR(IF(ROWS(NPE!$1:15)&lt;=COUNTA(NPE!AB$2:AB$181),INDEX(NPE!AB$2:AB$181,SMALL(IF(NPE!AB$2:AB$181&lt;&gt;"",ROW(INDIRECT("1:"&amp;ROWS(NPE!AB$2:AB$181)))),ROWS(NPE!$1:15))),""),"")</f>
        <v>arroche</v>
      </c>
      <c r="AS48" s="98" t="str">
        <f t="array" aca="1" ref="AS48" ca="1">IFERROR(IF(ROWS(NPE!$1:15)&lt;=COUNTA(NPE!AC$2:AC$181),INDEX(NPE!AC$2:AC$181,SMALL(IF(NPE!AC$2:AC$181&lt;&gt;"",ROW(INDIRECT("1:"&amp;ROWS(NPE!AC$2:AC$181)))),ROWS(NPE!$1:15))),""),"")</f>
        <v>oignons</v>
      </c>
      <c r="AT48" s="98" t="str">
        <f t="array" aca="1" ref="AT48" ca="1">IFERROR(IF(ROWS(NPE!$1:15)&lt;=COUNTA(NPE!AD$2:AD$181),INDEX(NPE!AD$2:AD$181,SMALL(IF(NPE!AD$2:AD$181&lt;&gt;"",ROW(INDIRECT("1:"&amp;ROWS(NPE!AD$2:AD$181)))),ROWS(NPE!$1:15))),""),"")</f>
        <v>oignons</v>
      </c>
      <c r="AU48" s="98" t="str">
        <f t="array" aca="1" ref="AU48" ca="1">IFERROR(IF(ROWS(NPE!$1:15)&lt;=COUNTA(NPE!AE$2:AE$181),INDEX(NPE!AE$2:AE$181,SMALL(IF(NPE!AE$2:AE$181&lt;&gt;"",ROW(INDIRECT("1:"&amp;ROWS(NPE!AE$2:AE$181)))),ROWS(NPE!$1:15))),""),"")</f>
        <v>oignons</v>
      </c>
      <c r="AV48" s="98" t="str">
        <f t="array" aca="1" ref="AV48" ca="1">IFERROR(IF(ROWS(NPE!$1:15)&lt;=COUNTA(NPE!AF$2:AF$181),INDEX(NPE!AF$2:AF$181,SMALL(IF(NPE!AF$2:AF$181&lt;&gt;"",ROW(INDIRECT("1:"&amp;ROWS(NPE!AF$2:AF$181)))),ROWS(NPE!$1:15))),""),"")</f>
        <v>oignons</v>
      </c>
      <c r="AW48" s="98" t="str">
        <f t="array" aca="1" ref="AW48" ca="1">IFERROR(IF(ROWS(NPE!$1:15)&lt;=COUNTA(NPE!AG$2:AG$181),INDEX(NPE!AG$2:AG$181,SMALL(IF(NPE!AG$2:AG$181&lt;&gt;"",ROW(INDIRECT("1:"&amp;ROWS(NPE!AG$2:AG$181)))),ROWS(NPE!$1:15))),""),"")</f>
        <v>oignons</v>
      </c>
      <c r="AX48" s="98" t="str">
        <f t="array" aca="1" ref="AX48" ca="1">IFERROR(IF(ROWS(NPE!$1:15)&lt;=COUNTA(NPE!AH$2:AH$181),INDEX(NPE!AH$2:AH$181,SMALL(IF(NPE!AH$2:AH$181&lt;&gt;"",ROW(INDIRECT("1:"&amp;ROWS(NPE!AH$2:AH$181)))),ROWS(NPE!$1:15))),""),"")</f>
        <v>oignons</v>
      </c>
      <c r="AY48" s="98" t="str">
        <f t="array" aca="1" ref="AY48" ca="1">IFERROR(IF(ROWS(NPE!$1:15)&lt;=COUNTA(NPE!AI$2:AI$181),INDEX(NPE!AI$2:AI$181,SMALL(IF(NPE!AI$2:AI$181&lt;&gt;"",ROW(INDIRECT("1:"&amp;ROWS(NPE!AI$2:AI$181)))),ROWS(NPE!$1:15))),""),"")</f>
        <v>arroche</v>
      </c>
      <c r="AZ48" s="98" t="str">
        <f t="array" aca="1" ref="AZ48" ca="1">IFERROR(IF(ROWS(NPE!$1:15)&lt;=COUNTA(NPE!AJ$2:AJ$181),INDEX(NPE!AJ$2:AJ$181,SMALL(IF(NPE!AJ$2:AJ$181&lt;&gt;"",ROW(INDIRECT("1:"&amp;ROWS(NPE!AJ$2:AJ$181)))),ROWS(NPE!$1:15))),""),"")</f>
        <v/>
      </c>
      <c r="BA48" s="98" t="str">
        <f t="array" aca="1" ref="BA48" ca="1">IFERROR(IF(ROWS(NPE!$1:15)&lt;=COUNTA(NPE!AK$2:AK$181),INDEX(NPE!AK$2:AK$181,SMALL(IF(NPE!AK$2:AK$181&lt;&gt;"",ROW(INDIRECT("1:"&amp;ROWS(NPE!AK$2:AK$181)))),ROWS(NPE!$1:15))),""),"")</f>
        <v/>
      </c>
      <c r="BB48" s="98" t="str">
        <f t="array" aca="1" ref="BB48" ca="1">IFERROR(IF(ROWS(NPE!$1:15)&lt;=COUNTA(NPE!AL$2:AL$181),INDEX(NPE!AL$2:AL$181,SMALL(IF(NPE!AL$2:AL$181&lt;&gt;"",ROW(INDIRECT("1:"&amp;ROWS(NPE!AL$2:AL$181)))),ROWS(NPE!$1:15))),""),"")</f>
        <v/>
      </c>
      <c r="BC48" s="98" t="str">
        <f t="array" aca="1" ref="BC48" ca="1">IFERROR(IF(ROWS(NPE!$1:15)&lt;=COUNTA(NPE!AM$2:AM$181),INDEX(NPE!AM$2:AM$181,SMALL(IF(NPE!AM$2:AM$181&lt;&gt;"",ROW(INDIRECT("1:"&amp;ROWS(NPE!AM$2:AM$181)))),ROWS(NPE!$1:15))),""),"")</f>
        <v/>
      </c>
      <c r="BD48" s="98" t="str">
        <f t="array" aca="1" ref="BD48" ca="1">IFERROR(IF(ROWS(NPE!$1:15)&lt;=COUNTA(NPE!AN$2:AN$181),INDEX(NPE!AN$2:AN$181,SMALL(IF(NPE!AN$2:AN$181&lt;&gt;"",ROW(INDIRECT("1:"&amp;ROWS(NPE!AN$2:AN$181)))),ROWS(NPE!$1:15))),""),"")</f>
        <v/>
      </c>
      <c r="BE48" s="98" t="str">
        <f t="array" aca="1" ref="BE48" ca="1">IFERROR(IF(ROWS(NPE!$1:15)&lt;=COUNTA(NPE!AO$2:AO$181),INDEX(NPE!AO$2:AO$181,SMALL(IF(NPE!AO$2:AO$181&lt;&gt;"",ROW(INDIRECT("1:"&amp;ROWS(NPE!AO$2:AO$181)))),ROWS(NPE!$1:15))),""),"")</f>
        <v/>
      </c>
      <c r="BF48" s="98" t="str">
        <f t="array" aca="1" ref="BF48" ca="1">IFERROR(IF(ROWS(NPE!$1:15)&lt;=COUNTA(NPE!AP$2:AP$181),INDEX(NPE!AP$2:AP$181,SMALL(IF(NPE!AP$2:AP$181&lt;&gt;"",ROW(INDIRECT("1:"&amp;ROWS(NPE!AP$2:AP$181)))),ROWS(NPE!$1:15))),""),"")</f>
        <v/>
      </c>
      <c r="BG48" s="98" t="str">
        <f t="array" aca="1" ref="BG48" ca="1">IFERROR(IF(ROWS(NPE!$1:15)&lt;=COUNTA(NPE!AQ$2:AQ$181),INDEX(NPE!AQ$2:AQ$181,SMALL(IF(NPE!AQ$2:AQ$181&lt;&gt;"",ROW(INDIRECT("1:"&amp;ROWS(NPE!AQ$2:AQ$181)))),ROWS(NPE!$1:15))),""),"")</f>
        <v>panais</v>
      </c>
      <c r="BH48" s="98" t="str">
        <f t="array" aca="1" ref="BH48" ca="1">IFERROR(IF(ROWS(NPE!$1:15)&lt;=COUNTA(NPE!AR$2:AR$181),INDEX(NPE!AR$2:AR$181,SMALL(IF(NPE!AR$2:AR$181&lt;&gt;"",ROW(INDIRECT("1:"&amp;ROWS(NPE!AR$2:AR$181)))),ROWS(NPE!$1:15))),""),"")</f>
        <v>souchet comestible</v>
      </c>
      <c r="BI48" s="98" t="str">
        <f t="array" aca="1" ref="BI48" ca="1">IFERROR(IF(ROWS(NPE!$1:15)&lt;=COUNTA(NPE!AS$2:AS$181),INDEX(NPE!AS$2:AS$181,SMALL(IF(NPE!AS$2:AS$181&lt;&gt;"",ROW(INDIRECT("1:"&amp;ROWS(NPE!AS$2:AS$181)))),ROWS(NPE!$1:15))),""),"")</f>
        <v/>
      </c>
      <c r="BJ48" s="98" t="str">
        <f t="array" aca="1" ref="BJ48" ca="1">IFERROR(IF(ROWS(NPE!$1:15)&lt;=COUNTA(NPE!AT$2:AT$181),INDEX(NPE!AT$2:AT$181,SMALL(IF(NPE!AT$2:AT$181&lt;&gt;"",ROW(INDIRECT("1:"&amp;ROWS(NPE!AT$2:AT$181)))),ROWS(NPE!$1:15))),""),"")</f>
        <v/>
      </c>
      <c r="BK48" s="98" t="str">
        <f t="array" aca="1" ref="BK48" ca="1">IFERROR(IF(ROWS(NPE!$1:15)&lt;=COUNTA(NPE!AU$2:AU$181),INDEX(NPE!AU$2:AU$181,SMALL(IF(NPE!AU$2:AU$181&lt;&gt;"",ROW(INDIRECT("1:"&amp;ROWS(NPE!AU$2:AU$181)))),ROWS(NPE!$1:15))),""),"")</f>
        <v/>
      </c>
      <c r="BL48" s="98" t="str">
        <f t="array" aca="1" ref="BL48" ca="1">IFERROR(IF(ROWS(NPE!$1:15)&lt;=COUNTA(NPE!AV$2:AV$181),INDEX(NPE!AV$2:AV$181,SMALL(IF(NPE!AV$2:AV$181&lt;&gt;"",ROW(INDIRECT("1:"&amp;ROWS(NPE!AV$2:AV$181)))),ROWS(NPE!$1:15))),""),"")</f>
        <v/>
      </c>
      <c r="BM48" s="98" t="str">
        <f t="array" aca="1" ref="BM48" ca="1">IFERROR(IF(ROWS(NPE!$1:15)&lt;=COUNTA(NPE!AW$2:AW$181),INDEX(NPE!AW$2:AW$181,SMALL(IF(NPE!AW$2:AW$181&lt;&gt;"",ROW(INDIRECT("1:"&amp;ROWS(NPE!AW$2:AW$181)))),ROWS(NPE!$1:15))),""),"")</f>
        <v/>
      </c>
      <c r="BN48" s="98" t="str">
        <f t="array" aca="1" ref="BN48" ca="1">IFERROR(IF(ROWS(NPE!$1:15)&lt;=COUNTA(NPE!AX$2:AX$181),INDEX(NPE!AX$2:AX$181,SMALL(IF(NPE!AX$2:AX$181&lt;&gt;"",ROW(INDIRECT("1:"&amp;ROWS(NPE!AX$2:AX$181)))),ROWS(NPE!$1:15))),""),"")</f>
        <v/>
      </c>
      <c r="BO48" s="98" t="str">
        <f t="array" aca="1" ref="BO48" ca="1">IFERROR(IF(ROWS(NPE!$1:15)&lt;=COUNTA(NPE!AY$2:AY$181),INDEX(NPE!AY$2:AY$181,SMALL(IF(NPE!AY$2:AY$181&lt;&gt;"",ROW(INDIRECT("1:"&amp;ROWS(NPE!AY$2:AY$181)))),ROWS(NPE!$1:15))),""),"")</f>
        <v/>
      </c>
      <c r="BP48" s="98" t="str">
        <f t="array" aca="1" ref="BP48" ca="1">IFERROR(IF(ROWS(NPE!$1:15)&lt;=COUNTA(NPE!AZ$2:AZ$181),INDEX(NPE!AZ$2:AZ$181,SMALL(IF(NPE!AZ$2:AZ$181&lt;&gt;"",ROW(INDIRECT("1:"&amp;ROWS(NPE!AZ$2:AZ$181)))),ROWS(NPE!$1:15))),""),"")</f>
        <v/>
      </c>
    </row>
    <row r="49" spans="2:68" x14ac:dyDescent="0.2">
      <c r="B49" s="183" t="str">
        <f ca="1">Surfaces!$B17</f>
        <v>butternut</v>
      </c>
      <c r="C49" s="110">
        <f ca="1">IF((VLOOKUP(B49,Surfaces!$B$1:$AL$61,23,0))="",(VLOOKUP(B49,Surfaces!$B$1:$AL$61,36,0)),(VLOOKUP(B49,Surfaces!$B$1:$AL$61,23,0)))</f>
        <v>9.1</v>
      </c>
      <c r="D49" s="111">
        <f ca="1">Surfaces!$I17</f>
        <v>50</v>
      </c>
      <c r="E49" s="111" t="str">
        <f ca="1">Surfaces!$H17</f>
        <v>u</v>
      </c>
      <c r="F49" s="110">
        <f ca="1">IF((VLOOKUP(B49,Surfaces!$B$1:$AL$61,21,0))="",(VLOOKUP(B49,Surfaces!$B$1:$AL$61,34,0)),(VLOOKUP(B49,Surfaces!$B$1:$AL$61,21,0)))</f>
        <v>0.56874999999999998</v>
      </c>
      <c r="G49" s="110">
        <f ca="1">IFERROR(IF((VLOOKUP(B49,Surfaces!$B$1:$AL$61,18,0))="",(VLOOKUP(B49,Surfaces!$B$1:$AL$61,31,0)/$C$3),(VLOOKUP(B49,Surfaces!$B$1:$AL$61,18,0)/$C$3)),"")</f>
        <v>0.56874999999999998</v>
      </c>
      <c r="H49" s="111">
        <f ca="1">IF((VLOOKUP(B49,Surfaces!$B$1:$AL$61,14,0))="",(VLOOKUP(B49,Surfaces!$B$1:$AL$61,28,0)),(VLOOKUP(B49,Surfaces!$B$1:$AL$61,14,0)))</f>
        <v>39</v>
      </c>
      <c r="I49" s="111">
        <f ca="1">IF((VLOOKUP(B49,Surfaces!$B$1:$AL$61,15,0))="",(VLOOKUP(B49,Surfaces!$B$1:$AL$61,29,0)),(VLOOKUP(B49,Surfaces!$B$1:$AL$61,15,0)))</f>
        <v>39</v>
      </c>
      <c r="J49" s="110">
        <f ca="1">IF(ISNA(VLOOKUP(B49,Calendrier!$A$2:$BR$181,67,0)),"",(VLOOKUP(B49,Calendrier!$A$2:$BR$181,67,0))*D49)</f>
        <v>40</v>
      </c>
      <c r="K49" s="110" t="str">
        <f ca="1">IF(ISNA(VLOOKUP(B49,Calendrier!$A$2:$BR$181,68,0)),"",(VLOOKUP(B49,Calendrier!$A$2:$BR$181,68,0)))</f>
        <v>€/kg</v>
      </c>
      <c r="L49" s="110">
        <f ca="1">IF(ISNA(VLOOKUP(B49,Calendrier!$A$2:$BR$181,69,0)),"",(VLOOKUP(B49,Calendrier!$A$2:$BR$181,69,0))*D49)</f>
        <v>82</v>
      </c>
      <c r="M49" s="110" t="str">
        <f t="shared" ca="1" si="0"/>
        <v>€/kg</v>
      </c>
      <c r="N49" s="110">
        <f t="shared" ca="1" si="2"/>
        <v>42</v>
      </c>
      <c r="O49" s="184" t="str">
        <f t="shared" ca="1" si="1"/>
        <v>€/kg</v>
      </c>
      <c r="Q49" s="98" t="str">
        <f t="array" aca="1" ref="Q49" ca="1">IFERROR(IF(ROWS(NPE!$1:16)&lt;=COUNTA(NPE!A$2:A$181),INDEX(NPE!A$2:A$181,SMALL(IF(NPE!A$2:A$181&lt;&gt;"",ROW(INDIRECT("1:"&amp;ROWS(NPE!A$2:A$181)))),ROWS(NPE!$1:16))),""),"")</f>
        <v/>
      </c>
      <c r="R49" s="98" t="str">
        <f t="array" aca="1" ref="R49" ca="1">IFERROR(IF(ROWS(NPE!$1:16)&lt;=COUNTA(NPE!B$2:B$181),INDEX(NPE!B$2:B$181,SMALL(IF(NPE!B$2:B$181&lt;&gt;"",ROW(INDIRECT("1:"&amp;ROWS(NPE!B$2:B$181)))),ROWS(NPE!$1:16))),""),"")</f>
        <v/>
      </c>
      <c r="S49" s="98" t="str">
        <f t="array" aca="1" ref="S49" ca="1">IFERROR(IF(ROWS(NPE!$1:16)&lt;=COUNTA(NPE!C$2:C$181),INDEX(NPE!C$2:C$181,SMALL(IF(NPE!C$2:C$181&lt;&gt;"",ROW(INDIRECT("1:"&amp;ROWS(NPE!C$2:C$181)))),ROWS(NPE!$1:16))),""),"")</f>
        <v/>
      </c>
      <c r="T49" s="98" t="str">
        <f t="array" aca="1" ref="T49" ca="1">IFERROR(IF(ROWS(NPE!$1:16)&lt;=COUNTA(NPE!D$2:D$181),INDEX(NPE!D$2:D$181,SMALL(IF(NPE!D$2:D$181&lt;&gt;"",ROW(INDIRECT("1:"&amp;ROWS(NPE!D$2:D$181)))),ROWS(NPE!$1:16))),""),"")</f>
        <v/>
      </c>
      <c r="U49" s="98" t="str">
        <f t="array" aca="1" ref="U49" ca="1">IFERROR(IF(ROWS(NPE!$1:16)&lt;=COUNTA(NPE!E$2:E$181),INDEX(NPE!E$2:E$181,SMALL(IF(NPE!E$2:E$181&lt;&gt;"",ROW(INDIRECT("1:"&amp;ROWS(NPE!E$2:E$181)))),ROWS(NPE!$1:16))),""),"")</f>
        <v/>
      </c>
      <c r="V49" s="98" t="str">
        <f t="array" aca="1" ref="V49" ca="1">IFERROR(IF(ROWS(NPE!$1:16)&lt;=COUNTA(NPE!F$2:F$181),INDEX(NPE!F$2:F$181,SMALL(IF(NPE!F$2:F$181&lt;&gt;"",ROW(INDIRECT("1:"&amp;ROWS(NPE!F$2:F$181)))),ROWS(NPE!$1:16))),""),"")</f>
        <v/>
      </c>
      <c r="W49" s="98" t="str">
        <f t="array" aca="1" ref="W49" ca="1">IFERROR(IF(ROWS(NPE!$1:16)&lt;=COUNTA(NPE!G$2:G$181),INDEX(NPE!G$2:G$181,SMALL(IF(NPE!G$2:G$181&lt;&gt;"",ROW(INDIRECT("1:"&amp;ROWS(NPE!G$2:G$181)))),ROWS(NPE!$1:16))),""),"")</f>
        <v/>
      </c>
      <c r="X49" s="98" t="str">
        <f t="array" aca="1" ref="X49" ca="1">IFERROR(IF(ROWS(NPE!$1:16)&lt;=COUNTA(NPE!H$2:H$181),INDEX(NPE!H$2:H$181,SMALL(IF(NPE!H$2:H$181&lt;&gt;"",ROW(INDIRECT("1:"&amp;ROWS(NPE!H$2:H$181)))),ROWS(NPE!$1:16))),""),"")</f>
        <v/>
      </c>
      <c r="Y49" s="98" t="str">
        <f t="array" aca="1" ref="Y49" ca="1">IFERROR(IF(ROWS(NPE!$1:16)&lt;=COUNTA(NPE!I$2:I$181),INDEX(NPE!I$2:I$181,SMALL(IF(NPE!I$2:I$181&lt;&gt;"",ROW(INDIRECT("1:"&amp;ROWS(NPE!I$2:I$181)))),ROWS(NPE!$1:16))),""),"")</f>
        <v/>
      </c>
      <c r="Z49" s="98" t="str">
        <f t="array" aca="1" ref="Z49" ca="1">IFERROR(IF(ROWS(NPE!$1:16)&lt;=COUNTA(NPE!J$2:J$181),INDEX(NPE!J$2:J$181,SMALL(IF(NPE!J$2:J$181&lt;&gt;"",ROW(INDIRECT("1:"&amp;ROWS(NPE!J$2:J$181)))),ROWS(NPE!$1:16))),""),"")</f>
        <v/>
      </c>
      <c r="AA49" s="98" t="str">
        <f t="array" aca="1" ref="AA49" ca="1">IFERROR(IF(ROWS(NPE!$1:16)&lt;=COUNTA(NPE!K$2:K$181),INDEX(NPE!K$2:K$181,SMALL(IF(NPE!K$2:K$181&lt;&gt;"",ROW(INDIRECT("1:"&amp;ROWS(NPE!K$2:K$181)))),ROWS(NPE!$1:16))),""),"")</f>
        <v/>
      </c>
      <c r="AB49" s="98" t="str">
        <f t="array" aca="1" ref="AB49" ca="1">IFERROR(IF(ROWS(NPE!$1:16)&lt;=COUNTA(NPE!L$2:L$181),INDEX(NPE!L$2:L$181,SMALL(IF(NPE!L$2:L$181&lt;&gt;"",ROW(INDIRECT("1:"&amp;ROWS(NPE!L$2:L$181)))),ROWS(NPE!$1:16))),""),"")</f>
        <v/>
      </c>
      <c r="AC49" s="98" t="str">
        <f t="array" aca="1" ref="AC49" ca="1">IFERROR(IF(ROWS(NPE!$1:16)&lt;=COUNTA(NPE!M$2:M$181),INDEX(NPE!M$2:M$181,SMALL(IF(NPE!M$2:M$181&lt;&gt;"",ROW(INDIRECT("1:"&amp;ROWS(NPE!M$2:M$181)))),ROWS(NPE!$1:16))),""),"")</f>
        <v/>
      </c>
      <c r="AD49" s="98" t="str">
        <f t="array" aca="1" ref="AD49" ca="1">IFERROR(IF(ROWS(NPE!$1:16)&lt;=COUNTA(NPE!N$2:N$181),INDEX(NPE!N$2:N$181,SMALL(IF(NPE!N$2:N$181&lt;&gt;"",ROW(INDIRECT("1:"&amp;ROWS(NPE!N$2:N$181)))),ROWS(NPE!$1:16))),""),"")</f>
        <v/>
      </c>
      <c r="AE49" s="98" t="str">
        <f t="array" aca="1" ref="AE49" ca="1">IFERROR(IF(ROWS(NPE!$1:16)&lt;=COUNTA(NPE!O$2:O$181),INDEX(NPE!O$2:O$181,SMALL(IF(NPE!O$2:O$181&lt;&gt;"",ROW(INDIRECT("1:"&amp;ROWS(NPE!O$2:O$181)))),ROWS(NPE!$1:16))),""),"")</f>
        <v/>
      </c>
      <c r="AF49" s="98" t="str">
        <f t="array" aca="1" ref="AF49" ca="1">IFERROR(IF(ROWS(NPE!$1:16)&lt;=COUNTA(NPE!P$2:P$181),INDEX(NPE!P$2:P$181,SMALL(IF(NPE!P$2:P$181&lt;&gt;"",ROW(INDIRECT("1:"&amp;ROWS(NPE!P$2:P$181)))),ROWS(NPE!$1:16))),""),"")</f>
        <v/>
      </c>
      <c r="AG49" s="98" t="str">
        <f t="array" aca="1" ref="AG49" ca="1">IFERROR(IF(ROWS(NPE!$1:16)&lt;=COUNTA(NPE!Q$2:Q$181),INDEX(NPE!Q$2:Q$181,SMALL(IF(NPE!Q$2:Q$181&lt;&gt;"",ROW(INDIRECT("1:"&amp;ROWS(NPE!Q$2:Q$181)))),ROWS(NPE!$1:16))),""),"")</f>
        <v/>
      </c>
      <c r="AH49" s="98" t="str">
        <f t="array" aca="1" ref="AH49" ca="1">IFERROR(IF(ROWS(NPE!$1:16)&lt;=COUNTA(NPE!R$2:R$181),INDEX(NPE!R$2:R$181,SMALL(IF(NPE!R$2:R$181&lt;&gt;"",ROW(INDIRECT("1:"&amp;ROWS(NPE!R$2:R$181)))),ROWS(NPE!$1:16))),""),"")</f>
        <v/>
      </c>
      <c r="AI49" s="98" t="str">
        <f t="array" aca="1" ref="AI49" ca="1">IFERROR(IF(ROWS(NPE!$1:16)&lt;=COUNTA(NPE!S$2:S$181),INDEX(NPE!S$2:S$181,SMALL(IF(NPE!S$2:S$181&lt;&gt;"",ROW(INDIRECT("1:"&amp;ROWS(NPE!S$2:S$181)))),ROWS(NPE!$1:16))),""),"")</f>
        <v/>
      </c>
      <c r="AJ49" s="98" t="str">
        <f t="array" aca="1" ref="AJ49" ca="1">IFERROR(IF(ROWS(NPE!$1:16)&lt;=COUNTA(NPE!T$2:T$181),INDEX(NPE!T$2:T$181,SMALL(IF(NPE!T$2:T$181&lt;&gt;"",ROW(INDIRECT("1:"&amp;ROWS(NPE!T$2:T$181)))),ROWS(NPE!$1:16))),""),"")</f>
        <v/>
      </c>
      <c r="AK49" s="98" t="str">
        <f t="array" aca="1" ref="AK49" ca="1">IFERROR(IF(ROWS(NPE!$1:16)&lt;=COUNTA(NPE!U$2:U$181),INDEX(NPE!U$2:U$181,SMALL(IF(NPE!U$2:U$181&lt;&gt;"",ROW(INDIRECT("1:"&amp;ROWS(NPE!U$2:U$181)))),ROWS(NPE!$1:16))),""),"")</f>
        <v/>
      </c>
      <c r="AL49" s="98" t="str">
        <f t="array" aca="1" ref="AL49" ca="1">IFERROR(IF(ROWS(NPE!$1:16)&lt;=COUNTA(NPE!V$2:V$181),INDEX(NPE!V$2:V$181,SMALL(IF(NPE!V$2:V$181&lt;&gt;"",ROW(INDIRECT("1:"&amp;ROWS(NPE!V$2:V$181)))),ROWS(NPE!$1:16))),""),"")</f>
        <v/>
      </c>
      <c r="AM49" s="98" t="str">
        <f t="array" aca="1" ref="AM49" ca="1">IFERROR(IF(ROWS(NPE!$1:16)&lt;=COUNTA(NPE!W$2:W$181),INDEX(NPE!W$2:W$181,SMALL(IF(NPE!W$2:W$181&lt;&gt;"",ROW(INDIRECT("1:"&amp;ROWS(NPE!W$2:W$181)))),ROWS(NPE!$1:16))),""),"")</f>
        <v/>
      </c>
      <c r="AN49" s="98" t="str">
        <f t="array" aca="1" ref="AN49" ca="1">IFERROR(IF(ROWS(NPE!$1:16)&lt;=COUNTA(NPE!X$2:X$181),INDEX(NPE!X$2:X$181,SMALL(IF(NPE!X$2:X$181&lt;&gt;"",ROW(INDIRECT("1:"&amp;ROWS(NPE!X$2:X$181)))),ROWS(NPE!$1:16))),""),"")</f>
        <v/>
      </c>
      <c r="AO49" s="98" t="str">
        <f t="array" aca="1" ref="AO49" ca="1">IFERROR(IF(ROWS(NPE!$1:16)&lt;=COUNTA(NPE!Y$2:Y$181),INDEX(NPE!Y$2:Y$181,SMALL(IF(NPE!Y$2:Y$181&lt;&gt;"",ROW(INDIRECT("1:"&amp;ROWS(NPE!Y$2:Y$181)))),ROWS(NPE!$1:16))),""),"")</f>
        <v/>
      </c>
      <c r="AP49" s="98" t="str">
        <f t="array" aca="1" ref="AP49" ca="1">IFERROR(IF(ROWS(NPE!$1:16)&lt;=COUNTA(NPE!Z$2:Z$181),INDEX(NPE!Z$2:Z$181,SMALL(IF(NPE!Z$2:Z$181&lt;&gt;"",ROW(INDIRECT("1:"&amp;ROWS(NPE!Z$2:Z$181)))),ROWS(NPE!$1:16))),""),"")</f>
        <v/>
      </c>
      <c r="AQ49" s="98" t="str">
        <f t="array" aca="1" ref="AQ49" ca="1">IFERROR(IF(ROWS(NPE!$1:16)&lt;=COUNTA(NPE!AA$2:AA$181),INDEX(NPE!AA$2:AA$181,SMALL(IF(NPE!AA$2:AA$181&lt;&gt;"",ROW(INDIRECT("1:"&amp;ROWS(NPE!AA$2:AA$181)))),ROWS(NPE!$1:16))),""),"")</f>
        <v/>
      </c>
      <c r="AR49" s="98" t="str">
        <f t="array" aca="1" ref="AR49" ca="1">IFERROR(IF(ROWS(NPE!$1:16)&lt;=COUNTA(NPE!AB$2:AB$181),INDEX(NPE!AB$2:AB$181,SMALL(IF(NPE!AB$2:AB$181&lt;&gt;"",ROW(INDIRECT("1:"&amp;ROWS(NPE!AB$2:AB$181)))),ROWS(NPE!$1:16))),""),"")</f>
        <v>oignons</v>
      </c>
      <c r="AS49" s="98" t="str">
        <f t="array" aca="1" ref="AS49" ca="1">IFERROR(IF(ROWS(NPE!$1:16)&lt;=COUNTA(NPE!AC$2:AC$181),INDEX(NPE!AC$2:AC$181,SMALL(IF(NPE!AC$2:AC$181&lt;&gt;"",ROW(INDIRECT("1:"&amp;ROWS(NPE!AC$2:AC$181)))),ROWS(NPE!$1:16))),""),"")</f>
        <v>choux rouge</v>
      </c>
      <c r="AT49" s="98" t="str">
        <f t="array" aca="1" ref="AT49" ca="1">IFERROR(IF(ROWS(NPE!$1:16)&lt;=COUNTA(NPE!AD$2:AD$181),INDEX(NPE!AD$2:AD$181,SMALL(IF(NPE!AD$2:AD$181&lt;&gt;"",ROW(INDIRECT("1:"&amp;ROWS(NPE!AD$2:AD$181)))),ROWS(NPE!$1:16))),""),"")</f>
        <v>choux rouge</v>
      </c>
      <c r="AU49" s="98" t="str">
        <f t="array" aca="1" ref="AU49" ca="1">IFERROR(IF(ROWS(NPE!$1:16)&lt;=COUNTA(NPE!AE$2:AE$181),INDEX(NPE!AE$2:AE$181,SMALL(IF(NPE!AE$2:AE$181&lt;&gt;"",ROW(INDIRECT("1:"&amp;ROWS(NPE!AE$2:AE$181)))),ROWS(NPE!$1:16))),""),"")</f>
        <v>choux rouge</v>
      </c>
      <c r="AV49" s="98" t="str">
        <f t="array" aca="1" ref="AV49" ca="1">IFERROR(IF(ROWS(NPE!$1:16)&lt;=COUNTA(NPE!AF$2:AF$181),INDEX(NPE!AF$2:AF$181,SMALL(IF(NPE!AF$2:AF$181&lt;&gt;"",ROW(INDIRECT("1:"&amp;ROWS(NPE!AF$2:AF$181)))),ROWS(NPE!$1:16))),""),"")</f>
        <v>choux rouge</v>
      </c>
      <c r="AW49" s="98" t="str">
        <f t="array" aca="1" ref="AW49" ca="1">IFERROR(IF(ROWS(NPE!$1:16)&lt;=COUNTA(NPE!AG$2:AG$181),INDEX(NPE!AG$2:AG$181,SMALL(IF(NPE!AG$2:AG$181&lt;&gt;"",ROW(INDIRECT("1:"&amp;ROWS(NPE!AG$2:AG$181)))),ROWS(NPE!$1:16))),""),"")</f>
        <v>choux rouge</v>
      </c>
      <c r="AX49" s="98" t="str">
        <f t="array" aca="1" ref="AX49" ca="1">IFERROR(IF(ROWS(NPE!$1:16)&lt;=COUNTA(NPE!AH$2:AH$181),INDEX(NPE!AH$2:AH$181,SMALL(IF(NPE!AH$2:AH$181&lt;&gt;"",ROW(INDIRECT("1:"&amp;ROWS(NPE!AH$2:AH$181)))),ROWS(NPE!$1:16))),""),"")</f>
        <v>choux rouge</v>
      </c>
      <c r="AY49" s="98" t="str">
        <f t="array" aca="1" ref="AY49" ca="1">IFERROR(IF(ROWS(NPE!$1:16)&lt;=COUNTA(NPE!AI$2:AI$181),INDEX(NPE!AI$2:AI$181,SMALL(IF(NPE!AI$2:AI$181&lt;&gt;"",ROW(INDIRECT("1:"&amp;ROWS(NPE!AI$2:AI$181)))),ROWS(NPE!$1:16))),""),"")</f>
        <v>choux rouge</v>
      </c>
      <c r="AZ49" s="98" t="str">
        <f t="array" aca="1" ref="AZ49" ca="1">IFERROR(IF(ROWS(NPE!$1:16)&lt;=COUNTA(NPE!AJ$2:AJ$181),INDEX(NPE!AJ$2:AJ$181,SMALL(IF(NPE!AJ$2:AJ$181&lt;&gt;"",ROW(INDIRECT("1:"&amp;ROWS(NPE!AJ$2:AJ$181)))),ROWS(NPE!$1:16))),""),"")</f>
        <v/>
      </c>
      <c r="BA49" s="98" t="str">
        <f t="array" aca="1" ref="BA49" ca="1">IFERROR(IF(ROWS(NPE!$1:16)&lt;=COUNTA(NPE!AK$2:AK$181),INDEX(NPE!AK$2:AK$181,SMALL(IF(NPE!AK$2:AK$181&lt;&gt;"",ROW(INDIRECT("1:"&amp;ROWS(NPE!AK$2:AK$181)))),ROWS(NPE!$1:16))),""),"")</f>
        <v/>
      </c>
      <c r="BB49" s="98" t="str">
        <f t="array" aca="1" ref="BB49" ca="1">IFERROR(IF(ROWS(NPE!$1:16)&lt;=COUNTA(NPE!AL$2:AL$181),INDEX(NPE!AL$2:AL$181,SMALL(IF(NPE!AL$2:AL$181&lt;&gt;"",ROW(INDIRECT("1:"&amp;ROWS(NPE!AL$2:AL$181)))),ROWS(NPE!$1:16))),""),"")</f>
        <v/>
      </c>
      <c r="BC49" s="98" t="str">
        <f t="array" aca="1" ref="BC49" ca="1">IFERROR(IF(ROWS(NPE!$1:16)&lt;=COUNTA(NPE!AM$2:AM$181),INDEX(NPE!AM$2:AM$181,SMALL(IF(NPE!AM$2:AM$181&lt;&gt;"",ROW(INDIRECT("1:"&amp;ROWS(NPE!AM$2:AM$181)))),ROWS(NPE!$1:16))),""),"")</f>
        <v/>
      </c>
      <c r="BD49" s="98" t="str">
        <f t="array" aca="1" ref="BD49" ca="1">IFERROR(IF(ROWS(NPE!$1:16)&lt;=COUNTA(NPE!AN$2:AN$181),INDEX(NPE!AN$2:AN$181,SMALL(IF(NPE!AN$2:AN$181&lt;&gt;"",ROW(INDIRECT("1:"&amp;ROWS(NPE!AN$2:AN$181)))),ROWS(NPE!$1:16))),""),"")</f>
        <v/>
      </c>
      <c r="BE49" s="98" t="str">
        <f t="array" aca="1" ref="BE49" ca="1">IFERROR(IF(ROWS(NPE!$1:16)&lt;=COUNTA(NPE!AO$2:AO$181),INDEX(NPE!AO$2:AO$181,SMALL(IF(NPE!AO$2:AO$181&lt;&gt;"",ROW(INDIRECT("1:"&amp;ROWS(NPE!AO$2:AO$181)))),ROWS(NPE!$1:16))),""),"")</f>
        <v/>
      </c>
      <c r="BF49" s="98" t="str">
        <f t="array" aca="1" ref="BF49" ca="1">IFERROR(IF(ROWS(NPE!$1:16)&lt;=COUNTA(NPE!AP$2:AP$181),INDEX(NPE!AP$2:AP$181,SMALL(IF(NPE!AP$2:AP$181&lt;&gt;"",ROW(INDIRECT("1:"&amp;ROWS(NPE!AP$2:AP$181)))),ROWS(NPE!$1:16))),""),"")</f>
        <v/>
      </c>
      <c r="BG49" s="98" t="str">
        <f t="array" aca="1" ref="BG49" ca="1">IFERROR(IF(ROWS(NPE!$1:16)&lt;=COUNTA(NPE!AQ$2:AQ$181),INDEX(NPE!AQ$2:AQ$181,SMALL(IF(NPE!AQ$2:AQ$181&lt;&gt;"",ROW(INDIRECT("1:"&amp;ROWS(NPE!AQ$2:AQ$181)))),ROWS(NPE!$1:16))),""),"")</f>
        <v>chou rave</v>
      </c>
      <c r="BH49" s="98" t="str">
        <f t="array" aca="1" ref="BH49" ca="1">IFERROR(IF(ROWS(NPE!$1:16)&lt;=COUNTA(NPE!AR$2:AR$181),INDEX(NPE!AR$2:AR$181,SMALL(IF(NPE!AR$2:AR$181&lt;&gt;"",ROW(INDIRECT("1:"&amp;ROWS(NPE!AR$2:AR$181)))),ROWS(NPE!$1:16))),""),"")</f>
        <v>radis noir</v>
      </c>
      <c r="BI49" s="98" t="str">
        <f t="array" aca="1" ref="BI49" ca="1">IFERROR(IF(ROWS(NPE!$1:16)&lt;=COUNTA(NPE!AS$2:AS$181),INDEX(NPE!AS$2:AS$181,SMALL(IF(NPE!AS$2:AS$181&lt;&gt;"",ROW(INDIRECT("1:"&amp;ROWS(NPE!AS$2:AS$181)))),ROWS(NPE!$1:16))),""),"")</f>
        <v/>
      </c>
      <c r="BJ49" s="98" t="str">
        <f t="array" aca="1" ref="BJ49" ca="1">IFERROR(IF(ROWS(NPE!$1:16)&lt;=COUNTA(NPE!AT$2:AT$181),INDEX(NPE!AT$2:AT$181,SMALL(IF(NPE!AT$2:AT$181&lt;&gt;"",ROW(INDIRECT("1:"&amp;ROWS(NPE!AT$2:AT$181)))),ROWS(NPE!$1:16))),""),"")</f>
        <v/>
      </c>
      <c r="BK49" s="98" t="str">
        <f t="array" aca="1" ref="BK49" ca="1">IFERROR(IF(ROWS(NPE!$1:16)&lt;=COUNTA(NPE!AU$2:AU$181),INDEX(NPE!AU$2:AU$181,SMALL(IF(NPE!AU$2:AU$181&lt;&gt;"",ROW(INDIRECT("1:"&amp;ROWS(NPE!AU$2:AU$181)))),ROWS(NPE!$1:16))),""),"")</f>
        <v/>
      </c>
      <c r="BL49" s="98" t="str">
        <f t="array" aca="1" ref="BL49" ca="1">IFERROR(IF(ROWS(NPE!$1:16)&lt;=COUNTA(NPE!AV$2:AV$181),INDEX(NPE!AV$2:AV$181,SMALL(IF(NPE!AV$2:AV$181&lt;&gt;"",ROW(INDIRECT("1:"&amp;ROWS(NPE!AV$2:AV$181)))),ROWS(NPE!$1:16))),""),"")</f>
        <v/>
      </c>
      <c r="BM49" s="98" t="str">
        <f t="array" aca="1" ref="BM49" ca="1">IFERROR(IF(ROWS(NPE!$1:16)&lt;=COUNTA(NPE!AW$2:AW$181),INDEX(NPE!AW$2:AW$181,SMALL(IF(NPE!AW$2:AW$181&lt;&gt;"",ROW(INDIRECT("1:"&amp;ROWS(NPE!AW$2:AW$181)))),ROWS(NPE!$1:16))),""),"")</f>
        <v/>
      </c>
      <c r="BN49" s="98" t="str">
        <f t="array" aca="1" ref="BN49" ca="1">IFERROR(IF(ROWS(NPE!$1:16)&lt;=COUNTA(NPE!AX$2:AX$181),INDEX(NPE!AX$2:AX$181,SMALL(IF(NPE!AX$2:AX$181&lt;&gt;"",ROW(INDIRECT("1:"&amp;ROWS(NPE!AX$2:AX$181)))),ROWS(NPE!$1:16))),""),"")</f>
        <v/>
      </c>
      <c r="BO49" s="98" t="str">
        <f t="array" aca="1" ref="BO49" ca="1">IFERROR(IF(ROWS(NPE!$1:16)&lt;=COUNTA(NPE!AY$2:AY$181),INDEX(NPE!AY$2:AY$181,SMALL(IF(NPE!AY$2:AY$181&lt;&gt;"",ROW(INDIRECT("1:"&amp;ROWS(NPE!AY$2:AY$181)))),ROWS(NPE!$1:16))),""),"")</f>
        <v/>
      </c>
      <c r="BP49" s="98" t="str">
        <f t="array" aca="1" ref="BP49" ca="1">IFERROR(IF(ROWS(NPE!$1:16)&lt;=COUNTA(NPE!AZ$2:AZ$181),INDEX(NPE!AZ$2:AZ$181,SMALL(IF(NPE!AZ$2:AZ$181&lt;&gt;"",ROW(INDIRECT("1:"&amp;ROWS(NPE!AZ$2:AZ$181)))),ROWS(NPE!$1:16))),""),"")</f>
        <v/>
      </c>
    </row>
    <row r="50" spans="2:68" x14ac:dyDescent="0.2">
      <c r="B50" s="183" t="str">
        <f ca="1">Surfaces!$B18</f>
        <v>panais</v>
      </c>
      <c r="C50" s="110">
        <f ca="1">IF((VLOOKUP(B50,Surfaces!$B$1:$AL$61,23,0))="",(VLOOKUP(B50,Surfaces!$B$1:$AL$61,36,0)),(VLOOKUP(B50,Surfaces!$B$1:$AL$61,23,0)))</f>
        <v>14.399999999999999</v>
      </c>
      <c r="D50" s="111">
        <f ca="1">Surfaces!$I18</f>
        <v>89.999999999999986</v>
      </c>
      <c r="E50" s="111" t="str">
        <f ca="1">Surfaces!$H18</f>
        <v>kg</v>
      </c>
      <c r="F50" s="110">
        <f ca="1">IF((VLOOKUP(B50,Surfaces!$B$1:$AL$61,21,0))="",(VLOOKUP(B50,Surfaces!$B$1:$AL$61,34,0)),(VLOOKUP(B50,Surfaces!$B$1:$AL$61,21,0)))</f>
        <v>0.8999999999999998</v>
      </c>
      <c r="G50" s="110">
        <f ca="1">IFERROR(IF((VLOOKUP(B50,Surfaces!$B$1:$AL$61,18,0))="",(VLOOKUP(B50,Surfaces!$B$1:$AL$61,31,0)/$C$3),(VLOOKUP(B50,Surfaces!$B$1:$AL$61,18,0)/$C$3)),"")</f>
        <v>1.7999999999999996</v>
      </c>
      <c r="H50" s="111">
        <f ca="1">IF((VLOOKUP(B50,Surfaces!$B$1:$AL$61,14,0))="",(VLOOKUP(B50,Surfaces!$B$1:$AL$61,28,0)),(VLOOKUP(B50,Surfaces!$B$1:$AL$61,14,0)))</f>
        <v>93.59999999999998</v>
      </c>
      <c r="I50" s="111">
        <f ca="1">IF((VLOOKUP(B50,Surfaces!$B$1:$AL$61,15,0))="",(VLOOKUP(B50,Surfaces!$B$1:$AL$61,29,0)),(VLOOKUP(B50,Surfaces!$B$1:$AL$61,15,0)))</f>
        <v>14.999999999999998</v>
      </c>
      <c r="J50" s="110">
        <f ca="1">IF(ISNA(VLOOKUP(B50,Calendrier!$A$2:$BR$181,67,0)),"",(VLOOKUP(B50,Calendrier!$A$2:$BR$181,67,0))*D50)</f>
        <v>71.999999999999986</v>
      </c>
      <c r="K50" s="110" t="str">
        <f ca="1">IF(ISNA(VLOOKUP(B50,Calendrier!$A$2:$BR$181,68,0)),"",(VLOOKUP(B50,Calendrier!$A$2:$BR$181,68,0)))</f>
        <v>€/kg</v>
      </c>
      <c r="L50" s="110">
        <f ca="1">IF(ISNA(VLOOKUP(B50,Calendrier!$A$2:$BR$181,69,0)),"",(VLOOKUP(B50,Calendrier!$A$2:$BR$181,69,0))*D50)</f>
        <v>188.99999999999997</v>
      </c>
      <c r="M50" s="110" t="str">
        <f t="shared" ca="1" si="0"/>
        <v>€/kg</v>
      </c>
      <c r="N50" s="110">
        <f t="shared" ca="1" si="2"/>
        <v>116.99999999999999</v>
      </c>
      <c r="O50" s="184" t="str">
        <f t="shared" ca="1" si="1"/>
        <v>€/kg</v>
      </c>
      <c r="Q50" s="98" t="str">
        <f t="array" aca="1" ref="Q50" ca="1">IFERROR(IF(ROWS(NPE!$1:17)&lt;=COUNTA(NPE!A$2:A$181),INDEX(NPE!A$2:A$181,SMALL(IF(NPE!A$2:A$181&lt;&gt;"",ROW(INDIRECT("1:"&amp;ROWS(NPE!A$2:A$181)))),ROWS(NPE!$1:17))),""),"")</f>
        <v/>
      </c>
      <c r="R50" s="98" t="str">
        <f t="array" aca="1" ref="R50" ca="1">IFERROR(IF(ROWS(NPE!$1:17)&lt;=COUNTA(NPE!B$2:B$181),INDEX(NPE!B$2:B$181,SMALL(IF(NPE!B$2:B$181&lt;&gt;"",ROW(INDIRECT("1:"&amp;ROWS(NPE!B$2:B$181)))),ROWS(NPE!$1:17))),""),"")</f>
        <v/>
      </c>
      <c r="S50" s="98" t="str">
        <f t="array" aca="1" ref="S50" ca="1">IFERROR(IF(ROWS(NPE!$1:17)&lt;=COUNTA(NPE!C$2:C$181),INDEX(NPE!C$2:C$181,SMALL(IF(NPE!C$2:C$181&lt;&gt;"",ROW(INDIRECT("1:"&amp;ROWS(NPE!C$2:C$181)))),ROWS(NPE!$1:17))),""),"")</f>
        <v/>
      </c>
      <c r="T50" s="98" t="str">
        <f t="array" aca="1" ref="T50" ca="1">IFERROR(IF(ROWS(NPE!$1:17)&lt;=COUNTA(NPE!D$2:D$181),INDEX(NPE!D$2:D$181,SMALL(IF(NPE!D$2:D$181&lt;&gt;"",ROW(INDIRECT("1:"&amp;ROWS(NPE!D$2:D$181)))),ROWS(NPE!$1:17))),""),"")</f>
        <v/>
      </c>
      <c r="U50" s="98" t="str">
        <f t="array" aca="1" ref="U50" ca="1">IFERROR(IF(ROWS(NPE!$1:17)&lt;=COUNTA(NPE!E$2:E$181),INDEX(NPE!E$2:E$181,SMALL(IF(NPE!E$2:E$181&lt;&gt;"",ROW(INDIRECT("1:"&amp;ROWS(NPE!E$2:E$181)))),ROWS(NPE!$1:17))),""),"")</f>
        <v/>
      </c>
      <c r="V50" s="98" t="str">
        <f t="array" aca="1" ref="V50" ca="1">IFERROR(IF(ROWS(NPE!$1:17)&lt;=COUNTA(NPE!F$2:F$181),INDEX(NPE!F$2:F$181,SMALL(IF(NPE!F$2:F$181&lt;&gt;"",ROW(INDIRECT("1:"&amp;ROWS(NPE!F$2:F$181)))),ROWS(NPE!$1:17))),""),"")</f>
        <v/>
      </c>
      <c r="W50" s="98" t="str">
        <f t="array" aca="1" ref="W50" ca="1">IFERROR(IF(ROWS(NPE!$1:17)&lt;=COUNTA(NPE!G$2:G$181),INDEX(NPE!G$2:G$181,SMALL(IF(NPE!G$2:G$181&lt;&gt;"",ROW(INDIRECT("1:"&amp;ROWS(NPE!G$2:G$181)))),ROWS(NPE!$1:17))),""),"")</f>
        <v/>
      </c>
      <c r="X50" s="98" t="str">
        <f t="array" aca="1" ref="X50" ca="1">IFERROR(IF(ROWS(NPE!$1:17)&lt;=COUNTA(NPE!H$2:H$181),INDEX(NPE!H$2:H$181,SMALL(IF(NPE!H$2:H$181&lt;&gt;"",ROW(INDIRECT("1:"&amp;ROWS(NPE!H$2:H$181)))),ROWS(NPE!$1:17))),""),"")</f>
        <v/>
      </c>
      <c r="Y50" s="98" t="str">
        <f t="array" aca="1" ref="Y50" ca="1">IFERROR(IF(ROWS(NPE!$1:17)&lt;=COUNTA(NPE!I$2:I$181),INDEX(NPE!I$2:I$181,SMALL(IF(NPE!I$2:I$181&lt;&gt;"",ROW(INDIRECT("1:"&amp;ROWS(NPE!I$2:I$181)))),ROWS(NPE!$1:17))),""),"")</f>
        <v/>
      </c>
      <c r="Z50" s="98" t="str">
        <f t="array" aca="1" ref="Z50" ca="1">IFERROR(IF(ROWS(NPE!$1:17)&lt;=COUNTA(NPE!J$2:J$181),INDEX(NPE!J$2:J$181,SMALL(IF(NPE!J$2:J$181&lt;&gt;"",ROW(INDIRECT("1:"&amp;ROWS(NPE!J$2:J$181)))),ROWS(NPE!$1:17))),""),"")</f>
        <v/>
      </c>
      <c r="AA50" s="98" t="str">
        <f t="array" aca="1" ref="AA50" ca="1">IFERROR(IF(ROWS(NPE!$1:17)&lt;=COUNTA(NPE!K$2:K$181),INDEX(NPE!K$2:K$181,SMALL(IF(NPE!K$2:K$181&lt;&gt;"",ROW(INDIRECT("1:"&amp;ROWS(NPE!K$2:K$181)))),ROWS(NPE!$1:17))),""),"")</f>
        <v/>
      </c>
      <c r="AB50" s="98" t="str">
        <f t="array" aca="1" ref="AB50" ca="1">IFERROR(IF(ROWS(NPE!$1:17)&lt;=COUNTA(NPE!L$2:L$181),INDEX(NPE!L$2:L$181,SMALL(IF(NPE!L$2:L$181&lt;&gt;"",ROW(INDIRECT("1:"&amp;ROWS(NPE!L$2:L$181)))),ROWS(NPE!$1:17))),""),"")</f>
        <v/>
      </c>
      <c r="AC50" s="98" t="str">
        <f t="array" aca="1" ref="AC50" ca="1">IFERROR(IF(ROWS(NPE!$1:17)&lt;=COUNTA(NPE!M$2:M$181),INDEX(NPE!M$2:M$181,SMALL(IF(NPE!M$2:M$181&lt;&gt;"",ROW(INDIRECT("1:"&amp;ROWS(NPE!M$2:M$181)))),ROWS(NPE!$1:17))),""),"")</f>
        <v/>
      </c>
      <c r="AD50" s="98" t="str">
        <f t="array" aca="1" ref="AD50" ca="1">IFERROR(IF(ROWS(NPE!$1:17)&lt;=COUNTA(NPE!N$2:N$181),INDEX(NPE!N$2:N$181,SMALL(IF(NPE!N$2:N$181&lt;&gt;"",ROW(INDIRECT("1:"&amp;ROWS(NPE!N$2:N$181)))),ROWS(NPE!$1:17))),""),"")</f>
        <v/>
      </c>
      <c r="AE50" s="98" t="str">
        <f t="array" aca="1" ref="AE50" ca="1">IFERROR(IF(ROWS(NPE!$1:17)&lt;=COUNTA(NPE!O$2:O$181),INDEX(NPE!O$2:O$181,SMALL(IF(NPE!O$2:O$181&lt;&gt;"",ROW(INDIRECT("1:"&amp;ROWS(NPE!O$2:O$181)))),ROWS(NPE!$1:17))),""),"")</f>
        <v/>
      </c>
      <c r="AF50" s="98" t="str">
        <f t="array" aca="1" ref="AF50" ca="1">IFERROR(IF(ROWS(NPE!$1:17)&lt;=COUNTA(NPE!P$2:P$181),INDEX(NPE!P$2:P$181,SMALL(IF(NPE!P$2:P$181&lt;&gt;"",ROW(INDIRECT("1:"&amp;ROWS(NPE!P$2:P$181)))),ROWS(NPE!$1:17))),""),"")</f>
        <v/>
      </c>
      <c r="AG50" s="98" t="str">
        <f t="array" aca="1" ref="AG50" ca="1">IFERROR(IF(ROWS(NPE!$1:17)&lt;=COUNTA(NPE!Q$2:Q$181),INDEX(NPE!Q$2:Q$181,SMALL(IF(NPE!Q$2:Q$181&lt;&gt;"",ROW(INDIRECT("1:"&amp;ROWS(NPE!Q$2:Q$181)))),ROWS(NPE!$1:17))),""),"")</f>
        <v/>
      </c>
      <c r="AH50" s="98" t="str">
        <f t="array" aca="1" ref="AH50" ca="1">IFERROR(IF(ROWS(NPE!$1:17)&lt;=COUNTA(NPE!R$2:R$181),INDEX(NPE!R$2:R$181,SMALL(IF(NPE!R$2:R$181&lt;&gt;"",ROW(INDIRECT("1:"&amp;ROWS(NPE!R$2:R$181)))),ROWS(NPE!$1:17))),""),"")</f>
        <v/>
      </c>
      <c r="AI50" s="98" t="str">
        <f t="array" aca="1" ref="AI50" ca="1">IFERROR(IF(ROWS(NPE!$1:17)&lt;=COUNTA(NPE!S$2:S$181),INDEX(NPE!S$2:S$181,SMALL(IF(NPE!S$2:S$181&lt;&gt;"",ROW(INDIRECT("1:"&amp;ROWS(NPE!S$2:S$181)))),ROWS(NPE!$1:17))),""),"")</f>
        <v/>
      </c>
      <c r="AJ50" s="98" t="str">
        <f t="array" aca="1" ref="AJ50" ca="1">IFERROR(IF(ROWS(NPE!$1:17)&lt;=COUNTA(NPE!T$2:T$181),INDEX(NPE!T$2:T$181,SMALL(IF(NPE!T$2:T$181&lt;&gt;"",ROW(INDIRECT("1:"&amp;ROWS(NPE!T$2:T$181)))),ROWS(NPE!$1:17))),""),"")</f>
        <v/>
      </c>
      <c r="AK50" s="98" t="str">
        <f t="array" aca="1" ref="AK50" ca="1">IFERROR(IF(ROWS(NPE!$1:17)&lt;=COUNTA(NPE!U$2:U$181),INDEX(NPE!U$2:U$181,SMALL(IF(NPE!U$2:U$181&lt;&gt;"",ROW(INDIRECT("1:"&amp;ROWS(NPE!U$2:U$181)))),ROWS(NPE!$1:17))),""),"")</f>
        <v/>
      </c>
      <c r="AL50" s="98" t="str">
        <f t="array" aca="1" ref="AL50" ca="1">IFERROR(IF(ROWS(NPE!$1:17)&lt;=COUNTA(NPE!V$2:V$181),INDEX(NPE!V$2:V$181,SMALL(IF(NPE!V$2:V$181&lt;&gt;"",ROW(INDIRECT("1:"&amp;ROWS(NPE!V$2:V$181)))),ROWS(NPE!$1:17))),""),"")</f>
        <v/>
      </c>
      <c r="AM50" s="98" t="str">
        <f t="array" aca="1" ref="AM50" ca="1">IFERROR(IF(ROWS(NPE!$1:17)&lt;=COUNTA(NPE!W$2:W$181),INDEX(NPE!W$2:W$181,SMALL(IF(NPE!W$2:W$181&lt;&gt;"",ROW(INDIRECT("1:"&amp;ROWS(NPE!W$2:W$181)))),ROWS(NPE!$1:17))),""),"")</f>
        <v/>
      </c>
      <c r="AN50" s="98" t="str">
        <f t="array" aca="1" ref="AN50" ca="1">IFERROR(IF(ROWS(NPE!$1:17)&lt;=COUNTA(NPE!X$2:X$181),INDEX(NPE!X$2:X$181,SMALL(IF(NPE!X$2:X$181&lt;&gt;"",ROW(INDIRECT("1:"&amp;ROWS(NPE!X$2:X$181)))),ROWS(NPE!$1:17))),""),"")</f>
        <v/>
      </c>
      <c r="AO50" s="98" t="str">
        <f t="array" aca="1" ref="AO50" ca="1">IFERROR(IF(ROWS(NPE!$1:17)&lt;=COUNTA(NPE!Y$2:Y$181),INDEX(NPE!Y$2:Y$181,SMALL(IF(NPE!Y$2:Y$181&lt;&gt;"",ROW(INDIRECT("1:"&amp;ROWS(NPE!Y$2:Y$181)))),ROWS(NPE!$1:17))),""),"")</f>
        <v/>
      </c>
      <c r="AP50" s="98" t="str">
        <f t="array" aca="1" ref="AP50" ca="1">IFERROR(IF(ROWS(NPE!$1:17)&lt;=COUNTA(NPE!Z$2:Z$181),INDEX(NPE!Z$2:Z$181,SMALL(IF(NPE!Z$2:Z$181&lt;&gt;"",ROW(INDIRECT("1:"&amp;ROWS(NPE!Z$2:Z$181)))),ROWS(NPE!$1:17))),""),"")</f>
        <v/>
      </c>
      <c r="AQ50" s="98" t="str">
        <f t="array" aca="1" ref="AQ50" ca="1">IFERROR(IF(ROWS(NPE!$1:17)&lt;=COUNTA(NPE!AA$2:AA$181),INDEX(NPE!AA$2:AA$181,SMALL(IF(NPE!AA$2:AA$181&lt;&gt;"",ROW(INDIRECT("1:"&amp;ROWS(NPE!AA$2:AA$181)))),ROWS(NPE!$1:17))),""),"")</f>
        <v/>
      </c>
      <c r="AR50" s="98" t="str">
        <f t="array" aca="1" ref="AR50" ca="1">IFERROR(IF(ROWS(NPE!$1:17)&lt;=COUNTA(NPE!AB$2:AB$181),INDEX(NPE!AB$2:AB$181,SMALL(IF(NPE!AB$2:AB$181&lt;&gt;"",ROW(INDIRECT("1:"&amp;ROWS(NPE!AB$2:AB$181)))),ROWS(NPE!$1:17))),""),"")</f>
        <v>choux rouge</v>
      </c>
      <c r="AS50" s="98" t="str">
        <f t="array" aca="1" ref="AS50" ca="1">IFERROR(IF(ROWS(NPE!$1:17)&lt;=COUNTA(NPE!AC$2:AC$181),INDEX(NPE!AC$2:AC$181,SMALL(IF(NPE!AC$2:AC$181&lt;&gt;"",ROW(INDIRECT("1:"&amp;ROWS(NPE!AC$2:AC$181)))),ROWS(NPE!$1:17))),""),"")</f>
        <v>concombre</v>
      </c>
      <c r="AT50" s="98" t="str">
        <f t="array" aca="1" ref="AT50" ca="1">IFERROR(IF(ROWS(NPE!$1:17)&lt;=COUNTA(NPE!AD$2:AD$181),INDEX(NPE!AD$2:AD$181,SMALL(IF(NPE!AD$2:AD$181&lt;&gt;"",ROW(INDIRECT("1:"&amp;ROWS(NPE!AD$2:AD$181)))),ROWS(NPE!$1:17))),""),"")</f>
        <v>concombre</v>
      </c>
      <c r="AU50" s="98" t="str">
        <f t="array" aca="1" ref="AU50" ca="1">IFERROR(IF(ROWS(NPE!$1:17)&lt;=COUNTA(NPE!AE$2:AE$181),INDEX(NPE!AE$2:AE$181,SMALL(IF(NPE!AE$2:AE$181&lt;&gt;"",ROW(INDIRECT("1:"&amp;ROWS(NPE!AE$2:AE$181)))),ROWS(NPE!$1:17))),""),"")</f>
        <v>concombre</v>
      </c>
      <c r="AV50" s="98" t="str">
        <f t="array" aca="1" ref="AV50" ca="1">IFERROR(IF(ROWS(NPE!$1:17)&lt;=COUNTA(NPE!AF$2:AF$181),INDEX(NPE!AF$2:AF$181,SMALL(IF(NPE!AF$2:AF$181&lt;&gt;"",ROW(INDIRECT("1:"&amp;ROWS(NPE!AF$2:AF$181)))),ROWS(NPE!$1:17))),""),"")</f>
        <v>concombre</v>
      </c>
      <c r="AW50" s="98" t="str">
        <f t="array" aca="1" ref="AW50" ca="1">IFERROR(IF(ROWS(NPE!$1:17)&lt;=COUNTA(NPE!AG$2:AG$181),INDEX(NPE!AG$2:AG$181,SMALL(IF(NPE!AG$2:AG$181&lt;&gt;"",ROW(INDIRECT("1:"&amp;ROWS(NPE!AG$2:AG$181)))),ROWS(NPE!$1:17))),""),"")</f>
        <v>concombre</v>
      </c>
      <c r="AX50" s="98" t="str">
        <f t="array" aca="1" ref="AX50" ca="1">IFERROR(IF(ROWS(NPE!$1:17)&lt;=COUNTA(NPE!AH$2:AH$181),INDEX(NPE!AH$2:AH$181,SMALL(IF(NPE!AH$2:AH$181&lt;&gt;"",ROW(INDIRECT("1:"&amp;ROWS(NPE!AH$2:AH$181)))),ROWS(NPE!$1:17))),""),"")</f>
        <v>concombre</v>
      </c>
      <c r="AY50" s="98" t="str">
        <f t="array" aca="1" ref="AY50" ca="1">IFERROR(IF(ROWS(NPE!$1:17)&lt;=COUNTA(NPE!AI$2:AI$181),INDEX(NPE!AI$2:AI$181,SMALL(IF(NPE!AI$2:AI$181&lt;&gt;"",ROW(INDIRECT("1:"&amp;ROWS(NPE!AI$2:AI$181)))),ROWS(NPE!$1:17))),""),"")</f>
        <v>concombre</v>
      </c>
      <c r="AZ50" s="98" t="str">
        <f t="array" aca="1" ref="AZ50" ca="1">IFERROR(IF(ROWS(NPE!$1:17)&lt;=COUNTA(NPE!AJ$2:AJ$181),INDEX(NPE!AJ$2:AJ$181,SMALL(IF(NPE!AJ$2:AJ$181&lt;&gt;"",ROW(INDIRECT("1:"&amp;ROWS(NPE!AJ$2:AJ$181)))),ROWS(NPE!$1:17))),""),"")</f>
        <v/>
      </c>
      <c r="BA50" s="98" t="str">
        <f t="array" aca="1" ref="BA50" ca="1">IFERROR(IF(ROWS(NPE!$1:17)&lt;=COUNTA(NPE!AK$2:AK$181),INDEX(NPE!AK$2:AK$181,SMALL(IF(NPE!AK$2:AK$181&lt;&gt;"",ROW(INDIRECT("1:"&amp;ROWS(NPE!AK$2:AK$181)))),ROWS(NPE!$1:17))),""),"")</f>
        <v/>
      </c>
      <c r="BB50" s="98" t="str">
        <f t="array" aca="1" ref="BB50" ca="1">IFERROR(IF(ROWS(NPE!$1:17)&lt;=COUNTA(NPE!AL$2:AL$181),INDEX(NPE!AL$2:AL$181,SMALL(IF(NPE!AL$2:AL$181&lt;&gt;"",ROW(INDIRECT("1:"&amp;ROWS(NPE!AL$2:AL$181)))),ROWS(NPE!$1:17))),""),"")</f>
        <v/>
      </c>
      <c r="BC50" s="98" t="str">
        <f t="array" aca="1" ref="BC50" ca="1">IFERROR(IF(ROWS(NPE!$1:17)&lt;=COUNTA(NPE!AM$2:AM$181),INDEX(NPE!AM$2:AM$181,SMALL(IF(NPE!AM$2:AM$181&lt;&gt;"",ROW(INDIRECT("1:"&amp;ROWS(NPE!AM$2:AM$181)))),ROWS(NPE!$1:17))),""),"")</f>
        <v/>
      </c>
      <c r="BD50" s="98" t="str">
        <f t="array" aca="1" ref="BD50" ca="1">IFERROR(IF(ROWS(NPE!$1:17)&lt;=COUNTA(NPE!AN$2:AN$181),INDEX(NPE!AN$2:AN$181,SMALL(IF(NPE!AN$2:AN$181&lt;&gt;"",ROW(INDIRECT("1:"&amp;ROWS(NPE!AN$2:AN$181)))),ROWS(NPE!$1:17))),""),"")</f>
        <v/>
      </c>
      <c r="BE50" s="98" t="str">
        <f t="array" aca="1" ref="BE50" ca="1">IFERROR(IF(ROWS(NPE!$1:17)&lt;=COUNTA(NPE!AO$2:AO$181),INDEX(NPE!AO$2:AO$181,SMALL(IF(NPE!AO$2:AO$181&lt;&gt;"",ROW(INDIRECT("1:"&amp;ROWS(NPE!AO$2:AO$181)))),ROWS(NPE!$1:17))),""),"")</f>
        <v/>
      </c>
      <c r="BF50" s="98" t="str">
        <f t="array" aca="1" ref="BF50" ca="1">IFERROR(IF(ROWS(NPE!$1:17)&lt;=COUNTA(NPE!AP$2:AP$181),INDEX(NPE!AP$2:AP$181,SMALL(IF(NPE!AP$2:AP$181&lt;&gt;"",ROW(INDIRECT("1:"&amp;ROWS(NPE!AP$2:AP$181)))),ROWS(NPE!$1:17))),""),"")</f>
        <v/>
      </c>
      <c r="BG50" s="98" t="str">
        <f t="array" aca="1" ref="BG50" ca="1">IFERROR(IF(ROWS(NPE!$1:17)&lt;=COUNTA(NPE!AQ$2:AQ$181),INDEX(NPE!AQ$2:AQ$181,SMALL(IF(NPE!AQ$2:AQ$181&lt;&gt;"",ROW(INDIRECT("1:"&amp;ROWS(NPE!AQ$2:AQ$181)))),ROWS(NPE!$1:17))),""),"")</f>
        <v>arroche</v>
      </c>
      <c r="BH50" s="98" t="str">
        <f t="array" aca="1" ref="BH50" ca="1">IFERROR(IF(ROWS(NPE!$1:17)&lt;=COUNTA(NPE!AR$2:AR$181),INDEX(NPE!AR$2:AR$181,SMALL(IF(NPE!AR$2:AR$181&lt;&gt;"",ROW(INDIRECT("1:"&amp;ROWS(NPE!AR$2:AR$181)))),ROWS(NPE!$1:17))),""),"")</f>
        <v>poire de terre</v>
      </c>
      <c r="BI50" s="98" t="str">
        <f t="array" aca="1" ref="BI50" ca="1">IFERROR(IF(ROWS(NPE!$1:17)&lt;=COUNTA(NPE!AS$2:AS$181),INDEX(NPE!AS$2:AS$181,SMALL(IF(NPE!AS$2:AS$181&lt;&gt;"",ROW(INDIRECT("1:"&amp;ROWS(NPE!AS$2:AS$181)))),ROWS(NPE!$1:17))),""),"")</f>
        <v/>
      </c>
      <c r="BJ50" s="98" t="str">
        <f t="array" aca="1" ref="BJ50" ca="1">IFERROR(IF(ROWS(NPE!$1:17)&lt;=COUNTA(NPE!AT$2:AT$181),INDEX(NPE!AT$2:AT$181,SMALL(IF(NPE!AT$2:AT$181&lt;&gt;"",ROW(INDIRECT("1:"&amp;ROWS(NPE!AT$2:AT$181)))),ROWS(NPE!$1:17))),""),"")</f>
        <v/>
      </c>
      <c r="BK50" s="98" t="str">
        <f t="array" aca="1" ref="BK50" ca="1">IFERROR(IF(ROWS(NPE!$1:17)&lt;=COUNTA(NPE!AU$2:AU$181),INDEX(NPE!AU$2:AU$181,SMALL(IF(NPE!AU$2:AU$181&lt;&gt;"",ROW(INDIRECT("1:"&amp;ROWS(NPE!AU$2:AU$181)))),ROWS(NPE!$1:17))),""),"")</f>
        <v/>
      </c>
      <c r="BL50" s="98" t="str">
        <f t="array" aca="1" ref="BL50" ca="1">IFERROR(IF(ROWS(NPE!$1:17)&lt;=COUNTA(NPE!AV$2:AV$181),INDEX(NPE!AV$2:AV$181,SMALL(IF(NPE!AV$2:AV$181&lt;&gt;"",ROW(INDIRECT("1:"&amp;ROWS(NPE!AV$2:AV$181)))),ROWS(NPE!$1:17))),""),"")</f>
        <v/>
      </c>
      <c r="BM50" s="98" t="str">
        <f t="array" aca="1" ref="BM50" ca="1">IFERROR(IF(ROWS(NPE!$1:17)&lt;=COUNTA(NPE!AW$2:AW$181),INDEX(NPE!AW$2:AW$181,SMALL(IF(NPE!AW$2:AW$181&lt;&gt;"",ROW(INDIRECT("1:"&amp;ROWS(NPE!AW$2:AW$181)))),ROWS(NPE!$1:17))),""),"")</f>
        <v/>
      </c>
      <c r="BN50" s="98" t="str">
        <f t="array" aca="1" ref="BN50" ca="1">IFERROR(IF(ROWS(NPE!$1:17)&lt;=COUNTA(NPE!AX$2:AX$181),INDEX(NPE!AX$2:AX$181,SMALL(IF(NPE!AX$2:AX$181&lt;&gt;"",ROW(INDIRECT("1:"&amp;ROWS(NPE!AX$2:AX$181)))),ROWS(NPE!$1:17))),""),"")</f>
        <v/>
      </c>
      <c r="BO50" s="98" t="str">
        <f t="array" aca="1" ref="BO50" ca="1">IFERROR(IF(ROWS(NPE!$1:17)&lt;=COUNTA(NPE!AY$2:AY$181),INDEX(NPE!AY$2:AY$181,SMALL(IF(NPE!AY$2:AY$181&lt;&gt;"",ROW(INDIRECT("1:"&amp;ROWS(NPE!AY$2:AY$181)))),ROWS(NPE!$1:17))),""),"")</f>
        <v/>
      </c>
      <c r="BP50" s="98" t="str">
        <f t="array" aca="1" ref="BP50" ca="1">IFERROR(IF(ROWS(NPE!$1:17)&lt;=COUNTA(NPE!AZ$2:AZ$181),INDEX(NPE!AZ$2:AZ$181,SMALL(IF(NPE!AZ$2:AZ$181&lt;&gt;"",ROW(INDIRECT("1:"&amp;ROWS(NPE!AZ$2:AZ$181)))),ROWS(NPE!$1:17))),""),"")</f>
        <v/>
      </c>
    </row>
    <row r="51" spans="2:68" x14ac:dyDescent="0.2">
      <c r="B51" s="183" t="str">
        <f ca="1">Surfaces!$B19</f>
        <v>pois sucré</v>
      </c>
      <c r="C51" s="110">
        <f ca="1">IF((VLOOKUP(B51,Surfaces!$B$1:$AL$61,23,0))="",(VLOOKUP(B51,Surfaces!$B$1:$AL$61,36,0)),(VLOOKUP(B51,Surfaces!$B$1:$AL$61,23,0)))</f>
        <v>21</v>
      </c>
      <c r="D51" s="111">
        <f ca="1">Surfaces!$I19</f>
        <v>75</v>
      </c>
      <c r="E51" s="111" t="str">
        <f ca="1">Surfaces!$H19</f>
        <v>kg</v>
      </c>
      <c r="F51" s="110">
        <f ca="1">IF((VLOOKUP(B51,Surfaces!$B$1:$AL$61,21,0))="",(VLOOKUP(B51,Surfaces!$B$1:$AL$61,34,0)),(VLOOKUP(B51,Surfaces!$B$1:$AL$61,21,0)))</f>
        <v>1.3125</v>
      </c>
      <c r="G51" s="110">
        <f ca="1">IFERROR(IF((VLOOKUP(B51,Surfaces!$B$1:$AL$61,18,0))="",(VLOOKUP(B51,Surfaces!$B$1:$AL$61,31,0)/$C$3),(VLOOKUP(B51,Surfaces!$B$1:$AL$61,18,0)/$C$3)),"")</f>
        <v>1.3125</v>
      </c>
      <c r="H51" s="111">
        <f ca="1">IF((VLOOKUP(B51,Surfaces!$B$1:$AL$61,14,0))="",(VLOOKUP(B51,Surfaces!$B$1:$AL$61,28,0)),(VLOOKUP(B51,Surfaces!$B$1:$AL$61,14,0)))</f>
        <v>40.147058823529413</v>
      </c>
      <c r="I51" s="111">
        <f ca="1">IF((VLOOKUP(B51,Surfaces!$B$1:$AL$61,15,0))="",(VLOOKUP(B51,Surfaces!$B$1:$AL$61,29,0)),(VLOOKUP(B51,Surfaces!$B$1:$AL$61,15,0)))</f>
        <v>15</v>
      </c>
      <c r="J51" s="110">
        <f ca="1">IF(ISNA(VLOOKUP(B51,Calendrier!$A$2:$BR$181,67,0)),"",(VLOOKUP(B51,Calendrier!$A$2:$BR$181,67,0))*D51)</f>
        <v>406.5</v>
      </c>
      <c r="K51" s="110" t="str">
        <f ca="1">IF(ISNA(VLOOKUP(B51,Calendrier!$A$2:$BR$181,68,0)),"",(VLOOKUP(B51,Calendrier!$A$2:$BR$181,68,0)))</f>
        <v>€/kg</v>
      </c>
      <c r="L51" s="110">
        <f ca="1">IF(ISNA(VLOOKUP(B51,Calendrier!$A$2:$BR$181,69,0)),"",(VLOOKUP(B51,Calendrier!$A$2:$BR$181,69,0))*D51)</f>
        <v>600</v>
      </c>
      <c r="M51" s="110" t="str">
        <f t="shared" ca="1" si="0"/>
        <v>€/kg</v>
      </c>
      <c r="N51" s="110">
        <f t="shared" ca="1" si="2"/>
        <v>193.5</v>
      </c>
      <c r="O51" s="184" t="str">
        <f t="shared" ca="1" si="1"/>
        <v>€/kg</v>
      </c>
      <c r="Q51" s="98" t="str">
        <f t="array" aca="1" ref="Q51" ca="1">IFERROR(IF(ROWS(NPE!$1:18)&lt;=COUNTA(NPE!A$2:A$181),INDEX(NPE!A$2:A$181,SMALL(IF(NPE!A$2:A$181&lt;&gt;"",ROW(INDIRECT("1:"&amp;ROWS(NPE!A$2:A$181)))),ROWS(NPE!$1:18))),""),"")</f>
        <v/>
      </c>
      <c r="R51" s="98" t="str">
        <f t="array" aca="1" ref="R51" ca="1">IFERROR(IF(ROWS(NPE!$1:18)&lt;=COUNTA(NPE!B$2:B$181),INDEX(NPE!B$2:B$181,SMALL(IF(NPE!B$2:B$181&lt;&gt;"",ROW(INDIRECT("1:"&amp;ROWS(NPE!B$2:B$181)))),ROWS(NPE!$1:18))),""),"")</f>
        <v/>
      </c>
      <c r="S51" s="98" t="str">
        <f t="array" aca="1" ref="S51" ca="1">IFERROR(IF(ROWS(NPE!$1:18)&lt;=COUNTA(NPE!C$2:C$181),INDEX(NPE!C$2:C$181,SMALL(IF(NPE!C$2:C$181&lt;&gt;"",ROW(INDIRECT("1:"&amp;ROWS(NPE!C$2:C$181)))),ROWS(NPE!$1:18))),""),"")</f>
        <v/>
      </c>
      <c r="T51" s="98" t="str">
        <f t="array" aca="1" ref="T51" ca="1">IFERROR(IF(ROWS(NPE!$1:18)&lt;=COUNTA(NPE!D$2:D$181),INDEX(NPE!D$2:D$181,SMALL(IF(NPE!D$2:D$181&lt;&gt;"",ROW(INDIRECT("1:"&amp;ROWS(NPE!D$2:D$181)))),ROWS(NPE!$1:18))),""),"")</f>
        <v/>
      </c>
      <c r="U51" s="98" t="str">
        <f t="array" aca="1" ref="U51" ca="1">IFERROR(IF(ROWS(NPE!$1:18)&lt;=COUNTA(NPE!E$2:E$181),INDEX(NPE!E$2:E$181,SMALL(IF(NPE!E$2:E$181&lt;&gt;"",ROW(INDIRECT("1:"&amp;ROWS(NPE!E$2:E$181)))),ROWS(NPE!$1:18))),""),"")</f>
        <v/>
      </c>
      <c r="V51" s="98" t="str">
        <f t="array" aca="1" ref="V51" ca="1">IFERROR(IF(ROWS(NPE!$1:18)&lt;=COUNTA(NPE!F$2:F$181),INDEX(NPE!F$2:F$181,SMALL(IF(NPE!F$2:F$181&lt;&gt;"",ROW(INDIRECT("1:"&amp;ROWS(NPE!F$2:F$181)))),ROWS(NPE!$1:18))),""),"")</f>
        <v/>
      </c>
      <c r="W51" s="98" t="str">
        <f t="array" aca="1" ref="W51" ca="1">IFERROR(IF(ROWS(NPE!$1:18)&lt;=COUNTA(NPE!G$2:G$181),INDEX(NPE!G$2:G$181,SMALL(IF(NPE!G$2:G$181&lt;&gt;"",ROW(INDIRECT("1:"&amp;ROWS(NPE!G$2:G$181)))),ROWS(NPE!$1:18))),""),"")</f>
        <v/>
      </c>
      <c r="X51" s="98" t="str">
        <f t="array" aca="1" ref="X51" ca="1">IFERROR(IF(ROWS(NPE!$1:18)&lt;=COUNTA(NPE!H$2:H$181),INDEX(NPE!H$2:H$181,SMALL(IF(NPE!H$2:H$181&lt;&gt;"",ROW(INDIRECT("1:"&amp;ROWS(NPE!H$2:H$181)))),ROWS(NPE!$1:18))),""),"")</f>
        <v/>
      </c>
      <c r="Y51" s="98" t="str">
        <f t="array" aca="1" ref="Y51" ca="1">IFERROR(IF(ROWS(NPE!$1:18)&lt;=COUNTA(NPE!I$2:I$181),INDEX(NPE!I$2:I$181,SMALL(IF(NPE!I$2:I$181&lt;&gt;"",ROW(INDIRECT("1:"&amp;ROWS(NPE!I$2:I$181)))),ROWS(NPE!$1:18))),""),"")</f>
        <v/>
      </c>
      <c r="Z51" s="98" t="str">
        <f t="array" aca="1" ref="Z51" ca="1">IFERROR(IF(ROWS(NPE!$1:18)&lt;=COUNTA(NPE!J$2:J$181),INDEX(NPE!J$2:J$181,SMALL(IF(NPE!J$2:J$181&lt;&gt;"",ROW(INDIRECT("1:"&amp;ROWS(NPE!J$2:J$181)))),ROWS(NPE!$1:18))),""),"")</f>
        <v/>
      </c>
      <c r="AA51" s="98" t="str">
        <f t="array" aca="1" ref="AA51" ca="1">IFERROR(IF(ROWS(NPE!$1:18)&lt;=COUNTA(NPE!K$2:K$181),INDEX(NPE!K$2:K$181,SMALL(IF(NPE!K$2:K$181&lt;&gt;"",ROW(INDIRECT("1:"&amp;ROWS(NPE!K$2:K$181)))),ROWS(NPE!$1:18))),""),"")</f>
        <v/>
      </c>
      <c r="AB51" s="98" t="str">
        <f t="array" aca="1" ref="AB51" ca="1">IFERROR(IF(ROWS(NPE!$1:18)&lt;=COUNTA(NPE!L$2:L$181),INDEX(NPE!L$2:L$181,SMALL(IF(NPE!L$2:L$181&lt;&gt;"",ROW(INDIRECT("1:"&amp;ROWS(NPE!L$2:L$181)))),ROWS(NPE!$1:18))),""),"")</f>
        <v/>
      </c>
      <c r="AC51" s="98" t="str">
        <f t="array" aca="1" ref="AC51" ca="1">IFERROR(IF(ROWS(NPE!$1:18)&lt;=COUNTA(NPE!M$2:M$181),INDEX(NPE!M$2:M$181,SMALL(IF(NPE!M$2:M$181&lt;&gt;"",ROW(INDIRECT("1:"&amp;ROWS(NPE!M$2:M$181)))),ROWS(NPE!$1:18))),""),"")</f>
        <v/>
      </c>
      <c r="AD51" s="98" t="str">
        <f t="array" aca="1" ref="AD51" ca="1">IFERROR(IF(ROWS(NPE!$1:18)&lt;=COUNTA(NPE!N$2:N$181),INDEX(NPE!N$2:N$181,SMALL(IF(NPE!N$2:N$181&lt;&gt;"",ROW(INDIRECT("1:"&amp;ROWS(NPE!N$2:N$181)))),ROWS(NPE!$1:18))),""),"")</f>
        <v/>
      </c>
      <c r="AE51" s="98" t="str">
        <f t="array" aca="1" ref="AE51" ca="1">IFERROR(IF(ROWS(NPE!$1:18)&lt;=COUNTA(NPE!O$2:O$181),INDEX(NPE!O$2:O$181,SMALL(IF(NPE!O$2:O$181&lt;&gt;"",ROW(INDIRECT("1:"&amp;ROWS(NPE!O$2:O$181)))),ROWS(NPE!$1:18))),""),"")</f>
        <v/>
      </c>
      <c r="AF51" s="98" t="str">
        <f t="array" aca="1" ref="AF51" ca="1">IFERROR(IF(ROWS(NPE!$1:18)&lt;=COUNTA(NPE!P$2:P$181),INDEX(NPE!P$2:P$181,SMALL(IF(NPE!P$2:P$181&lt;&gt;"",ROW(INDIRECT("1:"&amp;ROWS(NPE!P$2:P$181)))),ROWS(NPE!$1:18))),""),"")</f>
        <v/>
      </c>
      <c r="AG51" s="98" t="str">
        <f t="array" aca="1" ref="AG51" ca="1">IFERROR(IF(ROWS(NPE!$1:18)&lt;=COUNTA(NPE!Q$2:Q$181),INDEX(NPE!Q$2:Q$181,SMALL(IF(NPE!Q$2:Q$181&lt;&gt;"",ROW(INDIRECT("1:"&amp;ROWS(NPE!Q$2:Q$181)))),ROWS(NPE!$1:18))),""),"")</f>
        <v/>
      </c>
      <c r="AH51" s="98" t="str">
        <f t="array" aca="1" ref="AH51" ca="1">IFERROR(IF(ROWS(NPE!$1:18)&lt;=COUNTA(NPE!R$2:R$181),INDEX(NPE!R$2:R$181,SMALL(IF(NPE!R$2:R$181&lt;&gt;"",ROW(INDIRECT("1:"&amp;ROWS(NPE!R$2:R$181)))),ROWS(NPE!$1:18))),""),"")</f>
        <v/>
      </c>
      <c r="AI51" s="98" t="str">
        <f t="array" aca="1" ref="AI51" ca="1">IFERROR(IF(ROWS(NPE!$1:18)&lt;=COUNTA(NPE!S$2:S$181),INDEX(NPE!S$2:S$181,SMALL(IF(NPE!S$2:S$181&lt;&gt;"",ROW(INDIRECT("1:"&amp;ROWS(NPE!S$2:S$181)))),ROWS(NPE!$1:18))),""),"")</f>
        <v/>
      </c>
      <c r="AJ51" s="98" t="str">
        <f t="array" aca="1" ref="AJ51" ca="1">IFERROR(IF(ROWS(NPE!$1:18)&lt;=COUNTA(NPE!T$2:T$181),INDEX(NPE!T$2:T$181,SMALL(IF(NPE!T$2:T$181&lt;&gt;"",ROW(INDIRECT("1:"&amp;ROWS(NPE!T$2:T$181)))),ROWS(NPE!$1:18))),""),"")</f>
        <v/>
      </c>
      <c r="AK51" s="98" t="str">
        <f t="array" aca="1" ref="AK51" ca="1">IFERROR(IF(ROWS(NPE!$1:18)&lt;=COUNTA(NPE!U$2:U$181),INDEX(NPE!U$2:U$181,SMALL(IF(NPE!U$2:U$181&lt;&gt;"",ROW(INDIRECT("1:"&amp;ROWS(NPE!U$2:U$181)))),ROWS(NPE!$1:18))),""),"")</f>
        <v/>
      </c>
      <c r="AL51" s="98" t="str">
        <f t="array" aca="1" ref="AL51" ca="1">IFERROR(IF(ROWS(NPE!$1:18)&lt;=COUNTA(NPE!V$2:V$181),INDEX(NPE!V$2:V$181,SMALL(IF(NPE!V$2:V$181&lt;&gt;"",ROW(INDIRECT("1:"&amp;ROWS(NPE!V$2:V$181)))),ROWS(NPE!$1:18))),""),"")</f>
        <v/>
      </c>
      <c r="AM51" s="98" t="str">
        <f t="array" aca="1" ref="AM51" ca="1">IFERROR(IF(ROWS(NPE!$1:18)&lt;=COUNTA(NPE!W$2:W$181),INDEX(NPE!W$2:W$181,SMALL(IF(NPE!W$2:W$181&lt;&gt;"",ROW(INDIRECT("1:"&amp;ROWS(NPE!W$2:W$181)))),ROWS(NPE!$1:18))),""),"")</f>
        <v/>
      </c>
      <c r="AN51" s="98" t="str">
        <f t="array" aca="1" ref="AN51" ca="1">IFERROR(IF(ROWS(NPE!$1:18)&lt;=COUNTA(NPE!X$2:X$181),INDEX(NPE!X$2:X$181,SMALL(IF(NPE!X$2:X$181&lt;&gt;"",ROW(INDIRECT("1:"&amp;ROWS(NPE!X$2:X$181)))),ROWS(NPE!$1:18))),""),"")</f>
        <v/>
      </c>
      <c r="AO51" s="98" t="str">
        <f t="array" aca="1" ref="AO51" ca="1">IFERROR(IF(ROWS(NPE!$1:18)&lt;=COUNTA(NPE!Y$2:Y$181),INDEX(NPE!Y$2:Y$181,SMALL(IF(NPE!Y$2:Y$181&lt;&gt;"",ROW(INDIRECT("1:"&amp;ROWS(NPE!Y$2:Y$181)))),ROWS(NPE!$1:18))),""),"")</f>
        <v/>
      </c>
      <c r="AP51" s="98" t="str">
        <f t="array" aca="1" ref="AP51" ca="1">IFERROR(IF(ROWS(NPE!$1:18)&lt;=COUNTA(NPE!Z$2:Z$181),INDEX(NPE!Z$2:Z$181,SMALL(IF(NPE!Z$2:Z$181&lt;&gt;"",ROW(INDIRECT("1:"&amp;ROWS(NPE!Z$2:Z$181)))),ROWS(NPE!$1:18))),""),"")</f>
        <v/>
      </c>
      <c r="AQ51" s="98" t="str">
        <f t="array" aca="1" ref="AQ51" ca="1">IFERROR(IF(ROWS(NPE!$1:18)&lt;=COUNTA(NPE!AA$2:AA$181),INDEX(NPE!AA$2:AA$181,SMALL(IF(NPE!AA$2:AA$181&lt;&gt;"",ROW(INDIRECT("1:"&amp;ROWS(NPE!AA$2:AA$181)))),ROWS(NPE!$1:18))),""),"")</f>
        <v/>
      </c>
      <c r="AR51" s="98" t="str">
        <f t="array" aca="1" ref="AR51" ca="1">IFERROR(IF(ROWS(NPE!$1:18)&lt;=COUNTA(NPE!AB$2:AB$181),INDEX(NPE!AB$2:AB$181,SMALL(IF(NPE!AB$2:AB$181&lt;&gt;"",ROW(INDIRECT("1:"&amp;ROWS(NPE!AB$2:AB$181)))),ROWS(NPE!$1:18))),""),"")</f>
        <v>concombre</v>
      </c>
      <c r="AS51" s="98" t="str">
        <f t="array" aca="1" ref="AS51" ca="1">IFERROR(IF(ROWS(NPE!$1:18)&lt;=COUNTA(NPE!AC$2:AC$181),INDEX(NPE!AC$2:AC$181,SMALL(IF(NPE!AC$2:AC$181&lt;&gt;"",ROW(INDIRECT("1:"&amp;ROWS(NPE!AC$2:AC$181)))),ROWS(NPE!$1:18))),""),"")</f>
        <v/>
      </c>
      <c r="AT51" s="98" t="str">
        <f t="array" aca="1" ref="AT51" ca="1">IFERROR(IF(ROWS(NPE!$1:18)&lt;=COUNTA(NPE!AD$2:AD$181),INDEX(NPE!AD$2:AD$181,SMALL(IF(NPE!AD$2:AD$181&lt;&gt;"",ROW(INDIRECT("1:"&amp;ROWS(NPE!AD$2:AD$181)))),ROWS(NPE!$1:18))),""),"")</f>
        <v/>
      </c>
      <c r="AU51" s="98" t="str">
        <f t="array" aca="1" ref="AU51" ca="1">IFERROR(IF(ROWS(NPE!$1:18)&lt;=COUNTA(NPE!AE$2:AE$181),INDEX(NPE!AE$2:AE$181,SMALL(IF(NPE!AE$2:AE$181&lt;&gt;"",ROW(INDIRECT("1:"&amp;ROWS(NPE!AE$2:AE$181)))),ROWS(NPE!$1:18))),""),"")</f>
        <v/>
      </c>
      <c r="AV51" s="98" t="str">
        <f t="array" aca="1" ref="AV51" ca="1">IFERROR(IF(ROWS(NPE!$1:18)&lt;=COUNTA(NPE!AF$2:AF$181),INDEX(NPE!AF$2:AF$181,SMALL(IF(NPE!AF$2:AF$181&lt;&gt;"",ROW(INDIRECT("1:"&amp;ROWS(NPE!AF$2:AF$181)))),ROWS(NPE!$1:18))),""),"")</f>
        <v/>
      </c>
      <c r="AW51" s="98" t="str">
        <f t="array" aca="1" ref="AW51" ca="1">IFERROR(IF(ROWS(NPE!$1:18)&lt;=COUNTA(NPE!AG$2:AG$181),INDEX(NPE!AG$2:AG$181,SMALL(IF(NPE!AG$2:AG$181&lt;&gt;"",ROW(INDIRECT("1:"&amp;ROWS(NPE!AG$2:AG$181)))),ROWS(NPE!$1:18))),""),"")</f>
        <v/>
      </c>
      <c r="AX51" s="98" t="str">
        <f t="array" aca="1" ref="AX51" ca="1">IFERROR(IF(ROWS(NPE!$1:18)&lt;=COUNTA(NPE!AH$2:AH$181),INDEX(NPE!AH$2:AH$181,SMALL(IF(NPE!AH$2:AH$181&lt;&gt;"",ROW(INDIRECT("1:"&amp;ROWS(NPE!AH$2:AH$181)))),ROWS(NPE!$1:18))),""),"")</f>
        <v/>
      </c>
      <c r="AY51" s="98" t="str">
        <f t="array" aca="1" ref="AY51" ca="1">IFERROR(IF(ROWS(NPE!$1:18)&lt;=COUNTA(NPE!AI$2:AI$181),INDEX(NPE!AI$2:AI$181,SMALL(IF(NPE!AI$2:AI$181&lt;&gt;"",ROW(INDIRECT("1:"&amp;ROWS(NPE!AI$2:AI$181)))),ROWS(NPE!$1:18))),""),"")</f>
        <v/>
      </c>
      <c r="AZ51" s="98" t="str">
        <f t="array" aca="1" ref="AZ51" ca="1">IFERROR(IF(ROWS(NPE!$1:18)&lt;=COUNTA(NPE!AJ$2:AJ$181),INDEX(NPE!AJ$2:AJ$181,SMALL(IF(NPE!AJ$2:AJ$181&lt;&gt;"",ROW(INDIRECT("1:"&amp;ROWS(NPE!AJ$2:AJ$181)))),ROWS(NPE!$1:18))),""),"")</f>
        <v/>
      </c>
      <c r="BA51" s="98" t="str">
        <f t="array" aca="1" ref="BA51" ca="1">IFERROR(IF(ROWS(NPE!$1:18)&lt;=COUNTA(NPE!AK$2:AK$181),INDEX(NPE!AK$2:AK$181,SMALL(IF(NPE!AK$2:AK$181&lt;&gt;"",ROW(INDIRECT("1:"&amp;ROWS(NPE!AK$2:AK$181)))),ROWS(NPE!$1:18))),""),"")</f>
        <v/>
      </c>
      <c r="BB51" s="98" t="str">
        <f t="array" aca="1" ref="BB51" ca="1">IFERROR(IF(ROWS(NPE!$1:18)&lt;=COUNTA(NPE!AL$2:AL$181),INDEX(NPE!AL$2:AL$181,SMALL(IF(NPE!AL$2:AL$181&lt;&gt;"",ROW(INDIRECT("1:"&amp;ROWS(NPE!AL$2:AL$181)))),ROWS(NPE!$1:18))),""),"")</f>
        <v/>
      </c>
      <c r="BC51" s="98" t="str">
        <f t="array" aca="1" ref="BC51" ca="1">IFERROR(IF(ROWS(NPE!$1:18)&lt;=COUNTA(NPE!AM$2:AM$181),INDEX(NPE!AM$2:AM$181,SMALL(IF(NPE!AM$2:AM$181&lt;&gt;"",ROW(INDIRECT("1:"&amp;ROWS(NPE!AM$2:AM$181)))),ROWS(NPE!$1:18))),""),"")</f>
        <v/>
      </c>
      <c r="BD51" s="98" t="str">
        <f t="array" aca="1" ref="BD51" ca="1">IFERROR(IF(ROWS(NPE!$1:18)&lt;=COUNTA(NPE!AN$2:AN$181),INDEX(NPE!AN$2:AN$181,SMALL(IF(NPE!AN$2:AN$181&lt;&gt;"",ROW(INDIRECT("1:"&amp;ROWS(NPE!AN$2:AN$181)))),ROWS(NPE!$1:18))),""),"")</f>
        <v/>
      </c>
      <c r="BE51" s="98" t="str">
        <f t="array" aca="1" ref="BE51" ca="1">IFERROR(IF(ROWS(NPE!$1:18)&lt;=COUNTA(NPE!AO$2:AO$181),INDEX(NPE!AO$2:AO$181,SMALL(IF(NPE!AO$2:AO$181&lt;&gt;"",ROW(INDIRECT("1:"&amp;ROWS(NPE!AO$2:AO$181)))),ROWS(NPE!$1:18))),""),"")</f>
        <v/>
      </c>
      <c r="BF51" s="98" t="str">
        <f t="array" aca="1" ref="BF51" ca="1">IFERROR(IF(ROWS(NPE!$1:18)&lt;=COUNTA(NPE!AP$2:AP$181),INDEX(NPE!AP$2:AP$181,SMALL(IF(NPE!AP$2:AP$181&lt;&gt;"",ROW(INDIRECT("1:"&amp;ROWS(NPE!AP$2:AP$181)))),ROWS(NPE!$1:18))),""),"")</f>
        <v/>
      </c>
      <c r="BG51" s="98" t="str">
        <f t="array" aca="1" ref="BG51" ca="1">IFERROR(IF(ROWS(NPE!$1:18)&lt;=COUNTA(NPE!AQ$2:AQ$181),INDEX(NPE!AQ$2:AQ$181,SMALL(IF(NPE!AQ$2:AQ$181&lt;&gt;"",ROW(INDIRECT("1:"&amp;ROWS(NPE!AQ$2:AQ$181)))),ROWS(NPE!$1:18))),""),"")</f>
        <v>rutabaga</v>
      </c>
      <c r="BH51" s="98" t="str">
        <f t="array" aca="1" ref="BH51" ca="1">IFERROR(IF(ROWS(NPE!$1:18)&lt;=COUNTA(NPE!AR$2:AR$181),INDEX(NPE!AR$2:AR$181,SMALL(IF(NPE!AR$2:AR$181&lt;&gt;"",ROW(INDIRECT("1:"&amp;ROWS(NPE!AR$2:AR$181)))),ROWS(NPE!$1:18))),""),"")</f>
        <v>fenouil</v>
      </c>
      <c r="BI51" s="98" t="str">
        <f t="array" aca="1" ref="BI51" ca="1">IFERROR(IF(ROWS(NPE!$1:18)&lt;=COUNTA(NPE!AS$2:AS$181),INDEX(NPE!AS$2:AS$181,SMALL(IF(NPE!AS$2:AS$181&lt;&gt;"",ROW(INDIRECT("1:"&amp;ROWS(NPE!AS$2:AS$181)))),ROWS(NPE!$1:18))),""),"")</f>
        <v/>
      </c>
      <c r="BJ51" s="98" t="str">
        <f t="array" aca="1" ref="BJ51" ca="1">IFERROR(IF(ROWS(NPE!$1:18)&lt;=COUNTA(NPE!AT$2:AT$181),INDEX(NPE!AT$2:AT$181,SMALL(IF(NPE!AT$2:AT$181&lt;&gt;"",ROW(INDIRECT("1:"&amp;ROWS(NPE!AT$2:AT$181)))),ROWS(NPE!$1:18))),""),"")</f>
        <v/>
      </c>
      <c r="BK51" s="98" t="str">
        <f t="array" aca="1" ref="BK51" ca="1">IFERROR(IF(ROWS(NPE!$1:18)&lt;=COUNTA(NPE!AU$2:AU$181),INDEX(NPE!AU$2:AU$181,SMALL(IF(NPE!AU$2:AU$181&lt;&gt;"",ROW(INDIRECT("1:"&amp;ROWS(NPE!AU$2:AU$181)))),ROWS(NPE!$1:18))),""),"")</f>
        <v/>
      </c>
      <c r="BL51" s="98" t="str">
        <f t="array" aca="1" ref="BL51" ca="1">IFERROR(IF(ROWS(NPE!$1:18)&lt;=COUNTA(NPE!AV$2:AV$181),INDEX(NPE!AV$2:AV$181,SMALL(IF(NPE!AV$2:AV$181&lt;&gt;"",ROW(INDIRECT("1:"&amp;ROWS(NPE!AV$2:AV$181)))),ROWS(NPE!$1:18))),""),"")</f>
        <v/>
      </c>
      <c r="BM51" s="98" t="str">
        <f t="array" aca="1" ref="BM51" ca="1">IFERROR(IF(ROWS(NPE!$1:18)&lt;=COUNTA(NPE!AW$2:AW$181),INDEX(NPE!AW$2:AW$181,SMALL(IF(NPE!AW$2:AW$181&lt;&gt;"",ROW(INDIRECT("1:"&amp;ROWS(NPE!AW$2:AW$181)))),ROWS(NPE!$1:18))),""),"")</f>
        <v/>
      </c>
      <c r="BN51" s="98" t="str">
        <f t="array" aca="1" ref="BN51" ca="1">IFERROR(IF(ROWS(NPE!$1:18)&lt;=COUNTA(NPE!AX$2:AX$181),INDEX(NPE!AX$2:AX$181,SMALL(IF(NPE!AX$2:AX$181&lt;&gt;"",ROW(INDIRECT("1:"&amp;ROWS(NPE!AX$2:AX$181)))),ROWS(NPE!$1:18))),""),"")</f>
        <v/>
      </c>
      <c r="BO51" s="98" t="str">
        <f t="array" aca="1" ref="BO51" ca="1">IFERROR(IF(ROWS(NPE!$1:18)&lt;=COUNTA(NPE!AY$2:AY$181),INDEX(NPE!AY$2:AY$181,SMALL(IF(NPE!AY$2:AY$181&lt;&gt;"",ROW(INDIRECT("1:"&amp;ROWS(NPE!AY$2:AY$181)))),ROWS(NPE!$1:18))),""),"")</f>
        <v/>
      </c>
      <c r="BP51" s="98" t="str">
        <f t="array" aca="1" ref="BP51" ca="1">IFERROR(IF(ROWS(NPE!$1:18)&lt;=COUNTA(NPE!AZ$2:AZ$181),INDEX(NPE!AZ$2:AZ$181,SMALL(IF(NPE!AZ$2:AZ$181&lt;&gt;"",ROW(INDIRECT("1:"&amp;ROWS(NPE!AZ$2:AZ$181)))),ROWS(NPE!$1:18))),""),"")</f>
        <v/>
      </c>
    </row>
    <row r="52" spans="2:68" x14ac:dyDescent="0.2">
      <c r="B52" s="183" t="str">
        <f ca="1">Surfaces!$B20</f>
        <v>chou rave</v>
      </c>
      <c r="C52" s="110">
        <f ca="1">IF((VLOOKUP(B52,Surfaces!$B$1:$AL$61,23,0))="",(VLOOKUP(B52,Surfaces!$B$1:$AL$61,36,0)),(VLOOKUP(B52,Surfaces!$B$1:$AL$61,23,0)))</f>
        <v>27.3</v>
      </c>
      <c r="D52" s="111">
        <f ca="1">Surfaces!$I20</f>
        <v>225</v>
      </c>
      <c r="E52" s="111" t="str">
        <f ca="1">Surfaces!$H20</f>
        <v>u</v>
      </c>
      <c r="F52" s="110">
        <f ca="1">IF((VLOOKUP(B52,Surfaces!$B$1:$AL$61,21,0))="",(VLOOKUP(B52,Surfaces!$B$1:$AL$61,34,0)),(VLOOKUP(B52,Surfaces!$B$1:$AL$61,21,0)))</f>
        <v>1.70625</v>
      </c>
      <c r="G52" s="110">
        <f ca="1">IFERROR(IF((VLOOKUP(B52,Surfaces!$B$1:$AL$61,18,0))="",(VLOOKUP(B52,Surfaces!$B$1:$AL$61,31,0)/$C$3),(VLOOKUP(B52,Surfaces!$B$1:$AL$61,18,0)/$C$3)),"")</f>
        <v>5.1187500000000004</v>
      </c>
      <c r="H52" s="111">
        <f ca="1">IF((VLOOKUP(B52,Surfaces!$B$1:$AL$61,14,0))="",(VLOOKUP(B52,Surfaces!$B$1:$AL$61,28,0)),(VLOOKUP(B52,Surfaces!$B$1:$AL$61,14,0)))</f>
        <v>365.625</v>
      </c>
      <c r="I52" s="111">
        <f ca="1">IF((VLOOKUP(B52,Surfaces!$B$1:$AL$61,15,0))="",(VLOOKUP(B52,Surfaces!$B$1:$AL$61,29,0)),(VLOOKUP(B52,Surfaces!$B$1:$AL$61,15,0)))</f>
        <v>40.625</v>
      </c>
      <c r="J52" s="110">
        <f ca="1">IF(ISNA(VLOOKUP(B52,Calendrier!$A$2:$BR$181,67,0)),"",(VLOOKUP(B52,Calendrier!$A$2:$BR$181,67,0))*D52)</f>
        <v>202.5</v>
      </c>
      <c r="K52" s="110" t="str">
        <f ca="1">IF(ISNA(VLOOKUP(B52,Calendrier!$A$2:$BR$181,68,0)),"",(VLOOKUP(B52,Calendrier!$A$2:$BR$181,68,0)))</f>
        <v>€/u</v>
      </c>
      <c r="L52" s="110">
        <f ca="1">IF(ISNA(VLOOKUP(B52,Calendrier!$A$2:$BR$181,69,0)),"",(VLOOKUP(B52,Calendrier!$A$2:$BR$181,69,0))*D52)</f>
        <v>450</v>
      </c>
      <c r="M52" s="110" t="str">
        <f t="shared" ca="1" si="0"/>
        <v>€/u</v>
      </c>
      <c r="N52" s="110">
        <f t="shared" ca="1" si="2"/>
        <v>247.5</v>
      </c>
      <c r="O52" s="184" t="str">
        <f t="shared" ca="1" si="1"/>
        <v>€/u</v>
      </c>
      <c r="Q52" s="98" t="str">
        <f t="array" aca="1" ref="Q52" ca="1">IFERROR(IF(ROWS(NPE!$1:19)&lt;=COUNTA(NPE!A$2:A$181),INDEX(NPE!A$2:A$181,SMALL(IF(NPE!A$2:A$181&lt;&gt;"",ROW(INDIRECT("1:"&amp;ROWS(NPE!A$2:A$181)))),ROWS(NPE!$1:19))),""),"")</f>
        <v/>
      </c>
      <c r="R52" s="98" t="str">
        <f t="array" aca="1" ref="R52" ca="1">IFERROR(IF(ROWS(NPE!$1:19)&lt;=COUNTA(NPE!B$2:B$181),INDEX(NPE!B$2:B$181,SMALL(IF(NPE!B$2:B$181&lt;&gt;"",ROW(INDIRECT("1:"&amp;ROWS(NPE!B$2:B$181)))),ROWS(NPE!$1:19))),""),"")</f>
        <v/>
      </c>
      <c r="S52" s="98" t="str">
        <f t="array" aca="1" ref="S52" ca="1">IFERROR(IF(ROWS(NPE!$1:19)&lt;=COUNTA(NPE!C$2:C$181),INDEX(NPE!C$2:C$181,SMALL(IF(NPE!C$2:C$181&lt;&gt;"",ROW(INDIRECT("1:"&amp;ROWS(NPE!C$2:C$181)))),ROWS(NPE!$1:19))),""),"")</f>
        <v/>
      </c>
      <c r="T52" s="98" t="str">
        <f t="array" aca="1" ref="T52" ca="1">IFERROR(IF(ROWS(NPE!$1:19)&lt;=COUNTA(NPE!D$2:D$181),INDEX(NPE!D$2:D$181,SMALL(IF(NPE!D$2:D$181&lt;&gt;"",ROW(INDIRECT("1:"&amp;ROWS(NPE!D$2:D$181)))),ROWS(NPE!$1:19))),""),"")</f>
        <v/>
      </c>
      <c r="U52" s="98" t="str">
        <f t="array" aca="1" ref="U52" ca="1">IFERROR(IF(ROWS(NPE!$1:19)&lt;=COUNTA(NPE!E$2:E$181),INDEX(NPE!E$2:E$181,SMALL(IF(NPE!E$2:E$181&lt;&gt;"",ROW(INDIRECT("1:"&amp;ROWS(NPE!E$2:E$181)))),ROWS(NPE!$1:19))),""),"")</f>
        <v/>
      </c>
      <c r="V52" s="98" t="str">
        <f t="array" aca="1" ref="V52" ca="1">IFERROR(IF(ROWS(NPE!$1:19)&lt;=COUNTA(NPE!F$2:F$181),INDEX(NPE!F$2:F$181,SMALL(IF(NPE!F$2:F$181&lt;&gt;"",ROW(INDIRECT("1:"&amp;ROWS(NPE!F$2:F$181)))),ROWS(NPE!$1:19))),""),"")</f>
        <v/>
      </c>
      <c r="W52" s="98" t="str">
        <f t="array" aca="1" ref="W52" ca="1">IFERROR(IF(ROWS(NPE!$1:19)&lt;=COUNTA(NPE!G$2:G$181),INDEX(NPE!G$2:G$181,SMALL(IF(NPE!G$2:G$181&lt;&gt;"",ROW(INDIRECT("1:"&amp;ROWS(NPE!G$2:G$181)))),ROWS(NPE!$1:19))),""),"")</f>
        <v/>
      </c>
      <c r="X52" s="98" t="str">
        <f t="array" aca="1" ref="X52" ca="1">IFERROR(IF(ROWS(NPE!$1:19)&lt;=COUNTA(NPE!H$2:H$181),INDEX(NPE!H$2:H$181,SMALL(IF(NPE!H$2:H$181&lt;&gt;"",ROW(INDIRECT("1:"&amp;ROWS(NPE!H$2:H$181)))),ROWS(NPE!$1:19))),""),"")</f>
        <v/>
      </c>
      <c r="Y52" s="98" t="str">
        <f t="array" aca="1" ref="Y52" ca="1">IFERROR(IF(ROWS(NPE!$1:19)&lt;=COUNTA(NPE!I$2:I$181),INDEX(NPE!I$2:I$181,SMALL(IF(NPE!I$2:I$181&lt;&gt;"",ROW(INDIRECT("1:"&amp;ROWS(NPE!I$2:I$181)))),ROWS(NPE!$1:19))),""),"")</f>
        <v/>
      </c>
      <c r="Z52" s="98" t="str">
        <f t="array" aca="1" ref="Z52" ca="1">IFERROR(IF(ROWS(NPE!$1:19)&lt;=COUNTA(NPE!J$2:J$181),INDEX(NPE!J$2:J$181,SMALL(IF(NPE!J$2:J$181&lt;&gt;"",ROW(INDIRECT("1:"&amp;ROWS(NPE!J$2:J$181)))),ROWS(NPE!$1:19))),""),"")</f>
        <v/>
      </c>
      <c r="AA52" s="98" t="str">
        <f t="array" aca="1" ref="AA52" ca="1">IFERROR(IF(ROWS(NPE!$1:19)&lt;=COUNTA(NPE!K$2:K$181),INDEX(NPE!K$2:K$181,SMALL(IF(NPE!K$2:K$181&lt;&gt;"",ROW(INDIRECT("1:"&amp;ROWS(NPE!K$2:K$181)))),ROWS(NPE!$1:19))),""),"")</f>
        <v/>
      </c>
      <c r="AB52" s="98" t="str">
        <f t="array" aca="1" ref="AB52" ca="1">IFERROR(IF(ROWS(NPE!$1:19)&lt;=COUNTA(NPE!L$2:L$181),INDEX(NPE!L$2:L$181,SMALL(IF(NPE!L$2:L$181&lt;&gt;"",ROW(INDIRECT("1:"&amp;ROWS(NPE!L$2:L$181)))),ROWS(NPE!$1:19))),""),"")</f>
        <v/>
      </c>
      <c r="AC52" s="98" t="str">
        <f t="array" aca="1" ref="AC52" ca="1">IFERROR(IF(ROWS(NPE!$1:19)&lt;=COUNTA(NPE!M$2:M$181),INDEX(NPE!M$2:M$181,SMALL(IF(NPE!M$2:M$181&lt;&gt;"",ROW(INDIRECT("1:"&amp;ROWS(NPE!M$2:M$181)))),ROWS(NPE!$1:19))),""),"")</f>
        <v/>
      </c>
      <c r="AD52" s="98" t="str">
        <f t="array" aca="1" ref="AD52" ca="1">IFERROR(IF(ROWS(NPE!$1:19)&lt;=COUNTA(NPE!N$2:N$181),INDEX(NPE!N$2:N$181,SMALL(IF(NPE!N$2:N$181&lt;&gt;"",ROW(INDIRECT("1:"&amp;ROWS(NPE!N$2:N$181)))),ROWS(NPE!$1:19))),""),"")</f>
        <v/>
      </c>
      <c r="AE52" s="98" t="str">
        <f t="array" aca="1" ref="AE52" ca="1">IFERROR(IF(ROWS(NPE!$1:19)&lt;=COUNTA(NPE!O$2:O$181),INDEX(NPE!O$2:O$181,SMALL(IF(NPE!O$2:O$181&lt;&gt;"",ROW(INDIRECT("1:"&amp;ROWS(NPE!O$2:O$181)))),ROWS(NPE!$1:19))),""),"")</f>
        <v/>
      </c>
      <c r="AF52" s="98" t="str">
        <f t="array" aca="1" ref="AF52" ca="1">IFERROR(IF(ROWS(NPE!$1:19)&lt;=COUNTA(NPE!P$2:P$181),INDEX(NPE!P$2:P$181,SMALL(IF(NPE!P$2:P$181&lt;&gt;"",ROW(INDIRECT("1:"&amp;ROWS(NPE!P$2:P$181)))),ROWS(NPE!$1:19))),""),"")</f>
        <v/>
      </c>
      <c r="AG52" s="98" t="str">
        <f t="array" aca="1" ref="AG52" ca="1">IFERROR(IF(ROWS(NPE!$1:19)&lt;=COUNTA(NPE!Q$2:Q$181),INDEX(NPE!Q$2:Q$181,SMALL(IF(NPE!Q$2:Q$181&lt;&gt;"",ROW(INDIRECT("1:"&amp;ROWS(NPE!Q$2:Q$181)))),ROWS(NPE!$1:19))),""),"")</f>
        <v/>
      </c>
      <c r="AH52" s="98" t="str">
        <f t="array" aca="1" ref="AH52" ca="1">IFERROR(IF(ROWS(NPE!$1:19)&lt;=COUNTA(NPE!R$2:R$181),INDEX(NPE!R$2:R$181,SMALL(IF(NPE!R$2:R$181&lt;&gt;"",ROW(INDIRECT("1:"&amp;ROWS(NPE!R$2:R$181)))),ROWS(NPE!$1:19))),""),"")</f>
        <v/>
      </c>
      <c r="AI52" s="98" t="str">
        <f t="array" aca="1" ref="AI52" ca="1">IFERROR(IF(ROWS(NPE!$1:19)&lt;=COUNTA(NPE!S$2:S$181),INDEX(NPE!S$2:S$181,SMALL(IF(NPE!S$2:S$181&lt;&gt;"",ROW(INDIRECT("1:"&amp;ROWS(NPE!S$2:S$181)))),ROWS(NPE!$1:19))),""),"")</f>
        <v/>
      </c>
      <c r="AJ52" s="98" t="str">
        <f t="array" aca="1" ref="AJ52" ca="1">IFERROR(IF(ROWS(NPE!$1:19)&lt;=COUNTA(NPE!T$2:T$181),INDEX(NPE!T$2:T$181,SMALL(IF(NPE!T$2:T$181&lt;&gt;"",ROW(INDIRECT("1:"&amp;ROWS(NPE!T$2:T$181)))),ROWS(NPE!$1:19))),""),"")</f>
        <v/>
      </c>
      <c r="AK52" s="98" t="str">
        <f t="array" aca="1" ref="AK52" ca="1">IFERROR(IF(ROWS(NPE!$1:19)&lt;=COUNTA(NPE!U$2:U$181),INDEX(NPE!U$2:U$181,SMALL(IF(NPE!U$2:U$181&lt;&gt;"",ROW(INDIRECT("1:"&amp;ROWS(NPE!U$2:U$181)))),ROWS(NPE!$1:19))),""),"")</f>
        <v/>
      </c>
      <c r="AL52" s="98" t="str">
        <f t="array" aca="1" ref="AL52" ca="1">IFERROR(IF(ROWS(NPE!$1:19)&lt;=COUNTA(NPE!V$2:V$181),INDEX(NPE!V$2:V$181,SMALL(IF(NPE!V$2:V$181&lt;&gt;"",ROW(INDIRECT("1:"&amp;ROWS(NPE!V$2:V$181)))),ROWS(NPE!$1:19))),""),"")</f>
        <v/>
      </c>
      <c r="AM52" s="98" t="str">
        <f t="array" aca="1" ref="AM52" ca="1">IFERROR(IF(ROWS(NPE!$1:19)&lt;=COUNTA(NPE!W$2:W$181),INDEX(NPE!W$2:W$181,SMALL(IF(NPE!W$2:W$181&lt;&gt;"",ROW(INDIRECT("1:"&amp;ROWS(NPE!W$2:W$181)))),ROWS(NPE!$1:19))),""),"")</f>
        <v/>
      </c>
      <c r="AN52" s="98" t="str">
        <f t="array" aca="1" ref="AN52" ca="1">IFERROR(IF(ROWS(NPE!$1:19)&lt;=COUNTA(NPE!X$2:X$181),INDEX(NPE!X$2:X$181,SMALL(IF(NPE!X$2:X$181&lt;&gt;"",ROW(INDIRECT("1:"&amp;ROWS(NPE!X$2:X$181)))),ROWS(NPE!$1:19))),""),"")</f>
        <v/>
      </c>
      <c r="AO52" s="98" t="str">
        <f t="array" aca="1" ref="AO52" ca="1">IFERROR(IF(ROWS(NPE!$1:19)&lt;=COUNTA(NPE!Y$2:Y$181),INDEX(NPE!Y$2:Y$181,SMALL(IF(NPE!Y$2:Y$181&lt;&gt;"",ROW(INDIRECT("1:"&amp;ROWS(NPE!Y$2:Y$181)))),ROWS(NPE!$1:19))),""),"")</f>
        <v/>
      </c>
      <c r="AP52" s="98" t="str">
        <f t="array" aca="1" ref="AP52" ca="1">IFERROR(IF(ROWS(NPE!$1:19)&lt;=COUNTA(NPE!Z$2:Z$181),INDEX(NPE!Z$2:Z$181,SMALL(IF(NPE!Z$2:Z$181&lt;&gt;"",ROW(INDIRECT("1:"&amp;ROWS(NPE!Z$2:Z$181)))),ROWS(NPE!$1:19))),""),"")</f>
        <v/>
      </c>
      <c r="AQ52" s="98" t="str">
        <f t="array" aca="1" ref="AQ52" ca="1">IFERROR(IF(ROWS(NPE!$1:19)&lt;=COUNTA(NPE!AA$2:AA$181),INDEX(NPE!AA$2:AA$181,SMALL(IF(NPE!AA$2:AA$181&lt;&gt;"",ROW(INDIRECT("1:"&amp;ROWS(NPE!AA$2:AA$181)))),ROWS(NPE!$1:19))),""),"")</f>
        <v/>
      </c>
      <c r="AR52" s="98" t="str">
        <f t="array" aca="1" ref="AR52" ca="1">IFERROR(IF(ROWS(NPE!$1:19)&lt;=COUNTA(NPE!AB$2:AB$181),INDEX(NPE!AB$2:AB$181,SMALL(IF(NPE!AB$2:AB$181&lt;&gt;"",ROW(INDIRECT("1:"&amp;ROWS(NPE!AB$2:AB$181)))),ROWS(NPE!$1:19))),""),"")</f>
        <v/>
      </c>
      <c r="AS52" s="98" t="str">
        <f t="array" aca="1" ref="AS52" ca="1">IFERROR(IF(ROWS(NPE!$1:19)&lt;=COUNTA(NPE!AC$2:AC$181),INDEX(NPE!AC$2:AC$181,SMALL(IF(NPE!AC$2:AC$181&lt;&gt;"",ROW(INDIRECT("1:"&amp;ROWS(NPE!AC$2:AC$181)))),ROWS(NPE!$1:19))),""),"")</f>
        <v/>
      </c>
      <c r="AT52" s="98" t="str">
        <f t="array" aca="1" ref="AT52" ca="1">IFERROR(IF(ROWS(NPE!$1:19)&lt;=COUNTA(NPE!AD$2:AD$181),INDEX(NPE!AD$2:AD$181,SMALL(IF(NPE!AD$2:AD$181&lt;&gt;"",ROW(INDIRECT("1:"&amp;ROWS(NPE!AD$2:AD$181)))),ROWS(NPE!$1:19))),""),"")</f>
        <v/>
      </c>
      <c r="AU52" s="98" t="str">
        <f t="array" aca="1" ref="AU52" ca="1">IFERROR(IF(ROWS(NPE!$1:19)&lt;=COUNTA(NPE!AE$2:AE$181),INDEX(NPE!AE$2:AE$181,SMALL(IF(NPE!AE$2:AE$181&lt;&gt;"",ROW(INDIRECT("1:"&amp;ROWS(NPE!AE$2:AE$181)))),ROWS(NPE!$1:19))),""),"")</f>
        <v/>
      </c>
      <c r="AV52" s="98" t="str">
        <f t="array" aca="1" ref="AV52" ca="1">IFERROR(IF(ROWS(NPE!$1:19)&lt;=COUNTA(NPE!AF$2:AF$181),INDEX(NPE!AF$2:AF$181,SMALL(IF(NPE!AF$2:AF$181&lt;&gt;"",ROW(INDIRECT("1:"&amp;ROWS(NPE!AF$2:AF$181)))),ROWS(NPE!$1:19))),""),"")</f>
        <v/>
      </c>
      <c r="AW52" s="98" t="str">
        <f t="array" aca="1" ref="AW52" ca="1">IFERROR(IF(ROWS(NPE!$1:19)&lt;=COUNTA(NPE!AG$2:AG$181),INDEX(NPE!AG$2:AG$181,SMALL(IF(NPE!AG$2:AG$181&lt;&gt;"",ROW(INDIRECT("1:"&amp;ROWS(NPE!AG$2:AG$181)))),ROWS(NPE!$1:19))),""),"")</f>
        <v/>
      </c>
      <c r="AX52" s="98" t="str">
        <f t="array" aca="1" ref="AX52" ca="1">IFERROR(IF(ROWS(NPE!$1:19)&lt;=COUNTA(NPE!AH$2:AH$181),INDEX(NPE!AH$2:AH$181,SMALL(IF(NPE!AH$2:AH$181&lt;&gt;"",ROW(INDIRECT("1:"&amp;ROWS(NPE!AH$2:AH$181)))),ROWS(NPE!$1:19))),""),"")</f>
        <v/>
      </c>
      <c r="AY52" s="98" t="str">
        <f t="array" aca="1" ref="AY52" ca="1">IFERROR(IF(ROWS(NPE!$1:19)&lt;=COUNTA(NPE!AI$2:AI$181),INDEX(NPE!AI$2:AI$181,SMALL(IF(NPE!AI$2:AI$181&lt;&gt;"",ROW(INDIRECT("1:"&amp;ROWS(NPE!AI$2:AI$181)))),ROWS(NPE!$1:19))),""),"")</f>
        <v/>
      </c>
      <c r="AZ52" s="98" t="str">
        <f t="array" aca="1" ref="AZ52" ca="1">IFERROR(IF(ROWS(NPE!$1:19)&lt;=COUNTA(NPE!AJ$2:AJ$181),INDEX(NPE!AJ$2:AJ$181,SMALL(IF(NPE!AJ$2:AJ$181&lt;&gt;"",ROW(INDIRECT("1:"&amp;ROWS(NPE!AJ$2:AJ$181)))),ROWS(NPE!$1:19))),""),"")</f>
        <v/>
      </c>
      <c r="BA52" s="98" t="str">
        <f t="array" aca="1" ref="BA52" ca="1">IFERROR(IF(ROWS(NPE!$1:19)&lt;=COUNTA(NPE!AK$2:AK$181),INDEX(NPE!AK$2:AK$181,SMALL(IF(NPE!AK$2:AK$181&lt;&gt;"",ROW(INDIRECT("1:"&amp;ROWS(NPE!AK$2:AK$181)))),ROWS(NPE!$1:19))),""),"")</f>
        <v/>
      </c>
      <c r="BB52" s="98" t="str">
        <f t="array" aca="1" ref="BB52" ca="1">IFERROR(IF(ROWS(NPE!$1:19)&lt;=COUNTA(NPE!AL$2:AL$181),INDEX(NPE!AL$2:AL$181,SMALL(IF(NPE!AL$2:AL$181&lt;&gt;"",ROW(INDIRECT("1:"&amp;ROWS(NPE!AL$2:AL$181)))),ROWS(NPE!$1:19))),""),"")</f>
        <v/>
      </c>
      <c r="BC52" s="98" t="str">
        <f t="array" aca="1" ref="BC52" ca="1">IFERROR(IF(ROWS(NPE!$1:19)&lt;=COUNTA(NPE!AM$2:AM$181),INDEX(NPE!AM$2:AM$181,SMALL(IF(NPE!AM$2:AM$181&lt;&gt;"",ROW(INDIRECT("1:"&amp;ROWS(NPE!AM$2:AM$181)))),ROWS(NPE!$1:19))),""),"")</f>
        <v/>
      </c>
      <c r="BD52" s="98" t="str">
        <f t="array" aca="1" ref="BD52" ca="1">IFERROR(IF(ROWS(NPE!$1:19)&lt;=COUNTA(NPE!AN$2:AN$181),INDEX(NPE!AN$2:AN$181,SMALL(IF(NPE!AN$2:AN$181&lt;&gt;"",ROW(INDIRECT("1:"&amp;ROWS(NPE!AN$2:AN$181)))),ROWS(NPE!$1:19))),""),"")</f>
        <v/>
      </c>
      <c r="BE52" s="98" t="str">
        <f t="array" aca="1" ref="BE52" ca="1">IFERROR(IF(ROWS(NPE!$1:19)&lt;=COUNTA(NPE!AO$2:AO$181),INDEX(NPE!AO$2:AO$181,SMALL(IF(NPE!AO$2:AO$181&lt;&gt;"",ROW(INDIRECT("1:"&amp;ROWS(NPE!AO$2:AO$181)))),ROWS(NPE!$1:19))),""),"")</f>
        <v/>
      </c>
      <c r="BF52" s="98" t="str">
        <f t="array" aca="1" ref="BF52" ca="1">IFERROR(IF(ROWS(NPE!$1:19)&lt;=COUNTA(NPE!AP$2:AP$181),INDEX(NPE!AP$2:AP$181,SMALL(IF(NPE!AP$2:AP$181&lt;&gt;"",ROW(INDIRECT("1:"&amp;ROWS(NPE!AP$2:AP$181)))),ROWS(NPE!$1:19))),""),"")</f>
        <v/>
      </c>
      <c r="BG52" s="98" t="str">
        <f t="array" aca="1" ref="BG52" ca="1">IFERROR(IF(ROWS(NPE!$1:19)&lt;=COUNTA(NPE!AQ$2:AQ$181),INDEX(NPE!AQ$2:AQ$181,SMALL(IF(NPE!AQ$2:AQ$181&lt;&gt;"",ROW(INDIRECT("1:"&amp;ROWS(NPE!AQ$2:AQ$181)))),ROWS(NPE!$1:19))),""),"")</f>
        <v>scorzonère</v>
      </c>
      <c r="BH52" s="98" t="str">
        <f t="array" aca="1" ref="BH52" ca="1">IFERROR(IF(ROWS(NPE!$1:19)&lt;=COUNTA(NPE!AR$2:AR$181),INDEX(NPE!AR$2:AR$181,SMALL(IF(NPE!AR$2:AR$181&lt;&gt;"",ROW(INDIRECT("1:"&amp;ROWS(NPE!AR$2:AR$181)))),ROWS(NPE!$1:19))),""),"")</f>
        <v>racine de pissenlit</v>
      </c>
      <c r="BI52" s="98" t="str">
        <f t="array" aca="1" ref="BI52" ca="1">IFERROR(IF(ROWS(NPE!$1:19)&lt;=COUNTA(NPE!AS$2:AS$181),INDEX(NPE!AS$2:AS$181,SMALL(IF(NPE!AS$2:AS$181&lt;&gt;"",ROW(INDIRECT("1:"&amp;ROWS(NPE!AS$2:AS$181)))),ROWS(NPE!$1:19))),""),"")</f>
        <v/>
      </c>
      <c r="BJ52" s="98" t="str">
        <f t="array" aca="1" ref="BJ52" ca="1">IFERROR(IF(ROWS(NPE!$1:19)&lt;=COUNTA(NPE!AT$2:AT$181),INDEX(NPE!AT$2:AT$181,SMALL(IF(NPE!AT$2:AT$181&lt;&gt;"",ROW(INDIRECT("1:"&amp;ROWS(NPE!AT$2:AT$181)))),ROWS(NPE!$1:19))),""),"")</f>
        <v/>
      </c>
      <c r="BK52" s="98" t="str">
        <f t="array" aca="1" ref="BK52" ca="1">IFERROR(IF(ROWS(NPE!$1:19)&lt;=COUNTA(NPE!AU$2:AU$181),INDEX(NPE!AU$2:AU$181,SMALL(IF(NPE!AU$2:AU$181&lt;&gt;"",ROW(INDIRECT("1:"&amp;ROWS(NPE!AU$2:AU$181)))),ROWS(NPE!$1:19))),""),"")</f>
        <v/>
      </c>
      <c r="BL52" s="98" t="str">
        <f t="array" aca="1" ref="BL52" ca="1">IFERROR(IF(ROWS(NPE!$1:19)&lt;=COUNTA(NPE!AV$2:AV$181),INDEX(NPE!AV$2:AV$181,SMALL(IF(NPE!AV$2:AV$181&lt;&gt;"",ROW(INDIRECT("1:"&amp;ROWS(NPE!AV$2:AV$181)))),ROWS(NPE!$1:19))),""),"")</f>
        <v/>
      </c>
      <c r="BM52" s="98" t="str">
        <f t="array" aca="1" ref="BM52" ca="1">IFERROR(IF(ROWS(NPE!$1:19)&lt;=COUNTA(NPE!AW$2:AW$181),INDEX(NPE!AW$2:AW$181,SMALL(IF(NPE!AW$2:AW$181&lt;&gt;"",ROW(INDIRECT("1:"&amp;ROWS(NPE!AW$2:AW$181)))),ROWS(NPE!$1:19))),""),"")</f>
        <v/>
      </c>
      <c r="BN52" s="98" t="str">
        <f t="array" aca="1" ref="BN52" ca="1">IFERROR(IF(ROWS(NPE!$1:19)&lt;=COUNTA(NPE!AX$2:AX$181),INDEX(NPE!AX$2:AX$181,SMALL(IF(NPE!AX$2:AX$181&lt;&gt;"",ROW(INDIRECT("1:"&amp;ROWS(NPE!AX$2:AX$181)))),ROWS(NPE!$1:19))),""),"")</f>
        <v/>
      </c>
      <c r="BO52" s="98" t="str">
        <f t="array" aca="1" ref="BO52" ca="1">IFERROR(IF(ROWS(NPE!$1:19)&lt;=COUNTA(NPE!AY$2:AY$181),INDEX(NPE!AY$2:AY$181,SMALL(IF(NPE!AY$2:AY$181&lt;&gt;"",ROW(INDIRECT("1:"&amp;ROWS(NPE!AY$2:AY$181)))),ROWS(NPE!$1:19))),""),"")</f>
        <v/>
      </c>
      <c r="BP52" s="98" t="str">
        <f t="array" aca="1" ref="BP52" ca="1">IFERROR(IF(ROWS(NPE!$1:19)&lt;=COUNTA(NPE!AZ$2:AZ$181),INDEX(NPE!AZ$2:AZ$181,SMALL(IF(NPE!AZ$2:AZ$181&lt;&gt;"",ROW(INDIRECT("1:"&amp;ROWS(NPE!AZ$2:AZ$181)))),ROWS(NPE!$1:19))),""),"")</f>
        <v/>
      </c>
    </row>
    <row r="53" spans="2:68" x14ac:dyDescent="0.2">
      <c r="B53" s="183" t="str">
        <f ca="1">Surfaces!$B21</f>
        <v>arroche</v>
      </c>
      <c r="C53" s="110">
        <f ca="1">IF((VLOOKUP(B53,Surfaces!$B$1:$AL$61,23,0))="",(VLOOKUP(B53,Surfaces!$B$1:$AL$61,36,0)),(VLOOKUP(B53,Surfaces!$B$1:$AL$61,23,0)))</f>
        <v>60</v>
      </c>
      <c r="D53" s="111">
        <f ca="1">Surfaces!$I21</f>
        <v>150</v>
      </c>
      <c r="E53" s="111" t="str">
        <f ca="1">Surfaces!$H21</f>
        <v>kg</v>
      </c>
      <c r="F53" s="110">
        <f ca="1">IF((VLOOKUP(B53,Surfaces!$B$1:$AL$61,21,0))="",(VLOOKUP(B53,Surfaces!$B$1:$AL$61,34,0)),(VLOOKUP(B53,Surfaces!$B$1:$AL$61,21,0)))</f>
        <v>3.75</v>
      </c>
      <c r="G53" s="110">
        <f ca="1">IFERROR(IF((VLOOKUP(B53,Surfaces!$B$1:$AL$61,18,0))="",(VLOOKUP(B53,Surfaces!$B$1:$AL$61,31,0)/$C$3),(VLOOKUP(B53,Surfaces!$B$1:$AL$61,18,0)/$C$3)),"")</f>
        <v>7.5</v>
      </c>
      <c r="H53" s="111">
        <f ca="1">IF((VLOOKUP(B53,Surfaces!$B$1:$AL$61,14,0))="",(VLOOKUP(B53,Surfaces!$B$1:$AL$61,28,0)),(VLOOKUP(B53,Surfaces!$B$1:$AL$61,14,0)))</f>
        <v>216.66666666666666</v>
      </c>
      <c r="I53" s="111">
        <f ca="1">IF((VLOOKUP(B53,Surfaces!$B$1:$AL$61,15,0))="",(VLOOKUP(B53,Surfaces!$B$1:$AL$61,29,0)),(VLOOKUP(B53,Surfaces!$B$1:$AL$61,15,0)))</f>
        <v>15</v>
      </c>
      <c r="J53" s="110">
        <f ca="1">IF(ISNA(VLOOKUP(B53,Calendrier!$A$2:$BR$181,67,0)),"",(VLOOKUP(B53,Calendrier!$A$2:$BR$181,67,0))*D53)</f>
        <v>547.5</v>
      </c>
      <c r="K53" s="110" t="str">
        <f ca="1">IF(ISNA(VLOOKUP(B53,Calendrier!$A$2:$BR$181,68,0)),"",(VLOOKUP(B53,Calendrier!$A$2:$BR$181,68,0)))</f>
        <v>€/kg</v>
      </c>
      <c r="L53" s="110">
        <f ca="1">IF(ISNA(VLOOKUP(B53,Calendrier!$A$2:$BR$181,69,0)),"",(VLOOKUP(B53,Calendrier!$A$2:$BR$181,69,0))*D53)</f>
        <v>1050</v>
      </c>
      <c r="M53" s="110" t="str">
        <f t="shared" ca="1" si="0"/>
        <v>€/kg</v>
      </c>
      <c r="N53" s="110">
        <f t="shared" ca="1" si="2"/>
        <v>502.5</v>
      </c>
      <c r="O53" s="184" t="str">
        <f t="shared" ca="1" si="1"/>
        <v>€/kg</v>
      </c>
      <c r="Q53" s="98" t="str">
        <f t="array" aca="1" ref="Q53" ca="1">IFERROR(IF(ROWS(NPE!$1:20)&lt;=COUNTA(NPE!A$2:A$181),INDEX(NPE!A$2:A$181,SMALL(IF(NPE!A$2:A$181&lt;&gt;"",ROW(INDIRECT("1:"&amp;ROWS(NPE!A$2:A$181)))),ROWS(NPE!$1:20))),""),"")</f>
        <v/>
      </c>
      <c r="R53" s="98" t="str">
        <f t="array" aca="1" ref="R53" ca="1">IFERROR(IF(ROWS(NPE!$1:20)&lt;=COUNTA(NPE!B$2:B$181),INDEX(NPE!B$2:B$181,SMALL(IF(NPE!B$2:B$181&lt;&gt;"",ROW(INDIRECT("1:"&amp;ROWS(NPE!B$2:B$181)))),ROWS(NPE!$1:20))),""),"")</f>
        <v/>
      </c>
      <c r="S53" s="98" t="str">
        <f t="array" aca="1" ref="S53" ca="1">IFERROR(IF(ROWS(NPE!$1:20)&lt;=COUNTA(NPE!C$2:C$181),INDEX(NPE!C$2:C$181,SMALL(IF(NPE!C$2:C$181&lt;&gt;"",ROW(INDIRECT("1:"&amp;ROWS(NPE!C$2:C$181)))),ROWS(NPE!$1:20))),""),"")</f>
        <v/>
      </c>
      <c r="T53" s="98" t="str">
        <f t="array" aca="1" ref="T53" ca="1">IFERROR(IF(ROWS(NPE!$1:20)&lt;=COUNTA(NPE!D$2:D$181),INDEX(NPE!D$2:D$181,SMALL(IF(NPE!D$2:D$181&lt;&gt;"",ROW(INDIRECT("1:"&amp;ROWS(NPE!D$2:D$181)))),ROWS(NPE!$1:20))),""),"")</f>
        <v/>
      </c>
      <c r="U53" s="98" t="str">
        <f t="array" aca="1" ref="U53" ca="1">IFERROR(IF(ROWS(NPE!$1:20)&lt;=COUNTA(NPE!E$2:E$181),INDEX(NPE!E$2:E$181,SMALL(IF(NPE!E$2:E$181&lt;&gt;"",ROW(INDIRECT("1:"&amp;ROWS(NPE!E$2:E$181)))),ROWS(NPE!$1:20))),""),"")</f>
        <v/>
      </c>
      <c r="V53" s="98" t="str">
        <f t="array" aca="1" ref="V53" ca="1">IFERROR(IF(ROWS(NPE!$1:20)&lt;=COUNTA(NPE!F$2:F$181),INDEX(NPE!F$2:F$181,SMALL(IF(NPE!F$2:F$181&lt;&gt;"",ROW(INDIRECT("1:"&amp;ROWS(NPE!F$2:F$181)))),ROWS(NPE!$1:20))),""),"")</f>
        <v/>
      </c>
      <c r="W53" s="98" t="str">
        <f t="array" aca="1" ref="W53" ca="1">IFERROR(IF(ROWS(NPE!$1:20)&lt;=COUNTA(NPE!G$2:G$181),INDEX(NPE!G$2:G$181,SMALL(IF(NPE!G$2:G$181&lt;&gt;"",ROW(INDIRECT("1:"&amp;ROWS(NPE!G$2:G$181)))),ROWS(NPE!$1:20))),""),"")</f>
        <v/>
      </c>
      <c r="X53" s="98" t="str">
        <f t="array" aca="1" ref="X53" ca="1">IFERROR(IF(ROWS(NPE!$1:20)&lt;=COUNTA(NPE!H$2:H$181),INDEX(NPE!H$2:H$181,SMALL(IF(NPE!H$2:H$181&lt;&gt;"",ROW(INDIRECT("1:"&amp;ROWS(NPE!H$2:H$181)))),ROWS(NPE!$1:20))),""),"")</f>
        <v/>
      </c>
      <c r="Y53" s="98" t="str">
        <f t="array" aca="1" ref="Y53" ca="1">IFERROR(IF(ROWS(NPE!$1:20)&lt;=COUNTA(NPE!I$2:I$181),INDEX(NPE!I$2:I$181,SMALL(IF(NPE!I$2:I$181&lt;&gt;"",ROW(INDIRECT("1:"&amp;ROWS(NPE!I$2:I$181)))),ROWS(NPE!$1:20))),""),"")</f>
        <v/>
      </c>
      <c r="Z53" s="98" t="str">
        <f t="array" aca="1" ref="Z53" ca="1">IFERROR(IF(ROWS(NPE!$1:20)&lt;=COUNTA(NPE!J$2:J$181),INDEX(NPE!J$2:J$181,SMALL(IF(NPE!J$2:J$181&lt;&gt;"",ROW(INDIRECT("1:"&amp;ROWS(NPE!J$2:J$181)))),ROWS(NPE!$1:20))),""),"")</f>
        <v/>
      </c>
      <c r="AA53" s="98" t="str">
        <f t="array" aca="1" ref="AA53" ca="1">IFERROR(IF(ROWS(NPE!$1:20)&lt;=COUNTA(NPE!K$2:K$181),INDEX(NPE!K$2:K$181,SMALL(IF(NPE!K$2:K$181&lt;&gt;"",ROW(INDIRECT("1:"&amp;ROWS(NPE!K$2:K$181)))),ROWS(NPE!$1:20))),""),"")</f>
        <v/>
      </c>
      <c r="AB53" s="98" t="str">
        <f t="array" aca="1" ref="AB53" ca="1">IFERROR(IF(ROWS(NPE!$1:20)&lt;=COUNTA(NPE!L$2:L$181),INDEX(NPE!L$2:L$181,SMALL(IF(NPE!L$2:L$181&lt;&gt;"",ROW(INDIRECT("1:"&amp;ROWS(NPE!L$2:L$181)))),ROWS(NPE!$1:20))),""),"")</f>
        <v/>
      </c>
      <c r="AC53" s="98" t="str">
        <f t="array" aca="1" ref="AC53" ca="1">IFERROR(IF(ROWS(NPE!$1:20)&lt;=COUNTA(NPE!M$2:M$181),INDEX(NPE!M$2:M$181,SMALL(IF(NPE!M$2:M$181&lt;&gt;"",ROW(INDIRECT("1:"&amp;ROWS(NPE!M$2:M$181)))),ROWS(NPE!$1:20))),""),"")</f>
        <v/>
      </c>
      <c r="AD53" s="98" t="str">
        <f t="array" aca="1" ref="AD53" ca="1">IFERROR(IF(ROWS(NPE!$1:20)&lt;=COUNTA(NPE!N$2:N$181),INDEX(NPE!N$2:N$181,SMALL(IF(NPE!N$2:N$181&lt;&gt;"",ROW(INDIRECT("1:"&amp;ROWS(NPE!N$2:N$181)))),ROWS(NPE!$1:20))),""),"")</f>
        <v/>
      </c>
      <c r="AE53" s="98" t="str">
        <f t="array" aca="1" ref="AE53" ca="1">IFERROR(IF(ROWS(NPE!$1:20)&lt;=COUNTA(NPE!O$2:O$181),INDEX(NPE!O$2:O$181,SMALL(IF(NPE!O$2:O$181&lt;&gt;"",ROW(INDIRECT("1:"&amp;ROWS(NPE!O$2:O$181)))),ROWS(NPE!$1:20))),""),"")</f>
        <v/>
      </c>
      <c r="AF53" s="98" t="str">
        <f t="array" aca="1" ref="AF53" ca="1">IFERROR(IF(ROWS(NPE!$1:20)&lt;=COUNTA(NPE!P$2:P$181),INDEX(NPE!P$2:P$181,SMALL(IF(NPE!P$2:P$181&lt;&gt;"",ROW(INDIRECT("1:"&amp;ROWS(NPE!P$2:P$181)))),ROWS(NPE!$1:20))),""),"")</f>
        <v/>
      </c>
      <c r="AG53" s="98" t="str">
        <f t="array" aca="1" ref="AG53" ca="1">IFERROR(IF(ROWS(NPE!$1:20)&lt;=COUNTA(NPE!Q$2:Q$181),INDEX(NPE!Q$2:Q$181,SMALL(IF(NPE!Q$2:Q$181&lt;&gt;"",ROW(INDIRECT("1:"&amp;ROWS(NPE!Q$2:Q$181)))),ROWS(NPE!$1:20))),""),"")</f>
        <v/>
      </c>
      <c r="AH53" s="98" t="str">
        <f t="array" aca="1" ref="AH53" ca="1">IFERROR(IF(ROWS(NPE!$1:20)&lt;=COUNTA(NPE!R$2:R$181),INDEX(NPE!R$2:R$181,SMALL(IF(NPE!R$2:R$181&lt;&gt;"",ROW(INDIRECT("1:"&amp;ROWS(NPE!R$2:R$181)))),ROWS(NPE!$1:20))),""),"")</f>
        <v/>
      </c>
      <c r="AI53" s="98" t="str">
        <f t="array" aca="1" ref="AI53" ca="1">IFERROR(IF(ROWS(NPE!$1:20)&lt;=COUNTA(NPE!S$2:S$181),INDEX(NPE!S$2:S$181,SMALL(IF(NPE!S$2:S$181&lt;&gt;"",ROW(INDIRECT("1:"&amp;ROWS(NPE!S$2:S$181)))),ROWS(NPE!$1:20))),""),"")</f>
        <v/>
      </c>
      <c r="AJ53" s="98" t="str">
        <f t="array" aca="1" ref="AJ53" ca="1">IFERROR(IF(ROWS(NPE!$1:20)&lt;=COUNTA(NPE!T$2:T$181),INDEX(NPE!T$2:T$181,SMALL(IF(NPE!T$2:T$181&lt;&gt;"",ROW(INDIRECT("1:"&amp;ROWS(NPE!T$2:T$181)))),ROWS(NPE!$1:20))),""),"")</f>
        <v/>
      </c>
      <c r="AK53" s="98" t="str">
        <f t="array" aca="1" ref="AK53" ca="1">IFERROR(IF(ROWS(NPE!$1:20)&lt;=COUNTA(NPE!U$2:U$181),INDEX(NPE!U$2:U$181,SMALL(IF(NPE!U$2:U$181&lt;&gt;"",ROW(INDIRECT("1:"&amp;ROWS(NPE!U$2:U$181)))),ROWS(NPE!$1:20))),""),"")</f>
        <v/>
      </c>
      <c r="AL53" s="98" t="str">
        <f t="array" aca="1" ref="AL53" ca="1">IFERROR(IF(ROWS(NPE!$1:20)&lt;=COUNTA(NPE!V$2:V$181),INDEX(NPE!V$2:V$181,SMALL(IF(NPE!V$2:V$181&lt;&gt;"",ROW(INDIRECT("1:"&amp;ROWS(NPE!V$2:V$181)))),ROWS(NPE!$1:20))),""),"")</f>
        <v/>
      </c>
      <c r="AM53" s="98" t="str">
        <f t="array" aca="1" ref="AM53" ca="1">IFERROR(IF(ROWS(NPE!$1:20)&lt;=COUNTA(NPE!W$2:W$181),INDEX(NPE!W$2:W$181,SMALL(IF(NPE!W$2:W$181&lt;&gt;"",ROW(INDIRECT("1:"&amp;ROWS(NPE!W$2:W$181)))),ROWS(NPE!$1:20))),""),"")</f>
        <v/>
      </c>
      <c r="AN53" s="98" t="str">
        <f t="array" aca="1" ref="AN53" ca="1">IFERROR(IF(ROWS(NPE!$1:20)&lt;=COUNTA(NPE!X$2:X$181),INDEX(NPE!X$2:X$181,SMALL(IF(NPE!X$2:X$181&lt;&gt;"",ROW(INDIRECT("1:"&amp;ROWS(NPE!X$2:X$181)))),ROWS(NPE!$1:20))),""),"")</f>
        <v/>
      </c>
      <c r="AO53" s="98" t="str">
        <f t="array" aca="1" ref="AO53" ca="1">IFERROR(IF(ROWS(NPE!$1:20)&lt;=COUNTA(NPE!Y$2:Y$181),INDEX(NPE!Y$2:Y$181,SMALL(IF(NPE!Y$2:Y$181&lt;&gt;"",ROW(INDIRECT("1:"&amp;ROWS(NPE!Y$2:Y$181)))),ROWS(NPE!$1:20))),""),"")</f>
        <v/>
      </c>
      <c r="AP53" s="98" t="str">
        <f t="array" aca="1" ref="AP53" ca="1">IFERROR(IF(ROWS(NPE!$1:20)&lt;=COUNTA(NPE!Z$2:Z$181),INDEX(NPE!Z$2:Z$181,SMALL(IF(NPE!Z$2:Z$181&lt;&gt;"",ROW(INDIRECT("1:"&amp;ROWS(NPE!Z$2:Z$181)))),ROWS(NPE!$1:20))),""),"")</f>
        <v/>
      </c>
      <c r="AQ53" s="98" t="str">
        <f t="array" aca="1" ref="AQ53" ca="1">IFERROR(IF(ROWS(NPE!$1:20)&lt;=COUNTA(NPE!AA$2:AA$181),INDEX(NPE!AA$2:AA$181,SMALL(IF(NPE!AA$2:AA$181&lt;&gt;"",ROW(INDIRECT("1:"&amp;ROWS(NPE!AA$2:AA$181)))),ROWS(NPE!$1:20))),""),"")</f>
        <v/>
      </c>
      <c r="AR53" s="98" t="str">
        <f t="array" aca="1" ref="AR53" ca="1">IFERROR(IF(ROWS(NPE!$1:20)&lt;=COUNTA(NPE!AB$2:AB$181),INDEX(NPE!AB$2:AB$181,SMALL(IF(NPE!AB$2:AB$181&lt;&gt;"",ROW(INDIRECT("1:"&amp;ROWS(NPE!AB$2:AB$181)))),ROWS(NPE!$1:20))),""),"")</f>
        <v/>
      </c>
      <c r="AS53" s="98" t="str">
        <f t="array" aca="1" ref="AS53" ca="1">IFERROR(IF(ROWS(NPE!$1:20)&lt;=COUNTA(NPE!AC$2:AC$181),INDEX(NPE!AC$2:AC$181,SMALL(IF(NPE!AC$2:AC$181&lt;&gt;"",ROW(INDIRECT("1:"&amp;ROWS(NPE!AC$2:AC$181)))),ROWS(NPE!$1:20))),""),"")</f>
        <v/>
      </c>
      <c r="AT53" s="98" t="str">
        <f t="array" aca="1" ref="AT53" ca="1">IFERROR(IF(ROWS(NPE!$1:20)&lt;=COUNTA(NPE!AD$2:AD$181),INDEX(NPE!AD$2:AD$181,SMALL(IF(NPE!AD$2:AD$181&lt;&gt;"",ROW(INDIRECT("1:"&amp;ROWS(NPE!AD$2:AD$181)))),ROWS(NPE!$1:20))),""),"")</f>
        <v/>
      </c>
      <c r="AU53" s="98" t="str">
        <f t="array" aca="1" ref="AU53" ca="1">IFERROR(IF(ROWS(NPE!$1:20)&lt;=COUNTA(NPE!AE$2:AE$181),INDEX(NPE!AE$2:AE$181,SMALL(IF(NPE!AE$2:AE$181&lt;&gt;"",ROW(INDIRECT("1:"&amp;ROWS(NPE!AE$2:AE$181)))),ROWS(NPE!$1:20))),""),"")</f>
        <v/>
      </c>
      <c r="AV53" s="98" t="str">
        <f t="array" aca="1" ref="AV53" ca="1">IFERROR(IF(ROWS(NPE!$1:20)&lt;=COUNTA(NPE!AF$2:AF$181),INDEX(NPE!AF$2:AF$181,SMALL(IF(NPE!AF$2:AF$181&lt;&gt;"",ROW(INDIRECT("1:"&amp;ROWS(NPE!AF$2:AF$181)))),ROWS(NPE!$1:20))),""),"")</f>
        <v/>
      </c>
      <c r="AW53" s="98" t="str">
        <f t="array" aca="1" ref="AW53" ca="1">IFERROR(IF(ROWS(NPE!$1:20)&lt;=COUNTA(NPE!AG$2:AG$181),INDEX(NPE!AG$2:AG$181,SMALL(IF(NPE!AG$2:AG$181&lt;&gt;"",ROW(INDIRECT("1:"&amp;ROWS(NPE!AG$2:AG$181)))),ROWS(NPE!$1:20))),""),"")</f>
        <v/>
      </c>
      <c r="AX53" s="98" t="str">
        <f t="array" aca="1" ref="AX53" ca="1">IFERROR(IF(ROWS(NPE!$1:20)&lt;=COUNTA(NPE!AH$2:AH$181),INDEX(NPE!AH$2:AH$181,SMALL(IF(NPE!AH$2:AH$181&lt;&gt;"",ROW(INDIRECT("1:"&amp;ROWS(NPE!AH$2:AH$181)))),ROWS(NPE!$1:20))),""),"")</f>
        <v/>
      </c>
      <c r="AY53" s="98" t="str">
        <f t="array" aca="1" ref="AY53" ca="1">IFERROR(IF(ROWS(NPE!$1:20)&lt;=COUNTA(NPE!AI$2:AI$181),INDEX(NPE!AI$2:AI$181,SMALL(IF(NPE!AI$2:AI$181&lt;&gt;"",ROW(INDIRECT("1:"&amp;ROWS(NPE!AI$2:AI$181)))),ROWS(NPE!$1:20))),""),"")</f>
        <v/>
      </c>
      <c r="AZ53" s="98" t="str">
        <f t="array" aca="1" ref="AZ53" ca="1">IFERROR(IF(ROWS(NPE!$1:20)&lt;=COUNTA(NPE!AJ$2:AJ$181),INDEX(NPE!AJ$2:AJ$181,SMALL(IF(NPE!AJ$2:AJ$181&lt;&gt;"",ROW(INDIRECT("1:"&amp;ROWS(NPE!AJ$2:AJ$181)))),ROWS(NPE!$1:20))),""),"")</f>
        <v/>
      </c>
      <c r="BA53" s="98" t="str">
        <f t="array" aca="1" ref="BA53" ca="1">IFERROR(IF(ROWS(NPE!$1:20)&lt;=COUNTA(NPE!AK$2:AK$181),INDEX(NPE!AK$2:AK$181,SMALL(IF(NPE!AK$2:AK$181&lt;&gt;"",ROW(INDIRECT("1:"&amp;ROWS(NPE!AK$2:AK$181)))),ROWS(NPE!$1:20))),""),"")</f>
        <v/>
      </c>
      <c r="BB53" s="98" t="str">
        <f t="array" aca="1" ref="BB53" ca="1">IFERROR(IF(ROWS(NPE!$1:20)&lt;=COUNTA(NPE!AL$2:AL$181),INDEX(NPE!AL$2:AL$181,SMALL(IF(NPE!AL$2:AL$181&lt;&gt;"",ROW(INDIRECT("1:"&amp;ROWS(NPE!AL$2:AL$181)))),ROWS(NPE!$1:20))),""),"")</f>
        <v/>
      </c>
      <c r="BC53" s="98" t="str">
        <f t="array" aca="1" ref="BC53" ca="1">IFERROR(IF(ROWS(NPE!$1:20)&lt;=COUNTA(NPE!AM$2:AM$181),INDEX(NPE!AM$2:AM$181,SMALL(IF(NPE!AM$2:AM$181&lt;&gt;"",ROW(INDIRECT("1:"&amp;ROWS(NPE!AM$2:AM$181)))),ROWS(NPE!$1:20))),""),"")</f>
        <v/>
      </c>
      <c r="BD53" s="98" t="str">
        <f t="array" aca="1" ref="BD53" ca="1">IFERROR(IF(ROWS(NPE!$1:20)&lt;=COUNTA(NPE!AN$2:AN$181),INDEX(NPE!AN$2:AN$181,SMALL(IF(NPE!AN$2:AN$181&lt;&gt;"",ROW(INDIRECT("1:"&amp;ROWS(NPE!AN$2:AN$181)))),ROWS(NPE!$1:20))),""),"")</f>
        <v/>
      </c>
      <c r="BE53" s="98" t="str">
        <f t="array" aca="1" ref="BE53" ca="1">IFERROR(IF(ROWS(NPE!$1:20)&lt;=COUNTA(NPE!AO$2:AO$181),INDEX(NPE!AO$2:AO$181,SMALL(IF(NPE!AO$2:AO$181&lt;&gt;"",ROW(INDIRECT("1:"&amp;ROWS(NPE!AO$2:AO$181)))),ROWS(NPE!$1:20))),""),"")</f>
        <v/>
      </c>
      <c r="BF53" s="98" t="str">
        <f t="array" aca="1" ref="BF53" ca="1">IFERROR(IF(ROWS(NPE!$1:20)&lt;=COUNTA(NPE!AP$2:AP$181),INDEX(NPE!AP$2:AP$181,SMALL(IF(NPE!AP$2:AP$181&lt;&gt;"",ROW(INDIRECT("1:"&amp;ROWS(NPE!AP$2:AP$181)))),ROWS(NPE!$1:20))),""),"")</f>
        <v/>
      </c>
      <c r="BG53" s="98" t="str">
        <f t="array" aca="1" ref="BG53" ca="1">IFERROR(IF(ROWS(NPE!$1:20)&lt;=COUNTA(NPE!AQ$2:AQ$181),INDEX(NPE!AQ$2:AQ$181,SMALL(IF(NPE!AQ$2:AQ$181&lt;&gt;"",ROW(INDIRECT("1:"&amp;ROWS(NPE!AQ$2:AQ$181)))),ROWS(NPE!$1:20))),""),"")</f>
        <v>salsifis</v>
      </c>
      <c r="BH53" s="98" t="str">
        <f t="array" aca="1" ref="BH53" ca="1">IFERROR(IF(ROWS(NPE!$1:20)&lt;=COUNTA(NPE!AR$2:AR$181),INDEX(NPE!AR$2:AR$181,SMALL(IF(NPE!AR$2:AR$181&lt;&gt;"",ROW(INDIRECT("1:"&amp;ROWS(NPE!AR$2:AR$181)))),ROWS(NPE!$1:20))),""),"")</f>
        <v>choux rouge</v>
      </c>
      <c r="BI53" s="98" t="str">
        <f t="array" aca="1" ref="BI53" ca="1">IFERROR(IF(ROWS(NPE!$1:20)&lt;=COUNTA(NPE!AS$2:AS$181),INDEX(NPE!AS$2:AS$181,SMALL(IF(NPE!AS$2:AS$181&lt;&gt;"",ROW(INDIRECT("1:"&amp;ROWS(NPE!AS$2:AS$181)))),ROWS(NPE!$1:20))),""),"")</f>
        <v/>
      </c>
      <c r="BJ53" s="98" t="str">
        <f t="array" aca="1" ref="BJ53" ca="1">IFERROR(IF(ROWS(NPE!$1:20)&lt;=COUNTA(NPE!AT$2:AT$181),INDEX(NPE!AT$2:AT$181,SMALL(IF(NPE!AT$2:AT$181&lt;&gt;"",ROW(INDIRECT("1:"&amp;ROWS(NPE!AT$2:AT$181)))),ROWS(NPE!$1:20))),""),"")</f>
        <v/>
      </c>
      <c r="BK53" s="98" t="str">
        <f t="array" aca="1" ref="BK53" ca="1">IFERROR(IF(ROWS(NPE!$1:20)&lt;=COUNTA(NPE!AU$2:AU$181),INDEX(NPE!AU$2:AU$181,SMALL(IF(NPE!AU$2:AU$181&lt;&gt;"",ROW(INDIRECT("1:"&amp;ROWS(NPE!AU$2:AU$181)))),ROWS(NPE!$1:20))),""),"")</f>
        <v/>
      </c>
      <c r="BL53" s="98" t="str">
        <f t="array" aca="1" ref="BL53" ca="1">IFERROR(IF(ROWS(NPE!$1:20)&lt;=COUNTA(NPE!AV$2:AV$181),INDEX(NPE!AV$2:AV$181,SMALL(IF(NPE!AV$2:AV$181&lt;&gt;"",ROW(INDIRECT("1:"&amp;ROWS(NPE!AV$2:AV$181)))),ROWS(NPE!$1:20))),""),"")</f>
        <v/>
      </c>
      <c r="BM53" s="98" t="str">
        <f t="array" aca="1" ref="BM53" ca="1">IFERROR(IF(ROWS(NPE!$1:20)&lt;=COUNTA(NPE!AW$2:AW$181),INDEX(NPE!AW$2:AW$181,SMALL(IF(NPE!AW$2:AW$181&lt;&gt;"",ROW(INDIRECT("1:"&amp;ROWS(NPE!AW$2:AW$181)))),ROWS(NPE!$1:20))),""),"")</f>
        <v/>
      </c>
      <c r="BN53" s="98" t="str">
        <f t="array" aca="1" ref="BN53" ca="1">IFERROR(IF(ROWS(NPE!$1:20)&lt;=COUNTA(NPE!AX$2:AX$181),INDEX(NPE!AX$2:AX$181,SMALL(IF(NPE!AX$2:AX$181&lt;&gt;"",ROW(INDIRECT("1:"&amp;ROWS(NPE!AX$2:AX$181)))),ROWS(NPE!$1:20))),""),"")</f>
        <v/>
      </c>
      <c r="BO53" s="98" t="str">
        <f t="array" aca="1" ref="BO53" ca="1">IFERROR(IF(ROWS(NPE!$1:20)&lt;=COUNTA(NPE!AY$2:AY$181),INDEX(NPE!AY$2:AY$181,SMALL(IF(NPE!AY$2:AY$181&lt;&gt;"",ROW(INDIRECT("1:"&amp;ROWS(NPE!AY$2:AY$181)))),ROWS(NPE!$1:20))),""),"")</f>
        <v/>
      </c>
      <c r="BP53" s="98" t="str">
        <f t="array" aca="1" ref="BP53" ca="1">IFERROR(IF(ROWS(NPE!$1:20)&lt;=COUNTA(NPE!AZ$2:AZ$181),INDEX(NPE!AZ$2:AZ$181,SMALL(IF(NPE!AZ$2:AZ$181&lt;&gt;"",ROW(INDIRECT("1:"&amp;ROWS(NPE!AZ$2:AZ$181)))),ROWS(NPE!$1:20))),""),"")</f>
        <v/>
      </c>
    </row>
    <row r="54" spans="2:68" x14ac:dyDescent="0.2">
      <c r="B54" s="183" t="str">
        <f ca="1">Surfaces!$B22</f>
        <v>crosnes</v>
      </c>
      <c r="C54" s="110">
        <f ca="1">IF((VLOOKUP(B54,Surfaces!$B$1:$AL$61,23,0))="",(VLOOKUP(B54,Surfaces!$B$1:$AL$61,36,0)),(VLOOKUP(B54,Surfaces!$B$1:$AL$61,23,0)))</f>
        <v>39</v>
      </c>
      <c r="D54" s="111">
        <f ca="1">Surfaces!$I22</f>
        <v>75</v>
      </c>
      <c r="E54" s="111" t="str">
        <f ca="1">Surfaces!$H22</f>
        <v>kg</v>
      </c>
      <c r="F54" s="110">
        <f ca="1">IF((VLOOKUP(B54,Surfaces!$B$1:$AL$61,21,0))="",(VLOOKUP(B54,Surfaces!$B$1:$AL$61,34,0)),(VLOOKUP(B54,Surfaces!$B$1:$AL$61,21,0)))</f>
        <v>2.4375</v>
      </c>
      <c r="G54" s="110">
        <f ca="1">IFERROR(IF((VLOOKUP(B54,Surfaces!$B$1:$AL$61,18,0))="",(VLOOKUP(B54,Surfaces!$B$1:$AL$61,31,0)/$C$3),(VLOOKUP(B54,Surfaces!$B$1:$AL$61,18,0)/$C$3)),"")</f>
        <v>4.875</v>
      </c>
      <c r="H54" s="111">
        <f ca="1">IF((VLOOKUP(B54,Surfaces!$B$1:$AL$61,14,0))="",(VLOOKUP(B54,Surfaces!$B$1:$AL$61,28,0)),(VLOOKUP(B54,Surfaces!$B$1:$AL$61,14,0)))</f>
        <v>422.5</v>
      </c>
      <c r="I54" s="111">
        <f ca="1">IF((VLOOKUP(B54,Surfaces!$B$1:$AL$61,15,0))="",(VLOOKUP(B54,Surfaces!$B$1:$AL$61,29,0)),(VLOOKUP(B54,Surfaces!$B$1:$AL$61,15,0)))</f>
        <v>84.5</v>
      </c>
      <c r="J54" s="110">
        <f ca="1">IF(ISNA(VLOOKUP(B54,Calendrier!$A$2:$BR$181,67,0)),"",(VLOOKUP(B54,Calendrier!$A$2:$BR$181,67,0))*D54)</f>
        <v>375</v>
      </c>
      <c r="K54" s="110" t="str">
        <f ca="1">IF(ISNA(VLOOKUP(B54,Calendrier!$A$2:$BR$181,68,0)),"",(VLOOKUP(B54,Calendrier!$A$2:$BR$181,68,0)))</f>
        <v>€/kg</v>
      </c>
      <c r="L54" s="110">
        <f ca="1">IF(ISNA(VLOOKUP(B54,Calendrier!$A$2:$BR$181,69,0)),"",(VLOOKUP(B54,Calendrier!$A$2:$BR$181,69,0))*D54)</f>
        <v>1125</v>
      </c>
      <c r="M54" s="110" t="str">
        <f t="shared" ca="1" si="0"/>
        <v>€/kg</v>
      </c>
      <c r="N54" s="110">
        <f t="shared" ca="1" si="2"/>
        <v>750</v>
      </c>
      <c r="O54" s="184" t="str">
        <f t="shared" ca="1" si="1"/>
        <v>€/kg</v>
      </c>
      <c r="Q54" s="98" t="str">
        <f t="array" aca="1" ref="Q54" ca="1">IFERROR(IF(ROWS(NPE!$1:21)&lt;=COUNTA(NPE!A$2:A$181),INDEX(NPE!A$2:A$181,SMALL(IF(NPE!A$2:A$181&lt;&gt;"",ROW(INDIRECT("1:"&amp;ROWS(NPE!A$2:A$181)))),ROWS(NPE!$1:21))),""),"")</f>
        <v/>
      </c>
      <c r="R54" s="98" t="str">
        <f t="array" aca="1" ref="R54" ca="1">IFERROR(IF(ROWS(NPE!$1:21)&lt;=COUNTA(NPE!B$2:B$181),INDEX(NPE!B$2:B$181,SMALL(IF(NPE!B$2:B$181&lt;&gt;"",ROW(INDIRECT("1:"&amp;ROWS(NPE!B$2:B$181)))),ROWS(NPE!$1:21))),""),"")</f>
        <v/>
      </c>
      <c r="S54" s="98" t="str">
        <f t="array" aca="1" ref="S54" ca="1">IFERROR(IF(ROWS(NPE!$1:21)&lt;=COUNTA(NPE!C$2:C$181),INDEX(NPE!C$2:C$181,SMALL(IF(NPE!C$2:C$181&lt;&gt;"",ROW(INDIRECT("1:"&amp;ROWS(NPE!C$2:C$181)))),ROWS(NPE!$1:21))),""),"")</f>
        <v/>
      </c>
      <c r="T54" s="98" t="str">
        <f t="array" aca="1" ref="T54" ca="1">IFERROR(IF(ROWS(NPE!$1:21)&lt;=COUNTA(NPE!D$2:D$181),INDEX(NPE!D$2:D$181,SMALL(IF(NPE!D$2:D$181&lt;&gt;"",ROW(INDIRECT("1:"&amp;ROWS(NPE!D$2:D$181)))),ROWS(NPE!$1:21))),""),"")</f>
        <v/>
      </c>
      <c r="U54" s="98" t="str">
        <f t="array" aca="1" ref="U54" ca="1">IFERROR(IF(ROWS(NPE!$1:21)&lt;=COUNTA(NPE!E$2:E$181),INDEX(NPE!E$2:E$181,SMALL(IF(NPE!E$2:E$181&lt;&gt;"",ROW(INDIRECT("1:"&amp;ROWS(NPE!E$2:E$181)))),ROWS(NPE!$1:21))),""),"")</f>
        <v/>
      </c>
      <c r="V54" s="98" t="str">
        <f t="array" aca="1" ref="V54" ca="1">IFERROR(IF(ROWS(NPE!$1:21)&lt;=COUNTA(NPE!F$2:F$181),INDEX(NPE!F$2:F$181,SMALL(IF(NPE!F$2:F$181&lt;&gt;"",ROW(INDIRECT("1:"&amp;ROWS(NPE!F$2:F$181)))),ROWS(NPE!$1:21))),""),"")</f>
        <v/>
      </c>
      <c r="W54" s="98" t="str">
        <f t="array" aca="1" ref="W54" ca="1">IFERROR(IF(ROWS(NPE!$1:21)&lt;=COUNTA(NPE!G$2:G$181),INDEX(NPE!G$2:G$181,SMALL(IF(NPE!G$2:G$181&lt;&gt;"",ROW(INDIRECT("1:"&amp;ROWS(NPE!G$2:G$181)))),ROWS(NPE!$1:21))),""),"")</f>
        <v/>
      </c>
      <c r="X54" s="98" t="str">
        <f t="array" aca="1" ref="X54" ca="1">IFERROR(IF(ROWS(NPE!$1:21)&lt;=COUNTA(NPE!H$2:H$181),INDEX(NPE!H$2:H$181,SMALL(IF(NPE!H$2:H$181&lt;&gt;"",ROW(INDIRECT("1:"&amp;ROWS(NPE!H$2:H$181)))),ROWS(NPE!$1:21))),""),"")</f>
        <v/>
      </c>
      <c r="Y54" s="98" t="str">
        <f t="array" aca="1" ref="Y54" ca="1">IFERROR(IF(ROWS(NPE!$1:21)&lt;=COUNTA(NPE!I$2:I$181),INDEX(NPE!I$2:I$181,SMALL(IF(NPE!I$2:I$181&lt;&gt;"",ROW(INDIRECT("1:"&amp;ROWS(NPE!I$2:I$181)))),ROWS(NPE!$1:21))),""),"")</f>
        <v/>
      </c>
      <c r="Z54" s="98" t="str">
        <f t="array" aca="1" ref="Z54" ca="1">IFERROR(IF(ROWS(NPE!$1:21)&lt;=COUNTA(NPE!J$2:J$181),INDEX(NPE!J$2:J$181,SMALL(IF(NPE!J$2:J$181&lt;&gt;"",ROW(INDIRECT("1:"&amp;ROWS(NPE!J$2:J$181)))),ROWS(NPE!$1:21))),""),"")</f>
        <v/>
      </c>
      <c r="AA54" s="98" t="str">
        <f t="array" aca="1" ref="AA54" ca="1">IFERROR(IF(ROWS(NPE!$1:21)&lt;=COUNTA(NPE!K$2:K$181),INDEX(NPE!K$2:K$181,SMALL(IF(NPE!K$2:K$181&lt;&gt;"",ROW(INDIRECT("1:"&amp;ROWS(NPE!K$2:K$181)))),ROWS(NPE!$1:21))),""),"")</f>
        <v/>
      </c>
      <c r="AB54" s="98" t="str">
        <f t="array" aca="1" ref="AB54" ca="1">IFERROR(IF(ROWS(NPE!$1:21)&lt;=COUNTA(NPE!L$2:L$181),INDEX(NPE!L$2:L$181,SMALL(IF(NPE!L$2:L$181&lt;&gt;"",ROW(INDIRECT("1:"&amp;ROWS(NPE!L$2:L$181)))),ROWS(NPE!$1:21))),""),"")</f>
        <v/>
      </c>
      <c r="AC54" s="98" t="str">
        <f t="array" aca="1" ref="AC54" ca="1">IFERROR(IF(ROWS(NPE!$1:21)&lt;=COUNTA(NPE!M$2:M$181),INDEX(NPE!M$2:M$181,SMALL(IF(NPE!M$2:M$181&lt;&gt;"",ROW(INDIRECT("1:"&amp;ROWS(NPE!M$2:M$181)))),ROWS(NPE!$1:21))),""),"")</f>
        <v/>
      </c>
      <c r="AD54" s="98" t="str">
        <f t="array" aca="1" ref="AD54" ca="1">IFERROR(IF(ROWS(NPE!$1:21)&lt;=COUNTA(NPE!N$2:N$181),INDEX(NPE!N$2:N$181,SMALL(IF(NPE!N$2:N$181&lt;&gt;"",ROW(INDIRECT("1:"&amp;ROWS(NPE!N$2:N$181)))),ROWS(NPE!$1:21))),""),"")</f>
        <v/>
      </c>
      <c r="AE54" s="98" t="str">
        <f t="array" aca="1" ref="AE54" ca="1">IFERROR(IF(ROWS(NPE!$1:21)&lt;=COUNTA(NPE!O$2:O$181),INDEX(NPE!O$2:O$181,SMALL(IF(NPE!O$2:O$181&lt;&gt;"",ROW(INDIRECT("1:"&amp;ROWS(NPE!O$2:O$181)))),ROWS(NPE!$1:21))),""),"")</f>
        <v/>
      </c>
      <c r="AF54" s="98" t="str">
        <f t="array" aca="1" ref="AF54" ca="1">IFERROR(IF(ROWS(NPE!$1:21)&lt;=COUNTA(NPE!P$2:P$181),INDEX(NPE!P$2:P$181,SMALL(IF(NPE!P$2:P$181&lt;&gt;"",ROW(INDIRECT("1:"&amp;ROWS(NPE!P$2:P$181)))),ROWS(NPE!$1:21))),""),"")</f>
        <v/>
      </c>
      <c r="AG54" s="98" t="str">
        <f t="array" aca="1" ref="AG54" ca="1">IFERROR(IF(ROWS(NPE!$1:21)&lt;=COUNTA(NPE!Q$2:Q$181),INDEX(NPE!Q$2:Q$181,SMALL(IF(NPE!Q$2:Q$181&lt;&gt;"",ROW(INDIRECT("1:"&amp;ROWS(NPE!Q$2:Q$181)))),ROWS(NPE!$1:21))),""),"")</f>
        <v/>
      </c>
      <c r="AH54" s="98" t="str">
        <f t="array" aca="1" ref="AH54" ca="1">IFERROR(IF(ROWS(NPE!$1:21)&lt;=COUNTA(NPE!R$2:R$181),INDEX(NPE!R$2:R$181,SMALL(IF(NPE!R$2:R$181&lt;&gt;"",ROW(INDIRECT("1:"&amp;ROWS(NPE!R$2:R$181)))),ROWS(NPE!$1:21))),""),"")</f>
        <v/>
      </c>
      <c r="AI54" s="98" t="str">
        <f t="array" aca="1" ref="AI54" ca="1">IFERROR(IF(ROWS(NPE!$1:21)&lt;=COUNTA(NPE!S$2:S$181),INDEX(NPE!S$2:S$181,SMALL(IF(NPE!S$2:S$181&lt;&gt;"",ROW(INDIRECT("1:"&amp;ROWS(NPE!S$2:S$181)))),ROWS(NPE!$1:21))),""),"")</f>
        <v/>
      </c>
      <c r="AJ54" s="98" t="str">
        <f t="array" aca="1" ref="AJ54" ca="1">IFERROR(IF(ROWS(NPE!$1:21)&lt;=COUNTA(NPE!T$2:T$181),INDEX(NPE!T$2:T$181,SMALL(IF(NPE!T$2:T$181&lt;&gt;"",ROW(INDIRECT("1:"&amp;ROWS(NPE!T$2:T$181)))),ROWS(NPE!$1:21))),""),"")</f>
        <v/>
      </c>
      <c r="AK54" s="98" t="str">
        <f t="array" aca="1" ref="AK54" ca="1">IFERROR(IF(ROWS(NPE!$1:21)&lt;=COUNTA(NPE!U$2:U$181),INDEX(NPE!U$2:U$181,SMALL(IF(NPE!U$2:U$181&lt;&gt;"",ROW(INDIRECT("1:"&amp;ROWS(NPE!U$2:U$181)))),ROWS(NPE!$1:21))),""),"")</f>
        <v/>
      </c>
      <c r="AL54" s="98" t="str">
        <f t="array" aca="1" ref="AL54" ca="1">IFERROR(IF(ROWS(NPE!$1:21)&lt;=COUNTA(NPE!V$2:V$181),INDEX(NPE!V$2:V$181,SMALL(IF(NPE!V$2:V$181&lt;&gt;"",ROW(INDIRECT("1:"&amp;ROWS(NPE!V$2:V$181)))),ROWS(NPE!$1:21))),""),"")</f>
        <v/>
      </c>
      <c r="AM54" s="98" t="str">
        <f t="array" aca="1" ref="AM54" ca="1">IFERROR(IF(ROWS(NPE!$1:21)&lt;=COUNTA(NPE!W$2:W$181),INDEX(NPE!W$2:W$181,SMALL(IF(NPE!W$2:W$181&lt;&gt;"",ROW(INDIRECT("1:"&amp;ROWS(NPE!W$2:W$181)))),ROWS(NPE!$1:21))),""),"")</f>
        <v/>
      </c>
      <c r="AN54" s="98" t="str">
        <f t="array" aca="1" ref="AN54" ca="1">IFERROR(IF(ROWS(NPE!$1:21)&lt;=COUNTA(NPE!X$2:X$181),INDEX(NPE!X$2:X$181,SMALL(IF(NPE!X$2:X$181&lt;&gt;"",ROW(INDIRECT("1:"&amp;ROWS(NPE!X$2:X$181)))),ROWS(NPE!$1:21))),""),"")</f>
        <v/>
      </c>
      <c r="AO54" s="98" t="str">
        <f t="array" aca="1" ref="AO54" ca="1">IFERROR(IF(ROWS(NPE!$1:21)&lt;=COUNTA(NPE!Y$2:Y$181),INDEX(NPE!Y$2:Y$181,SMALL(IF(NPE!Y$2:Y$181&lt;&gt;"",ROW(INDIRECT("1:"&amp;ROWS(NPE!Y$2:Y$181)))),ROWS(NPE!$1:21))),""),"")</f>
        <v/>
      </c>
      <c r="AP54" s="98" t="str">
        <f t="array" aca="1" ref="AP54" ca="1">IFERROR(IF(ROWS(NPE!$1:21)&lt;=COUNTA(NPE!Z$2:Z$181),INDEX(NPE!Z$2:Z$181,SMALL(IF(NPE!Z$2:Z$181&lt;&gt;"",ROW(INDIRECT("1:"&amp;ROWS(NPE!Z$2:Z$181)))),ROWS(NPE!$1:21))),""),"")</f>
        <v/>
      </c>
      <c r="AQ54" s="98" t="str">
        <f t="array" aca="1" ref="AQ54" ca="1">IFERROR(IF(ROWS(NPE!$1:21)&lt;=COUNTA(NPE!AA$2:AA$181),INDEX(NPE!AA$2:AA$181,SMALL(IF(NPE!AA$2:AA$181&lt;&gt;"",ROW(INDIRECT("1:"&amp;ROWS(NPE!AA$2:AA$181)))),ROWS(NPE!$1:21))),""),"")</f>
        <v/>
      </c>
      <c r="AR54" s="98" t="str">
        <f t="array" aca="1" ref="AR54" ca="1">IFERROR(IF(ROWS(NPE!$1:21)&lt;=COUNTA(NPE!AB$2:AB$181),INDEX(NPE!AB$2:AB$181,SMALL(IF(NPE!AB$2:AB$181&lt;&gt;"",ROW(INDIRECT("1:"&amp;ROWS(NPE!AB$2:AB$181)))),ROWS(NPE!$1:21))),""),"")</f>
        <v/>
      </c>
      <c r="AS54" s="98" t="str">
        <f t="array" aca="1" ref="AS54" ca="1">IFERROR(IF(ROWS(NPE!$1:21)&lt;=COUNTA(NPE!AC$2:AC$181),INDEX(NPE!AC$2:AC$181,SMALL(IF(NPE!AC$2:AC$181&lt;&gt;"",ROW(INDIRECT("1:"&amp;ROWS(NPE!AC$2:AC$181)))),ROWS(NPE!$1:21))),""),"")</f>
        <v/>
      </c>
      <c r="AT54" s="98" t="str">
        <f t="array" aca="1" ref="AT54" ca="1">IFERROR(IF(ROWS(NPE!$1:21)&lt;=COUNTA(NPE!AD$2:AD$181),INDEX(NPE!AD$2:AD$181,SMALL(IF(NPE!AD$2:AD$181&lt;&gt;"",ROW(INDIRECT("1:"&amp;ROWS(NPE!AD$2:AD$181)))),ROWS(NPE!$1:21))),""),"")</f>
        <v/>
      </c>
      <c r="AU54" s="98" t="str">
        <f t="array" aca="1" ref="AU54" ca="1">IFERROR(IF(ROWS(NPE!$1:21)&lt;=COUNTA(NPE!AE$2:AE$181),INDEX(NPE!AE$2:AE$181,SMALL(IF(NPE!AE$2:AE$181&lt;&gt;"",ROW(INDIRECT("1:"&amp;ROWS(NPE!AE$2:AE$181)))),ROWS(NPE!$1:21))),""),"")</f>
        <v/>
      </c>
      <c r="AV54" s="98" t="str">
        <f t="array" aca="1" ref="AV54" ca="1">IFERROR(IF(ROWS(NPE!$1:21)&lt;=COUNTA(NPE!AF$2:AF$181),INDEX(NPE!AF$2:AF$181,SMALL(IF(NPE!AF$2:AF$181&lt;&gt;"",ROW(INDIRECT("1:"&amp;ROWS(NPE!AF$2:AF$181)))),ROWS(NPE!$1:21))),""),"")</f>
        <v/>
      </c>
      <c r="AW54" s="98" t="str">
        <f t="array" aca="1" ref="AW54" ca="1">IFERROR(IF(ROWS(NPE!$1:21)&lt;=COUNTA(NPE!AG$2:AG$181),INDEX(NPE!AG$2:AG$181,SMALL(IF(NPE!AG$2:AG$181&lt;&gt;"",ROW(INDIRECT("1:"&amp;ROWS(NPE!AG$2:AG$181)))),ROWS(NPE!$1:21))),""),"")</f>
        <v/>
      </c>
      <c r="AX54" s="98" t="str">
        <f t="array" aca="1" ref="AX54" ca="1">IFERROR(IF(ROWS(NPE!$1:21)&lt;=COUNTA(NPE!AH$2:AH$181),INDEX(NPE!AH$2:AH$181,SMALL(IF(NPE!AH$2:AH$181&lt;&gt;"",ROW(INDIRECT("1:"&amp;ROWS(NPE!AH$2:AH$181)))),ROWS(NPE!$1:21))),""),"")</f>
        <v/>
      </c>
      <c r="AY54" s="98" t="str">
        <f t="array" aca="1" ref="AY54" ca="1">IFERROR(IF(ROWS(NPE!$1:21)&lt;=COUNTA(NPE!AI$2:AI$181),INDEX(NPE!AI$2:AI$181,SMALL(IF(NPE!AI$2:AI$181&lt;&gt;"",ROW(INDIRECT("1:"&amp;ROWS(NPE!AI$2:AI$181)))),ROWS(NPE!$1:21))),""),"")</f>
        <v/>
      </c>
      <c r="AZ54" s="98" t="str">
        <f t="array" aca="1" ref="AZ54" ca="1">IFERROR(IF(ROWS(NPE!$1:21)&lt;=COUNTA(NPE!AJ$2:AJ$181),INDEX(NPE!AJ$2:AJ$181,SMALL(IF(NPE!AJ$2:AJ$181&lt;&gt;"",ROW(INDIRECT("1:"&amp;ROWS(NPE!AJ$2:AJ$181)))),ROWS(NPE!$1:21))),""),"")</f>
        <v/>
      </c>
      <c r="BA54" s="98" t="str">
        <f t="array" aca="1" ref="BA54" ca="1">IFERROR(IF(ROWS(NPE!$1:21)&lt;=COUNTA(NPE!AK$2:AK$181),INDEX(NPE!AK$2:AK$181,SMALL(IF(NPE!AK$2:AK$181&lt;&gt;"",ROW(INDIRECT("1:"&amp;ROWS(NPE!AK$2:AK$181)))),ROWS(NPE!$1:21))),""),"")</f>
        <v/>
      </c>
      <c r="BB54" s="98" t="str">
        <f t="array" aca="1" ref="BB54" ca="1">IFERROR(IF(ROWS(NPE!$1:21)&lt;=COUNTA(NPE!AL$2:AL$181),INDEX(NPE!AL$2:AL$181,SMALL(IF(NPE!AL$2:AL$181&lt;&gt;"",ROW(INDIRECT("1:"&amp;ROWS(NPE!AL$2:AL$181)))),ROWS(NPE!$1:21))),""),"")</f>
        <v/>
      </c>
      <c r="BC54" s="98" t="str">
        <f t="array" aca="1" ref="BC54" ca="1">IFERROR(IF(ROWS(NPE!$1:21)&lt;=COUNTA(NPE!AM$2:AM$181),INDEX(NPE!AM$2:AM$181,SMALL(IF(NPE!AM$2:AM$181&lt;&gt;"",ROW(INDIRECT("1:"&amp;ROWS(NPE!AM$2:AM$181)))),ROWS(NPE!$1:21))),""),"")</f>
        <v/>
      </c>
      <c r="BD54" s="98" t="str">
        <f t="array" aca="1" ref="BD54" ca="1">IFERROR(IF(ROWS(NPE!$1:21)&lt;=COUNTA(NPE!AN$2:AN$181),INDEX(NPE!AN$2:AN$181,SMALL(IF(NPE!AN$2:AN$181&lt;&gt;"",ROW(INDIRECT("1:"&amp;ROWS(NPE!AN$2:AN$181)))),ROWS(NPE!$1:21))),""),"")</f>
        <v/>
      </c>
      <c r="BE54" s="98" t="str">
        <f t="array" aca="1" ref="BE54" ca="1">IFERROR(IF(ROWS(NPE!$1:21)&lt;=COUNTA(NPE!AO$2:AO$181),INDEX(NPE!AO$2:AO$181,SMALL(IF(NPE!AO$2:AO$181&lt;&gt;"",ROW(INDIRECT("1:"&amp;ROWS(NPE!AO$2:AO$181)))),ROWS(NPE!$1:21))),""),"")</f>
        <v/>
      </c>
      <c r="BF54" s="98" t="str">
        <f t="array" aca="1" ref="BF54" ca="1">IFERROR(IF(ROWS(NPE!$1:21)&lt;=COUNTA(NPE!AP$2:AP$181),INDEX(NPE!AP$2:AP$181,SMALL(IF(NPE!AP$2:AP$181&lt;&gt;"",ROW(INDIRECT("1:"&amp;ROWS(NPE!AP$2:AP$181)))),ROWS(NPE!$1:21))),""),"")</f>
        <v/>
      </c>
      <c r="BG54" s="98" t="str">
        <f t="array" aca="1" ref="BG54" ca="1">IFERROR(IF(ROWS(NPE!$1:21)&lt;=COUNTA(NPE!AQ$2:AQ$181),INDEX(NPE!AQ$2:AQ$181,SMALL(IF(NPE!AQ$2:AQ$181&lt;&gt;"",ROW(INDIRECT("1:"&amp;ROWS(NPE!AQ$2:AQ$181)))),ROWS(NPE!$1:21))),""),"")</f>
        <v>souchet comestible</v>
      </c>
      <c r="BH54" s="98" t="str">
        <f t="array" aca="1" ref="BH54" ca="1">IFERROR(IF(ROWS(NPE!$1:21)&lt;=COUNTA(NPE!AR$2:AR$181),INDEX(NPE!AR$2:AR$181,SMALL(IF(NPE!AR$2:AR$181&lt;&gt;"",ROW(INDIRECT("1:"&amp;ROWS(NPE!AR$2:AR$181)))),ROWS(NPE!$1:21))),""),"")</f>
        <v/>
      </c>
      <c r="BI54" s="98" t="str">
        <f t="array" aca="1" ref="BI54" ca="1">IFERROR(IF(ROWS(NPE!$1:21)&lt;=COUNTA(NPE!AS$2:AS$181),INDEX(NPE!AS$2:AS$181,SMALL(IF(NPE!AS$2:AS$181&lt;&gt;"",ROW(INDIRECT("1:"&amp;ROWS(NPE!AS$2:AS$181)))),ROWS(NPE!$1:21))),""),"")</f>
        <v/>
      </c>
      <c r="BJ54" s="98" t="str">
        <f t="array" aca="1" ref="BJ54" ca="1">IFERROR(IF(ROWS(NPE!$1:21)&lt;=COUNTA(NPE!AT$2:AT$181),INDEX(NPE!AT$2:AT$181,SMALL(IF(NPE!AT$2:AT$181&lt;&gt;"",ROW(INDIRECT("1:"&amp;ROWS(NPE!AT$2:AT$181)))),ROWS(NPE!$1:21))),""),"")</f>
        <v/>
      </c>
      <c r="BK54" s="98" t="str">
        <f t="array" aca="1" ref="BK54" ca="1">IFERROR(IF(ROWS(NPE!$1:21)&lt;=COUNTA(NPE!AU$2:AU$181),INDEX(NPE!AU$2:AU$181,SMALL(IF(NPE!AU$2:AU$181&lt;&gt;"",ROW(INDIRECT("1:"&amp;ROWS(NPE!AU$2:AU$181)))),ROWS(NPE!$1:21))),""),"")</f>
        <v/>
      </c>
      <c r="BL54" s="98" t="str">
        <f t="array" aca="1" ref="BL54" ca="1">IFERROR(IF(ROWS(NPE!$1:21)&lt;=COUNTA(NPE!AV$2:AV$181),INDEX(NPE!AV$2:AV$181,SMALL(IF(NPE!AV$2:AV$181&lt;&gt;"",ROW(INDIRECT("1:"&amp;ROWS(NPE!AV$2:AV$181)))),ROWS(NPE!$1:21))),""),"")</f>
        <v/>
      </c>
      <c r="BM54" s="98" t="str">
        <f t="array" aca="1" ref="BM54" ca="1">IFERROR(IF(ROWS(NPE!$1:21)&lt;=COUNTA(NPE!AW$2:AW$181),INDEX(NPE!AW$2:AW$181,SMALL(IF(NPE!AW$2:AW$181&lt;&gt;"",ROW(INDIRECT("1:"&amp;ROWS(NPE!AW$2:AW$181)))),ROWS(NPE!$1:21))),""),"")</f>
        <v/>
      </c>
      <c r="BN54" s="98" t="str">
        <f t="array" aca="1" ref="BN54" ca="1">IFERROR(IF(ROWS(NPE!$1:21)&lt;=COUNTA(NPE!AX$2:AX$181),INDEX(NPE!AX$2:AX$181,SMALL(IF(NPE!AX$2:AX$181&lt;&gt;"",ROW(INDIRECT("1:"&amp;ROWS(NPE!AX$2:AX$181)))),ROWS(NPE!$1:21))),""),"")</f>
        <v/>
      </c>
      <c r="BO54" s="98" t="str">
        <f t="array" aca="1" ref="BO54" ca="1">IFERROR(IF(ROWS(NPE!$1:21)&lt;=COUNTA(NPE!AY$2:AY$181),INDEX(NPE!AY$2:AY$181,SMALL(IF(NPE!AY$2:AY$181&lt;&gt;"",ROW(INDIRECT("1:"&amp;ROWS(NPE!AY$2:AY$181)))),ROWS(NPE!$1:21))),""),"")</f>
        <v/>
      </c>
      <c r="BP54" s="98" t="str">
        <f t="array" aca="1" ref="BP54" ca="1">IFERROR(IF(ROWS(NPE!$1:21)&lt;=COUNTA(NPE!AZ$2:AZ$181),INDEX(NPE!AZ$2:AZ$181,SMALL(IF(NPE!AZ$2:AZ$181&lt;&gt;"",ROW(INDIRECT("1:"&amp;ROWS(NPE!AZ$2:AZ$181)))),ROWS(NPE!$1:21))),""),"")</f>
        <v/>
      </c>
    </row>
    <row r="55" spans="2:68" x14ac:dyDescent="0.2">
      <c r="B55" s="183" t="str">
        <f ca="1">Surfaces!$B23</f>
        <v>rutabaga</v>
      </c>
      <c r="C55" s="110">
        <f ca="1">IF((VLOOKUP(B55,Surfaces!$B$1:$AL$61,23,0))="",(VLOOKUP(B55,Surfaces!$B$1:$AL$61,36,0)),(VLOOKUP(B55,Surfaces!$B$1:$AL$61,23,0)))</f>
        <v>35.999999999999993</v>
      </c>
      <c r="D55" s="111">
        <f ca="1">Surfaces!$I23</f>
        <v>89.999999999999986</v>
      </c>
      <c r="E55" s="111" t="str">
        <f ca="1">Surfaces!$H23</f>
        <v>kg</v>
      </c>
      <c r="F55" s="110">
        <f ca="1">IF((VLOOKUP(B55,Surfaces!$B$1:$AL$61,21,0))="",(VLOOKUP(B55,Surfaces!$B$1:$AL$61,34,0)),(VLOOKUP(B55,Surfaces!$B$1:$AL$61,21,0)))</f>
        <v>2.2499999999999996</v>
      </c>
      <c r="G55" s="110">
        <f ca="1">IFERROR(IF((VLOOKUP(B55,Surfaces!$B$1:$AL$61,18,0))="",(VLOOKUP(B55,Surfaces!$B$1:$AL$61,31,0)/$C$3),(VLOOKUP(B55,Surfaces!$B$1:$AL$61,18,0)/$C$3)),"")</f>
        <v>4.4999999999999991</v>
      </c>
      <c r="H55" s="111">
        <f ca="1">IF((VLOOKUP(B55,Surfaces!$B$1:$AL$61,14,0))="",(VLOOKUP(B55,Surfaces!$B$1:$AL$61,28,0)),(VLOOKUP(B55,Surfaces!$B$1:$AL$61,14,0)))</f>
        <v>155.99999999999997</v>
      </c>
      <c r="I55" s="111">
        <f ca="1">IF((VLOOKUP(B55,Surfaces!$B$1:$AL$61,15,0))="",(VLOOKUP(B55,Surfaces!$B$1:$AL$61,29,0)),(VLOOKUP(B55,Surfaces!$B$1:$AL$61,15,0)))</f>
        <v>14.999999999999998</v>
      </c>
      <c r="J55" s="110">
        <f ca="1">IF(ISNA(VLOOKUP(B55,Calendrier!$A$2:$BR$181,67,0)),"",(VLOOKUP(B55,Calendrier!$A$2:$BR$181,67,0))*D55)</f>
        <v>107.99999999999999</v>
      </c>
      <c r="K55" s="110" t="str">
        <f ca="1">IF(ISNA(VLOOKUP(B55,Calendrier!$A$2:$BR$181,68,0)),"",(VLOOKUP(B55,Calendrier!$A$2:$BR$181,68,0)))</f>
        <v>€/kg</v>
      </c>
      <c r="L55" s="110">
        <f ca="1">IF(ISNA(VLOOKUP(B55,Calendrier!$A$2:$BR$181,69,0)),"",(VLOOKUP(B55,Calendrier!$A$2:$BR$181,69,0))*D55)</f>
        <v>181.79999999999998</v>
      </c>
      <c r="M55" s="110" t="str">
        <f t="shared" ca="1" si="0"/>
        <v>€/kg</v>
      </c>
      <c r="N55" s="110">
        <f t="shared" ca="1" si="2"/>
        <v>73.8</v>
      </c>
      <c r="O55" s="184" t="str">
        <f t="shared" ca="1" si="1"/>
        <v>€/kg</v>
      </c>
      <c r="Q55" s="98" t="str">
        <f t="array" aca="1" ref="Q55" ca="1">IFERROR(IF(ROWS(NPE!$1:22)&lt;=COUNTA(NPE!A$2:A$181),INDEX(NPE!A$2:A$181,SMALL(IF(NPE!A$2:A$181&lt;&gt;"",ROW(INDIRECT("1:"&amp;ROWS(NPE!A$2:A$181)))),ROWS(NPE!$1:22))),""),"")</f>
        <v/>
      </c>
      <c r="R55" s="98" t="str">
        <f t="array" aca="1" ref="R55" ca="1">IFERROR(IF(ROWS(NPE!$1:22)&lt;=COUNTA(NPE!B$2:B$181),INDEX(NPE!B$2:B$181,SMALL(IF(NPE!B$2:B$181&lt;&gt;"",ROW(INDIRECT("1:"&amp;ROWS(NPE!B$2:B$181)))),ROWS(NPE!$1:22))),""),"")</f>
        <v/>
      </c>
      <c r="S55" s="98" t="str">
        <f t="array" aca="1" ref="S55" ca="1">IFERROR(IF(ROWS(NPE!$1:22)&lt;=COUNTA(NPE!C$2:C$181),INDEX(NPE!C$2:C$181,SMALL(IF(NPE!C$2:C$181&lt;&gt;"",ROW(INDIRECT("1:"&amp;ROWS(NPE!C$2:C$181)))),ROWS(NPE!$1:22))),""),"")</f>
        <v/>
      </c>
      <c r="T55" s="98" t="str">
        <f t="array" aca="1" ref="T55" ca="1">IFERROR(IF(ROWS(NPE!$1:22)&lt;=COUNTA(NPE!D$2:D$181),INDEX(NPE!D$2:D$181,SMALL(IF(NPE!D$2:D$181&lt;&gt;"",ROW(INDIRECT("1:"&amp;ROWS(NPE!D$2:D$181)))),ROWS(NPE!$1:22))),""),"")</f>
        <v/>
      </c>
      <c r="U55" s="98" t="str">
        <f t="array" aca="1" ref="U55" ca="1">IFERROR(IF(ROWS(NPE!$1:22)&lt;=COUNTA(NPE!E$2:E$181),INDEX(NPE!E$2:E$181,SMALL(IF(NPE!E$2:E$181&lt;&gt;"",ROW(INDIRECT("1:"&amp;ROWS(NPE!E$2:E$181)))),ROWS(NPE!$1:22))),""),"")</f>
        <v/>
      </c>
      <c r="V55" s="98" t="str">
        <f t="array" aca="1" ref="V55" ca="1">IFERROR(IF(ROWS(NPE!$1:22)&lt;=COUNTA(NPE!F$2:F$181),INDEX(NPE!F$2:F$181,SMALL(IF(NPE!F$2:F$181&lt;&gt;"",ROW(INDIRECT("1:"&amp;ROWS(NPE!F$2:F$181)))),ROWS(NPE!$1:22))),""),"")</f>
        <v/>
      </c>
      <c r="W55" s="98" t="str">
        <f t="array" aca="1" ref="W55" ca="1">IFERROR(IF(ROWS(NPE!$1:22)&lt;=COUNTA(NPE!G$2:G$181),INDEX(NPE!G$2:G$181,SMALL(IF(NPE!G$2:G$181&lt;&gt;"",ROW(INDIRECT("1:"&amp;ROWS(NPE!G$2:G$181)))),ROWS(NPE!$1:22))),""),"")</f>
        <v/>
      </c>
      <c r="X55" s="98" t="str">
        <f t="array" aca="1" ref="X55" ca="1">IFERROR(IF(ROWS(NPE!$1:22)&lt;=COUNTA(NPE!H$2:H$181),INDEX(NPE!H$2:H$181,SMALL(IF(NPE!H$2:H$181&lt;&gt;"",ROW(INDIRECT("1:"&amp;ROWS(NPE!H$2:H$181)))),ROWS(NPE!$1:22))),""),"")</f>
        <v/>
      </c>
      <c r="Y55" s="98" t="str">
        <f t="array" aca="1" ref="Y55" ca="1">IFERROR(IF(ROWS(NPE!$1:22)&lt;=COUNTA(NPE!I$2:I$181),INDEX(NPE!I$2:I$181,SMALL(IF(NPE!I$2:I$181&lt;&gt;"",ROW(INDIRECT("1:"&amp;ROWS(NPE!I$2:I$181)))),ROWS(NPE!$1:22))),""),"")</f>
        <v/>
      </c>
      <c r="Z55" s="98" t="str">
        <f t="array" aca="1" ref="Z55" ca="1">IFERROR(IF(ROWS(NPE!$1:22)&lt;=COUNTA(NPE!J$2:J$181),INDEX(NPE!J$2:J$181,SMALL(IF(NPE!J$2:J$181&lt;&gt;"",ROW(INDIRECT("1:"&amp;ROWS(NPE!J$2:J$181)))),ROWS(NPE!$1:22))),""),"")</f>
        <v/>
      </c>
      <c r="AA55" s="98" t="str">
        <f t="array" aca="1" ref="AA55" ca="1">IFERROR(IF(ROWS(NPE!$1:22)&lt;=COUNTA(NPE!K$2:K$181),INDEX(NPE!K$2:K$181,SMALL(IF(NPE!K$2:K$181&lt;&gt;"",ROW(INDIRECT("1:"&amp;ROWS(NPE!K$2:K$181)))),ROWS(NPE!$1:22))),""),"")</f>
        <v/>
      </c>
      <c r="AB55" s="98" t="str">
        <f t="array" aca="1" ref="AB55" ca="1">IFERROR(IF(ROWS(NPE!$1:22)&lt;=COUNTA(NPE!L$2:L$181),INDEX(NPE!L$2:L$181,SMALL(IF(NPE!L$2:L$181&lt;&gt;"",ROW(INDIRECT("1:"&amp;ROWS(NPE!L$2:L$181)))),ROWS(NPE!$1:22))),""),"")</f>
        <v/>
      </c>
      <c r="AC55" s="98" t="str">
        <f t="array" aca="1" ref="AC55" ca="1">IFERROR(IF(ROWS(NPE!$1:22)&lt;=COUNTA(NPE!M$2:M$181),INDEX(NPE!M$2:M$181,SMALL(IF(NPE!M$2:M$181&lt;&gt;"",ROW(INDIRECT("1:"&amp;ROWS(NPE!M$2:M$181)))),ROWS(NPE!$1:22))),""),"")</f>
        <v/>
      </c>
      <c r="AD55" s="98" t="str">
        <f t="array" aca="1" ref="AD55" ca="1">IFERROR(IF(ROWS(NPE!$1:22)&lt;=COUNTA(NPE!N$2:N$181),INDEX(NPE!N$2:N$181,SMALL(IF(NPE!N$2:N$181&lt;&gt;"",ROW(INDIRECT("1:"&amp;ROWS(NPE!N$2:N$181)))),ROWS(NPE!$1:22))),""),"")</f>
        <v/>
      </c>
      <c r="AE55" s="98" t="str">
        <f t="array" aca="1" ref="AE55" ca="1">IFERROR(IF(ROWS(NPE!$1:22)&lt;=COUNTA(NPE!O$2:O$181),INDEX(NPE!O$2:O$181,SMALL(IF(NPE!O$2:O$181&lt;&gt;"",ROW(INDIRECT("1:"&amp;ROWS(NPE!O$2:O$181)))),ROWS(NPE!$1:22))),""),"")</f>
        <v/>
      </c>
      <c r="AF55" s="98" t="str">
        <f t="array" aca="1" ref="AF55" ca="1">IFERROR(IF(ROWS(NPE!$1:22)&lt;=COUNTA(NPE!P$2:P$181),INDEX(NPE!P$2:P$181,SMALL(IF(NPE!P$2:P$181&lt;&gt;"",ROW(INDIRECT("1:"&amp;ROWS(NPE!P$2:P$181)))),ROWS(NPE!$1:22))),""),"")</f>
        <v/>
      </c>
      <c r="AG55" s="98" t="str">
        <f t="array" aca="1" ref="AG55" ca="1">IFERROR(IF(ROWS(NPE!$1:22)&lt;=COUNTA(NPE!Q$2:Q$181),INDEX(NPE!Q$2:Q$181,SMALL(IF(NPE!Q$2:Q$181&lt;&gt;"",ROW(INDIRECT("1:"&amp;ROWS(NPE!Q$2:Q$181)))),ROWS(NPE!$1:22))),""),"")</f>
        <v/>
      </c>
      <c r="AH55" s="98" t="str">
        <f t="array" aca="1" ref="AH55" ca="1">IFERROR(IF(ROWS(NPE!$1:22)&lt;=COUNTA(NPE!R$2:R$181),INDEX(NPE!R$2:R$181,SMALL(IF(NPE!R$2:R$181&lt;&gt;"",ROW(INDIRECT("1:"&amp;ROWS(NPE!R$2:R$181)))),ROWS(NPE!$1:22))),""),"")</f>
        <v/>
      </c>
      <c r="AI55" s="98" t="str">
        <f t="array" aca="1" ref="AI55" ca="1">IFERROR(IF(ROWS(NPE!$1:22)&lt;=COUNTA(NPE!S$2:S$181),INDEX(NPE!S$2:S$181,SMALL(IF(NPE!S$2:S$181&lt;&gt;"",ROW(INDIRECT("1:"&amp;ROWS(NPE!S$2:S$181)))),ROWS(NPE!$1:22))),""),"")</f>
        <v/>
      </c>
      <c r="AJ55" s="98" t="str">
        <f t="array" aca="1" ref="AJ55" ca="1">IFERROR(IF(ROWS(NPE!$1:22)&lt;=COUNTA(NPE!T$2:T$181),INDEX(NPE!T$2:T$181,SMALL(IF(NPE!T$2:T$181&lt;&gt;"",ROW(INDIRECT("1:"&amp;ROWS(NPE!T$2:T$181)))),ROWS(NPE!$1:22))),""),"")</f>
        <v/>
      </c>
      <c r="AK55" s="98" t="str">
        <f t="array" aca="1" ref="AK55" ca="1">IFERROR(IF(ROWS(NPE!$1:22)&lt;=COUNTA(NPE!U$2:U$181),INDEX(NPE!U$2:U$181,SMALL(IF(NPE!U$2:U$181&lt;&gt;"",ROW(INDIRECT("1:"&amp;ROWS(NPE!U$2:U$181)))),ROWS(NPE!$1:22))),""),"")</f>
        <v/>
      </c>
      <c r="AL55" s="98" t="str">
        <f t="array" aca="1" ref="AL55" ca="1">IFERROR(IF(ROWS(NPE!$1:22)&lt;=COUNTA(NPE!V$2:V$181),INDEX(NPE!V$2:V$181,SMALL(IF(NPE!V$2:V$181&lt;&gt;"",ROW(INDIRECT("1:"&amp;ROWS(NPE!V$2:V$181)))),ROWS(NPE!$1:22))),""),"")</f>
        <v/>
      </c>
      <c r="AM55" s="98" t="str">
        <f t="array" aca="1" ref="AM55" ca="1">IFERROR(IF(ROWS(NPE!$1:22)&lt;=COUNTA(NPE!W$2:W$181),INDEX(NPE!W$2:W$181,SMALL(IF(NPE!W$2:W$181&lt;&gt;"",ROW(INDIRECT("1:"&amp;ROWS(NPE!W$2:W$181)))),ROWS(NPE!$1:22))),""),"")</f>
        <v/>
      </c>
      <c r="AN55" s="98" t="str">
        <f t="array" aca="1" ref="AN55" ca="1">IFERROR(IF(ROWS(NPE!$1:22)&lt;=COUNTA(NPE!X$2:X$181),INDEX(NPE!X$2:X$181,SMALL(IF(NPE!X$2:X$181&lt;&gt;"",ROW(INDIRECT("1:"&amp;ROWS(NPE!X$2:X$181)))),ROWS(NPE!$1:22))),""),"")</f>
        <v/>
      </c>
      <c r="AO55" s="98" t="str">
        <f t="array" aca="1" ref="AO55" ca="1">IFERROR(IF(ROWS(NPE!$1:22)&lt;=COUNTA(NPE!Y$2:Y$181),INDEX(NPE!Y$2:Y$181,SMALL(IF(NPE!Y$2:Y$181&lt;&gt;"",ROW(INDIRECT("1:"&amp;ROWS(NPE!Y$2:Y$181)))),ROWS(NPE!$1:22))),""),"")</f>
        <v/>
      </c>
      <c r="AP55" s="98" t="str">
        <f t="array" aca="1" ref="AP55" ca="1">IFERROR(IF(ROWS(NPE!$1:22)&lt;=COUNTA(NPE!Z$2:Z$181),INDEX(NPE!Z$2:Z$181,SMALL(IF(NPE!Z$2:Z$181&lt;&gt;"",ROW(INDIRECT("1:"&amp;ROWS(NPE!Z$2:Z$181)))),ROWS(NPE!$1:22))),""),"")</f>
        <v/>
      </c>
      <c r="AQ55" s="98" t="str">
        <f t="array" aca="1" ref="AQ55" ca="1">IFERROR(IF(ROWS(NPE!$1:22)&lt;=COUNTA(NPE!AA$2:AA$181),INDEX(NPE!AA$2:AA$181,SMALL(IF(NPE!AA$2:AA$181&lt;&gt;"",ROW(INDIRECT("1:"&amp;ROWS(NPE!AA$2:AA$181)))),ROWS(NPE!$1:22))),""),"")</f>
        <v/>
      </c>
      <c r="AR55" s="98" t="str">
        <f t="array" aca="1" ref="AR55" ca="1">IFERROR(IF(ROWS(NPE!$1:22)&lt;=COUNTA(NPE!AB$2:AB$181),INDEX(NPE!AB$2:AB$181,SMALL(IF(NPE!AB$2:AB$181&lt;&gt;"",ROW(INDIRECT("1:"&amp;ROWS(NPE!AB$2:AB$181)))),ROWS(NPE!$1:22))),""),"")</f>
        <v/>
      </c>
      <c r="AS55" s="98" t="str">
        <f t="array" aca="1" ref="AS55" ca="1">IFERROR(IF(ROWS(NPE!$1:22)&lt;=COUNTA(NPE!AC$2:AC$181),INDEX(NPE!AC$2:AC$181,SMALL(IF(NPE!AC$2:AC$181&lt;&gt;"",ROW(INDIRECT("1:"&amp;ROWS(NPE!AC$2:AC$181)))),ROWS(NPE!$1:22))),""),"")</f>
        <v/>
      </c>
      <c r="AT55" s="98" t="str">
        <f t="array" aca="1" ref="AT55" ca="1">IFERROR(IF(ROWS(NPE!$1:22)&lt;=COUNTA(NPE!AD$2:AD$181),INDEX(NPE!AD$2:AD$181,SMALL(IF(NPE!AD$2:AD$181&lt;&gt;"",ROW(INDIRECT("1:"&amp;ROWS(NPE!AD$2:AD$181)))),ROWS(NPE!$1:22))),""),"")</f>
        <v/>
      </c>
      <c r="AU55" s="98" t="str">
        <f t="array" aca="1" ref="AU55" ca="1">IFERROR(IF(ROWS(NPE!$1:22)&lt;=COUNTA(NPE!AE$2:AE$181),INDEX(NPE!AE$2:AE$181,SMALL(IF(NPE!AE$2:AE$181&lt;&gt;"",ROW(INDIRECT("1:"&amp;ROWS(NPE!AE$2:AE$181)))),ROWS(NPE!$1:22))),""),"")</f>
        <v/>
      </c>
      <c r="AV55" s="98" t="str">
        <f t="array" aca="1" ref="AV55" ca="1">IFERROR(IF(ROWS(NPE!$1:22)&lt;=COUNTA(NPE!AF$2:AF$181),INDEX(NPE!AF$2:AF$181,SMALL(IF(NPE!AF$2:AF$181&lt;&gt;"",ROW(INDIRECT("1:"&amp;ROWS(NPE!AF$2:AF$181)))),ROWS(NPE!$1:22))),""),"")</f>
        <v/>
      </c>
      <c r="AW55" s="98" t="str">
        <f t="array" aca="1" ref="AW55" ca="1">IFERROR(IF(ROWS(NPE!$1:22)&lt;=COUNTA(NPE!AG$2:AG$181),INDEX(NPE!AG$2:AG$181,SMALL(IF(NPE!AG$2:AG$181&lt;&gt;"",ROW(INDIRECT("1:"&amp;ROWS(NPE!AG$2:AG$181)))),ROWS(NPE!$1:22))),""),"")</f>
        <v/>
      </c>
      <c r="AX55" s="98" t="str">
        <f t="array" aca="1" ref="AX55" ca="1">IFERROR(IF(ROWS(NPE!$1:22)&lt;=COUNTA(NPE!AH$2:AH$181),INDEX(NPE!AH$2:AH$181,SMALL(IF(NPE!AH$2:AH$181&lt;&gt;"",ROW(INDIRECT("1:"&amp;ROWS(NPE!AH$2:AH$181)))),ROWS(NPE!$1:22))),""),"")</f>
        <v/>
      </c>
      <c r="AY55" s="98" t="str">
        <f t="array" aca="1" ref="AY55" ca="1">IFERROR(IF(ROWS(NPE!$1:22)&lt;=COUNTA(NPE!AI$2:AI$181),INDEX(NPE!AI$2:AI$181,SMALL(IF(NPE!AI$2:AI$181&lt;&gt;"",ROW(INDIRECT("1:"&amp;ROWS(NPE!AI$2:AI$181)))),ROWS(NPE!$1:22))),""),"")</f>
        <v/>
      </c>
      <c r="AZ55" s="98" t="str">
        <f t="array" aca="1" ref="AZ55" ca="1">IFERROR(IF(ROWS(NPE!$1:22)&lt;=COUNTA(NPE!AJ$2:AJ$181),INDEX(NPE!AJ$2:AJ$181,SMALL(IF(NPE!AJ$2:AJ$181&lt;&gt;"",ROW(INDIRECT("1:"&amp;ROWS(NPE!AJ$2:AJ$181)))),ROWS(NPE!$1:22))),""),"")</f>
        <v/>
      </c>
      <c r="BA55" s="98" t="str">
        <f t="array" aca="1" ref="BA55" ca="1">IFERROR(IF(ROWS(NPE!$1:22)&lt;=COUNTA(NPE!AK$2:AK$181),INDEX(NPE!AK$2:AK$181,SMALL(IF(NPE!AK$2:AK$181&lt;&gt;"",ROW(INDIRECT("1:"&amp;ROWS(NPE!AK$2:AK$181)))),ROWS(NPE!$1:22))),""),"")</f>
        <v/>
      </c>
      <c r="BB55" s="98" t="str">
        <f t="array" aca="1" ref="BB55" ca="1">IFERROR(IF(ROWS(NPE!$1:22)&lt;=COUNTA(NPE!AL$2:AL$181),INDEX(NPE!AL$2:AL$181,SMALL(IF(NPE!AL$2:AL$181&lt;&gt;"",ROW(INDIRECT("1:"&amp;ROWS(NPE!AL$2:AL$181)))),ROWS(NPE!$1:22))),""),"")</f>
        <v/>
      </c>
      <c r="BC55" s="98" t="str">
        <f t="array" aca="1" ref="BC55" ca="1">IFERROR(IF(ROWS(NPE!$1:22)&lt;=COUNTA(NPE!AM$2:AM$181),INDEX(NPE!AM$2:AM$181,SMALL(IF(NPE!AM$2:AM$181&lt;&gt;"",ROW(INDIRECT("1:"&amp;ROWS(NPE!AM$2:AM$181)))),ROWS(NPE!$1:22))),""),"")</f>
        <v/>
      </c>
      <c r="BD55" s="98" t="str">
        <f t="array" aca="1" ref="BD55" ca="1">IFERROR(IF(ROWS(NPE!$1:22)&lt;=COUNTA(NPE!AN$2:AN$181),INDEX(NPE!AN$2:AN$181,SMALL(IF(NPE!AN$2:AN$181&lt;&gt;"",ROW(INDIRECT("1:"&amp;ROWS(NPE!AN$2:AN$181)))),ROWS(NPE!$1:22))),""),"")</f>
        <v/>
      </c>
      <c r="BE55" s="98" t="str">
        <f t="array" aca="1" ref="BE55" ca="1">IFERROR(IF(ROWS(NPE!$1:22)&lt;=COUNTA(NPE!AO$2:AO$181),INDEX(NPE!AO$2:AO$181,SMALL(IF(NPE!AO$2:AO$181&lt;&gt;"",ROW(INDIRECT("1:"&amp;ROWS(NPE!AO$2:AO$181)))),ROWS(NPE!$1:22))),""),"")</f>
        <v/>
      </c>
      <c r="BF55" s="98" t="str">
        <f t="array" aca="1" ref="BF55" ca="1">IFERROR(IF(ROWS(NPE!$1:22)&lt;=COUNTA(NPE!AP$2:AP$181),INDEX(NPE!AP$2:AP$181,SMALL(IF(NPE!AP$2:AP$181&lt;&gt;"",ROW(INDIRECT("1:"&amp;ROWS(NPE!AP$2:AP$181)))),ROWS(NPE!$1:22))),""),"")</f>
        <v/>
      </c>
      <c r="BG55" s="98" t="str">
        <f t="array" aca="1" ref="BG55" ca="1">IFERROR(IF(ROWS(NPE!$1:22)&lt;=COUNTA(NPE!AQ$2:AQ$181),INDEX(NPE!AQ$2:AQ$181,SMALL(IF(NPE!AQ$2:AQ$181&lt;&gt;"",ROW(INDIRECT("1:"&amp;ROWS(NPE!AQ$2:AQ$181)))),ROWS(NPE!$1:22))),""),"")</f>
        <v>radis noir</v>
      </c>
      <c r="BH55" s="98" t="str">
        <f t="array" aca="1" ref="BH55" ca="1">IFERROR(IF(ROWS(NPE!$1:22)&lt;=COUNTA(NPE!AR$2:AR$181),INDEX(NPE!AR$2:AR$181,SMALL(IF(NPE!AR$2:AR$181&lt;&gt;"",ROW(INDIRECT("1:"&amp;ROWS(NPE!AR$2:AR$181)))),ROWS(NPE!$1:22))),""),"")</f>
        <v/>
      </c>
      <c r="BI55" s="98" t="str">
        <f t="array" aca="1" ref="BI55" ca="1">IFERROR(IF(ROWS(NPE!$1:22)&lt;=COUNTA(NPE!AS$2:AS$181),INDEX(NPE!AS$2:AS$181,SMALL(IF(NPE!AS$2:AS$181&lt;&gt;"",ROW(INDIRECT("1:"&amp;ROWS(NPE!AS$2:AS$181)))),ROWS(NPE!$1:22))),""),"")</f>
        <v/>
      </c>
      <c r="BJ55" s="98" t="str">
        <f t="array" aca="1" ref="BJ55" ca="1">IFERROR(IF(ROWS(NPE!$1:22)&lt;=COUNTA(NPE!AT$2:AT$181),INDEX(NPE!AT$2:AT$181,SMALL(IF(NPE!AT$2:AT$181&lt;&gt;"",ROW(INDIRECT("1:"&amp;ROWS(NPE!AT$2:AT$181)))),ROWS(NPE!$1:22))),""),"")</f>
        <v/>
      </c>
      <c r="BK55" s="98" t="str">
        <f t="array" aca="1" ref="BK55" ca="1">IFERROR(IF(ROWS(NPE!$1:22)&lt;=COUNTA(NPE!AU$2:AU$181),INDEX(NPE!AU$2:AU$181,SMALL(IF(NPE!AU$2:AU$181&lt;&gt;"",ROW(INDIRECT("1:"&amp;ROWS(NPE!AU$2:AU$181)))),ROWS(NPE!$1:22))),""),"")</f>
        <v/>
      </c>
      <c r="BL55" s="98" t="str">
        <f t="array" aca="1" ref="BL55" ca="1">IFERROR(IF(ROWS(NPE!$1:22)&lt;=COUNTA(NPE!AV$2:AV$181),INDEX(NPE!AV$2:AV$181,SMALL(IF(NPE!AV$2:AV$181&lt;&gt;"",ROW(INDIRECT("1:"&amp;ROWS(NPE!AV$2:AV$181)))),ROWS(NPE!$1:22))),""),"")</f>
        <v/>
      </c>
      <c r="BM55" s="98" t="str">
        <f t="array" aca="1" ref="BM55" ca="1">IFERROR(IF(ROWS(NPE!$1:22)&lt;=COUNTA(NPE!AW$2:AW$181),INDEX(NPE!AW$2:AW$181,SMALL(IF(NPE!AW$2:AW$181&lt;&gt;"",ROW(INDIRECT("1:"&amp;ROWS(NPE!AW$2:AW$181)))),ROWS(NPE!$1:22))),""),"")</f>
        <v/>
      </c>
      <c r="BN55" s="98" t="str">
        <f t="array" aca="1" ref="BN55" ca="1">IFERROR(IF(ROWS(NPE!$1:22)&lt;=COUNTA(NPE!AX$2:AX$181),INDEX(NPE!AX$2:AX$181,SMALL(IF(NPE!AX$2:AX$181&lt;&gt;"",ROW(INDIRECT("1:"&amp;ROWS(NPE!AX$2:AX$181)))),ROWS(NPE!$1:22))),""),"")</f>
        <v/>
      </c>
      <c r="BO55" s="98" t="str">
        <f t="array" aca="1" ref="BO55" ca="1">IFERROR(IF(ROWS(NPE!$1:22)&lt;=COUNTA(NPE!AY$2:AY$181),INDEX(NPE!AY$2:AY$181,SMALL(IF(NPE!AY$2:AY$181&lt;&gt;"",ROW(INDIRECT("1:"&amp;ROWS(NPE!AY$2:AY$181)))),ROWS(NPE!$1:22))),""),"")</f>
        <v/>
      </c>
      <c r="BP55" s="98" t="str">
        <f t="array" aca="1" ref="BP55" ca="1">IFERROR(IF(ROWS(NPE!$1:22)&lt;=COUNTA(NPE!AZ$2:AZ$181),INDEX(NPE!AZ$2:AZ$181,SMALL(IF(NPE!AZ$2:AZ$181&lt;&gt;"",ROW(INDIRECT("1:"&amp;ROWS(NPE!AZ$2:AZ$181)))),ROWS(NPE!$1:22))),""),"")</f>
        <v/>
      </c>
    </row>
    <row r="56" spans="2:68" x14ac:dyDescent="0.2">
      <c r="B56" s="183" t="str">
        <f ca="1">Surfaces!$B24</f>
        <v>scorzonère</v>
      </c>
      <c r="C56" s="110">
        <f ca="1">IF((VLOOKUP(B56,Surfaces!$B$1:$AL$61,23,0))="",(VLOOKUP(B56,Surfaces!$B$1:$AL$61,36,0)),(VLOOKUP(B56,Surfaces!$B$1:$AL$61,23,0)))</f>
        <v>6</v>
      </c>
      <c r="D56" s="111">
        <f ca="1">Surfaces!$I24</f>
        <v>75</v>
      </c>
      <c r="E56" s="111" t="str">
        <f ca="1">Surfaces!$H24</f>
        <v>kg</v>
      </c>
      <c r="F56" s="110">
        <f ca="1">IF((VLOOKUP(B56,Surfaces!$B$1:$AL$61,21,0))="",(VLOOKUP(B56,Surfaces!$B$1:$AL$61,34,0)),(VLOOKUP(B56,Surfaces!$B$1:$AL$61,21,0)))</f>
        <v>0.375</v>
      </c>
      <c r="G56" s="110">
        <f ca="1">IFERROR(IF((VLOOKUP(B56,Surfaces!$B$1:$AL$61,18,0))="",(VLOOKUP(B56,Surfaces!$B$1:$AL$61,31,0)/$C$3),(VLOOKUP(B56,Surfaces!$B$1:$AL$61,18,0)/$C$3)),"")</f>
        <v>0.75</v>
      </c>
      <c r="H56" s="111">
        <f ca="1">IF((VLOOKUP(B56,Surfaces!$B$1:$AL$61,14,0))="",(VLOOKUP(B56,Surfaces!$B$1:$AL$61,28,0)),(VLOOKUP(B56,Surfaces!$B$1:$AL$61,14,0)))</f>
        <v>27.857142857142858</v>
      </c>
      <c r="I56" s="111">
        <f ca="1">IF((VLOOKUP(B56,Surfaces!$B$1:$AL$61,15,0))="",(VLOOKUP(B56,Surfaces!$B$1:$AL$61,29,0)),(VLOOKUP(B56,Surfaces!$B$1:$AL$61,15,0)))</f>
        <v>15</v>
      </c>
      <c r="J56" s="110">
        <f ca="1">IF(ISNA(VLOOKUP(B56,Calendrier!$A$2:$BR$181,67,0)),"",(VLOOKUP(B56,Calendrier!$A$2:$BR$181,67,0))*D56)</f>
        <v>75</v>
      </c>
      <c r="K56" s="110" t="str">
        <f ca="1">IF(ISNA(VLOOKUP(B56,Calendrier!$A$2:$BR$181,68,0)),"",(VLOOKUP(B56,Calendrier!$A$2:$BR$181,68,0)))</f>
        <v>€/kg</v>
      </c>
      <c r="L56" s="110">
        <f ca="1">IF(ISNA(VLOOKUP(B56,Calendrier!$A$2:$BR$181,69,0)),"",(VLOOKUP(B56,Calendrier!$A$2:$BR$181,69,0))*D56)</f>
        <v>172.5</v>
      </c>
      <c r="M56" s="110" t="str">
        <f t="shared" ca="1" si="0"/>
        <v>€/kg</v>
      </c>
      <c r="N56" s="110">
        <f t="shared" ca="1" si="2"/>
        <v>97.5</v>
      </c>
      <c r="O56" s="184" t="str">
        <f t="shared" ca="1" si="1"/>
        <v>€/kg</v>
      </c>
      <c r="Q56" s="98" t="str">
        <f t="array" aca="1" ref="Q56" ca="1">IFERROR(IF(ROWS(NPE!$1:23)&lt;=COUNTA(NPE!A$2:A$181),INDEX(NPE!A$2:A$181,SMALL(IF(NPE!A$2:A$181&lt;&gt;"",ROW(INDIRECT("1:"&amp;ROWS(NPE!A$2:A$181)))),ROWS(NPE!$1:23))),""),"")</f>
        <v/>
      </c>
      <c r="R56" s="98" t="str">
        <f t="array" aca="1" ref="R56" ca="1">IFERROR(IF(ROWS(NPE!$1:23)&lt;=COUNTA(NPE!B$2:B$181),INDEX(NPE!B$2:B$181,SMALL(IF(NPE!B$2:B$181&lt;&gt;"",ROW(INDIRECT("1:"&amp;ROWS(NPE!B$2:B$181)))),ROWS(NPE!$1:23))),""),"")</f>
        <v/>
      </c>
      <c r="S56" s="98" t="str">
        <f t="array" aca="1" ref="S56" ca="1">IFERROR(IF(ROWS(NPE!$1:23)&lt;=COUNTA(NPE!C$2:C$181),INDEX(NPE!C$2:C$181,SMALL(IF(NPE!C$2:C$181&lt;&gt;"",ROW(INDIRECT("1:"&amp;ROWS(NPE!C$2:C$181)))),ROWS(NPE!$1:23))),""),"")</f>
        <v/>
      </c>
      <c r="T56" s="98" t="str">
        <f t="array" aca="1" ref="T56" ca="1">IFERROR(IF(ROWS(NPE!$1:23)&lt;=COUNTA(NPE!D$2:D$181),INDEX(NPE!D$2:D$181,SMALL(IF(NPE!D$2:D$181&lt;&gt;"",ROW(INDIRECT("1:"&amp;ROWS(NPE!D$2:D$181)))),ROWS(NPE!$1:23))),""),"")</f>
        <v/>
      </c>
      <c r="U56" s="98" t="str">
        <f t="array" aca="1" ref="U56" ca="1">IFERROR(IF(ROWS(NPE!$1:23)&lt;=COUNTA(NPE!E$2:E$181),INDEX(NPE!E$2:E$181,SMALL(IF(NPE!E$2:E$181&lt;&gt;"",ROW(INDIRECT("1:"&amp;ROWS(NPE!E$2:E$181)))),ROWS(NPE!$1:23))),""),"")</f>
        <v/>
      </c>
      <c r="V56" s="98" t="str">
        <f t="array" aca="1" ref="V56" ca="1">IFERROR(IF(ROWS(NPE!$1:23)&lt;=COUNTA(NPE!F$2:F$181),INDEX(NPE!F$2:F$181,SMALL(IF(NPE!F$2:F$181&lt;&gt;"",ROW(INDIRECT("1:"&amp;ROWS(NPE!F$2:F$181)))),ROWS(NPE!$1:23))),""),"")</f>
        <v/>
      </c>
      <c r="W56" s="98" t="str">
        <f t="array" aca="1" ref="W56" ca="1">IFERROR(IF(ROWS(NPE!$1:23)&lt;=COUNTA(NPE!G$2:G$181),INDEX(NPE!G$2:G$181,SMALL(IF(NPE!G$2:G$181&lt;&gt;"",ROW(INDIRECT("1:"&amp;ROWS(NPE!G$2:G$181)))),ROWS(NPE!$1:23))),""),"")</f>
        <v/>
      </c>
      <c r="X56" s="98" t="str">
        <f t="array" aca="1" ref="X56" ca="1">IFERROR(IF(ROWS(NPE!$1:23)&lt;=COUNTA(NPE!H$2:H$181),INDEX(NPE!H$2:H$181,SMALL(IF(NPE!H$2:H$181&lt;&gt;"",ROW(INDIRECT("1:"&amp;ROWS(NPE!H$2:H$181)))),ROWS(NPE!$1:23))),""),"")</f>
        <v/>
      </c>
      <c r="Y56" s="98" t="str">
        <f t="array" aca="1" ref="Y56" ca="1">IFERROR(IF(ROWS(NPE!$1:23)&lt;=COUNTA(NPE!I$2:I$181),INDEX(NPE!I$2:I$181,SMALL(IF(NPE!I$2:I$181&lt;&gt;"",ROW(INDIRECT("1:"&amp;ROWS(NPE!I$2:I$181)))),ROWS(NPE!$1:23))),""),"")</f>
        <v/>
      </c>
      <c r="Z56" s="98" t="str">
        <f t="array" aca="1" ref="Z56" ca="1">IFERROR(IF(ROWS(NPE!$1:23)&lt;=COUNTA(NPE!J$2:J$181),INDEX(NPE!J$2:J$181,SMALL(IF(NPE!J$2:J$181&lt;&gt;"",ROW(INDIRECT("1:"&amp;ROWS(NPE!J$2:J$181)))),ROWS(NPE!$1:23))),""),"")</f>
        <v/>
      </c>
      <c r="AA56" s="98" t="str">
        <f t="array" aca="1" ref="AA56" ca="1">IFERROR(IF(ROWS(NPE!$1:23)&lt;=COUNTA(NPE!K$2:K$181),INDEX(NPE!K$2:K$181,SMALL(IF(NPE!K$2:K$181&lt;&gt;"",ROW(INDIRECT("1:"&amp;ROWS(NPE!K$2:K$181)))),ROWS(NPE!$1:23))),""),"")</f>
        <v/>
      </c>
      <c r="AB56" s="98" t="str">
        <f t="array" aca="1" ref="AB56" ca="1">IFERROR(IF(ROWS(NPE!$1:23)&lt;=COUNTA(NPE!L$2:L$181),INDEX(NPE!L$2:L$181,SMALL(IF(NPE!L$2:L$181&lt;&gt;"",ROW(INDIRECT("1:"&amp;ROWS(NPE!L$2:L$181)))),ROWS(NPE!$1:23))),""),"")</f>
        <v/>
      </c>
      <c r="AC56" s="98" t="str">
        <f t="array" aca="1" ref="AC56" ca="1">IFERROR(IF(ROWS(NPE!$1:23)&lt;=COUNTA(NPE!M$2:M$181),INDEX(NPE!M$2:M$181,SMALL(IF(NPE!M$2:M$181&lt;&gt;"",ROW(INDIRECT("1:"&amp;ROWS(NPE!M$2:M$181)))),ROWS(NPE!$1:23))),""),"")</f>
        <v/>
      </c>
      <c r="AD56" s="98" t="str">
        <f t="array" aca="1" ref="AD56" ca="1">IFERROR(IF(ROWS(NPE!$1:23)&lt;=COUNTA(NPE!N$2:N$181),INDEX(NPE!N$2:N$181,SMALL(IF(NPE!N$2:N$181&lt;&gt;"",ROW(INDIRECT("1:"&amp;ROWS(NPE!N$2:N$181)))),ROWS(NPE!$1:23))),""),"")</f>
        <v/>
      </c>
      <c r="AE56" s="98" t="str">
        <f t="array" aca="1" ref="AE56" ca="1">IFERROR(IF(ROWS(NPE!$1:23)&lt;=COUNTA(NPE!O$2:O$181),INDEX(NPE!O$2:O$181,SMALL(IF(NPE!O$2:O$181&lt;&gt;"",ROW(INDIRECT("1:"&amp;ROWS(NPE!O$2:O$181)))),ROWS(NPE!$1:23))),""),"")</f>
        <v/>
      </c>
      <c r="AF56" s="98" t="str">
        <f t="array" aca="1" ref="AF56" ca="1">IFERROR(IF(ROWS(NPE!$1:23)&lt;=COUNTA(NPE!P$2:P$181),INDEX(NPE!P$2:P$181,SMALL(IF(NPE!P$2:P$181&lt;&gt;"",ROW(INDIRECT("1:"&amp;ROWS(NPE!P$2:P$181)))),ROWS(NPE!$1:23))),""),"")</f>
        <v/>
      </c>
      <c r="AG56" s="98" t="str">
        <f t="array" aca="1" ref="AG56" ca="1">IFERROR(IF(ROWS(NPE!$1:23)&lt;=COUNTA(NPE!Q$2:Q$181),INDEX(NPE!Q$2:Q$181,SMALL(IF(NPE!Q$2:Q$181&lt;&gt;"",ROW(INDIRECT("1:"&amp;ROWS(NPE!Q$2:Q$181)))),ROWS(NPE!$1:23))),""),"")</f>
        <v/>
      </c>
      <c r="AH56" s="98" t="str">
        <f t="array" aca="1" ref="AH56" ca="1">IFERROR(IF(ROWS(NPE!$1:23)&lt;=COUNTA(NPE!R$2:R$181),INDEX(NPE!R$2:R$181,SMALL(IF(NPE!R$2:R$181&lt;&gt;"",ROW(INDIRECT("1:"&amp;ROWS(NPE!R$2:R$181)))),ROWS(NPE!$1:23))),""),"")</f>
        <v/>
      </c>
      <c r="AI56" s="98" t="str">
        <f t="array" aca="1" ref="AI56" ca="1">IFERROR(IF(ROWS(NPE!$1:23)&lt;=COUNTA(NPE!S$2:S$181),INDEX(NPE!S$2:S$181,SMALL(IF(NPE!S$2:S$181&lt;&gt;"",ROW(INDIRECT("1:"&amp;ROWS(NPE!S$2:S$181)))),ROWS(NPE!$1:23))),""),"")</f>
        <v/>
      </c>
      <c r="AJ56" s="98" t="str">
        <f t="array" aca="1" ref="AJ56" ca="1">IFERROR(IF(ROWS(NPE!$1:23)&lt;=COUNTA(NPE!T$2:T$181),INDEX(NPE!T$2:T$181,SMALL(IF(NPE!T$2:T$181&lt;&gt;"",ROW(INDIRECT("1:"&amp;ROWS(NPE!T$2:T$181)))),ROWS(NPE!$1:23))),""),"")</f>
        <v/>
      </c>
      <c r="AK56" s="98" t="str">
        <f t="array" aca="1" ref="AK56" ca="1">IFERROR(IF(ROWS(NPE!$1:23)&lt;=COUNTA(NPE!U$2:U$181),INDEX(NPE!U$2:U$181,SMALL(IF(NPE!U$2:U$181&lt;&gt;"",ROW(INDIRECT("1:"&amp;ROWS(NPE!U$2:U$181)))),ROWS(NPE!$1:23))),""),"")</f>
        <v/>
      </c>
      <c r="AL56" s="98" t="str">
        <f t="array" aca="1" ref="AL56" ca="1">IFERROR(IF(ROWS(NPE!$1:23)&lt;=COUNTA(NPE!V$2:V$181),INDEX(NPE!V$2:V$181,SMALL(IF(NPE!V$2:V$181&lt;&gt;"",ROW(INDIRECT("1:"&amp;ROWS(NPE!V$2:V$181)))),ROWS(NPE!$1:23))),""),"")</f>
        <v/>
      </c>
      <c r="AM56" s="98" t="str">
        <f t="array" aca="1" ref="AM56" ca="1">IFERROR(IF(ROWS(NPE!$1:23)&lt;=COUNTA(NPE!W$2:W$181),INDEX(NPE!W$2:W$181,SMALL(IF(NPE!W$2:W$181&lt;&gt;"",ROW(INDIRECT("1:"&amp;ROWS(NPE!W$2:W$181)))),ROWS(NPE!$1:23))),""),"")</f>
        <v/>
      </c>
      <c r="AN56" s="98" t="str">
        <f t="array" aca="1" ref="AN56" ca="1">IFERROR(IF(ROWS(NPE!$1:23)&lt;=COUNTA(NPE!X$2:X$181),INDEX(NPE!X$2:X$181,SMALL(IF(NPE!X$2:X$181&lt;&gt;"",ROW(INDIRECT("1:"&amp;ROWS(NPE!X$2:X$181)))),ROWS(NPE!$1:23))),""),"")</f>
        <v/>
      </c>
      <c r="AO56" s="98" t="str">
        <f t="array" aca="1" ref="AO56" ca="1">IFERROR(IF(ROWS(NPE!$1:23)&lt;=COUNTA(NPE!Y$2:Y$181),INDEX(NPE!Y$2:Y$181,SMALL(IF(NPE!Y$2:Y$181&lt;&gt;"",ROW(INDIRECT("1:"&amp;ROWS(NPE!Y$2:Y$181)))),ROWS(NPE!$1:23))),""),"")</f>
        <v/>
      </c>
      <c r="AP56" s="98" t="str">
        <f t="array" aca="1" ref="AP56" ca="1">IFERROR(IF(ROWS(NPE!$1:23)&lt;=COUNTA(NPE!Z$2:Z$181),INDEX(NPE!Z$2:Z$181,SMALL(IF(NPE!Z$2:Z$181&lt;&gt;"",ROW(INDIRECT("1:"&amp;ROWS(NPE!Z$2:Z$181)))),ROWS(NPE!$1:23))),""),"")</f>
        <v/>
      </c>
      <c r="AQ56" s="98" t="str">
        <f t="array" aca="1" ref="AQ56" ca="1">IFERROR(IF(ROWS(NPE!$1:23)&lt;=COUNTA(NPE!AA$2:AA$181),INDEX(NPE!AA$2:AA$181,SMALL(IF(NPE!AA$2:AA$181&lt;&gt;"",ROW(INDIRECT("1:"&amp;ROWS(NPE!AA$2:AA$181)))),ROWS(NPE!$1:23))),""),"")</f>
        <v/>
      </c>
      <c r="AR56" s="98" t="str">
        <f t="array" aca="1" ref="AR56" ca="1">IFERROR(IF(ROWS(NPE!$1:23)&lt;=COUNTA(NPE!AB$2:AB$181),INDEX(NPE!AB$2:AB$181,SMALL(IF(NPE!AB$2:AB$181&lt;&gt;"",ROW(INDIRECT("1:"&amp;ROWS(NPE!AB$2:AB$181)))),ROWS(NPE!$1:23))),""),"")</f>
        <v/>
      </c>
      <c r="AS56" s="98" t="str">
        <f t="array" aca="1" ref="AS56" ca="1">IFERROR(IF(ROWS(NPE!$1:23)&lt;=COUNTA(NPE!AC$2:AC$181),INDEX(NPE!AC$2:AC$181,SMALL(IF(NPE!AC$2:AC$181&lt;&gt;"",ROW(INDIRECT("1:"&amp;ROWS(NPE!AC$2:AC$181)))),ROWS(NPE!$1:23))),""),"")</f>
        <v/>
      </c>
      <c r="AT56" s="98" t="str">
        <f t="array" aca="1" ref="AT56" ca="1">IFERROR(IF(ROWS(NPE!$1:23)&lt;=COUNTA(NPE!AD$2:AD$181),INDEX(NPE!AD$2:AD$181,SMALL(IF(NPE!AD$2:AD$181&lt;&gt;"",ROW(INDIRECT("1:"&amp;ROWS(NPE!AD$2:AD$181)))),ROWS(NPE!$1:23))),""),"")</f>
        <v/>
      </c>
      <c r="AU56" s="98" t="str">
        <f t="array" aca="1" ref="AU56" ca="1">IFERROR(IF(ROWS(NPE!$1:23)&lt;=COUNTA(NPE!AE$2:AE$181),INDEX(NPE!AE$2:AE$181,SMALL(IF(NPE!AE$2:AE$181&lt;&gt;"",ROW(INDIRECT("1:"&amp;ROWS(NPE!AE$2:AE$181)))),ROWS(NPE!$1:23))),""),"")</f>
        <v/>
      </c>
      <c r="AV56" s="98" t="str">
        <f t="array" aca="1" ref="AV56" ca="1">IFERROR(IF(ROWS(NPE!$1:23)&lt;=COUNTA(NPE!AF$2:AF$181),INDEX(NPE!AF$2:AF$181,SMALL(IF(NPE!AF$2:AF$181&lt;&gt;"",ROW(INDIRECT("1:"&amp;ROWS(NPE!AF$2:AF$181)))),ROWS(NPE!$1:23))),""),"")</f>
        <v/>
      </c>
      <c r="AW56" s="98" t="str">
        <f t="array" aca="1" ref="AW56" ca="1">IFERROR(IF(ROWS(NPE!$1:23)&lt;=COUNTA(NPE!AG$2:AG$181),INDEX(NPE!AG$2:AG$181,SMALL(IF(NPE!AG$2:AG$181&lt;&gt;"",ROW(INDIRECT("1:"&amp;ROWS(NPE!AG$2:AG$181)))),ROWS(NPE!$1:23))),""),"")</f>
        <v/>
      </c>
      <c r="AX56" s="98" t="str">
        <f t="array" aca="1" ref="AX56" ca="1">IFERROR(IF(ROWS(NPE!$1:23)&lt;=COUNTA(NPE!AH$2:AH$181),INDEX(NPE!AH$2:AH$181,SMALL(IF(NPE!AH$2:AH$181&lt;&gt;"",ROW(INDIRECT("1:"&amp;ROWS(NPE!AH$2:AH$181)))),ROWS(NPE!$1:23))),""),"")</f>
        <v/>
      </c>
      <c r="AY56" s="98" t="str">
        <f t="array" aca="1" ref="AY56" ca="1">IFERROR(IF(ROWS(NPE!$1:23)&lt;=COUNTA(NPE!AI$2:AI$181),INDEX(NPE!AI$2:AI$181,SMALL(IF(NPE!AI$2:AI$181&lt;&gt;"",ROW(INDIRECT("1:"&amp;ROWS(NPE!AI$2:AI$181)))),ROWS(NPE!$1:23))),""),"")</f>
        <v/>
      </c>
      <c r="AZ56" s="98" t="str">
        <f t="array" aca="1" ref="AZ56" ca="1">IFERROR(IF(ROWS(NPE!$1:23)&lt;=COUNTA(NPE!AJ$2:AJ$181),INDEX(NPE!AJ$2:AJ$181,SMALL(IF(NPE!AJ$2:AJ$181&lt;&gt;"",ROW(INDIRECT("1:"&amp;ROWS(NPE!AJ$2:AJ$181)))),ROWS(NPE!$1:23))),""),"")</f>
        <v/>
      </c>
      <c r="BA56" s="98" t="str">
        <f t="array" aca="1" ref="BA56" ca="1">IFERROR(IF(ROWS(NPE!$1:23)&lt;=COUNTA(NPE!AK$2:AK$181),INDEX(NPE!AK$2:AK$181,SMALL(IF(NPE!AK$2:AK$181&lt;&gt;"",ROW(INDIRECT("1:"&amp;ROWS(NPE!AK$2:AK$181)))),ROWS(NPE!$1:23))),""),"")</f>
        <v/>
      </c>
      <c r="BB56" s="98" t="str">
        <f t="array" aca="1" ref="BB56" ca="1">IFERROR(IF(ROWS(NPE!$1:23)&lt;=COUNTA(NPE!AL$2:AL$181),INDEX(NPE!AL$2:AL$181,SMALL(IF(NPE!AL$2:AL$181&lt;&gt;"",ROW(INDIRECT("1:"&amp;ROWS(NPE!AL$2:AL$181)))),ROWS(NPE!$1:23))),""),"")</f>
        <v/>
      </c>
      <c r="BC56" s="98" t="str">
        <f t="array" aca="1" ref="BC56" ca="1">IFERROR(IF(ROWS(NPE!$1:23)&lt;=COUNTA(NPE!AM$2:AM$181),INDEX(NPE!AM$2:AM$181,SMALL(IF(NPE!AM$2:AM$181&lt;&gt;"",ROW(INDIRECT("1:"&amp;ROWS(NPE!AM$2:AM$181)))),ROWS(NPE!$1:23))),""),"")</f>
        <v/>
      </c>
      <c r="BD56" s="98" t="str">
        <f t="array" aca="1" ref="BD56" ca="1">IFERROR(IF(ROWS(NPE!$1:23)&lt;=COUNTA(NPE!AN$2:AN$181),INDEX(NPE!AN$2:AN$181,SMALL(IF(NPE!AN$2:AN$181&lt;&gt;"",ROW(INDIRECT("1:"&amp;ROWS(NPE!AN$2:AN$181)))),ROWS(NPE!$1:23))),""),"")</f>
        <v/>
      </c>
      <c r="BE56" s="98" t="str">
        <f t="array" aca="1" ref="BE56" ca="1">IFERROR(IF(ROWS(NPE!$1:23)&lt;=COUNTA(NPE!AO$2:AO$181),INDEX(NPE!AO$2:AO$181,SMALL(IF(NPE!AO$2:AO$181&lt;&gt;"",ROW(INDIRECT("1:"&amp;ROWS(NPE!AO$2:AO$181)))),ROWS(NPE!$1:23))),""),"")</f>
        <v/>
      </c>
      <c r="BF56" s="98" t="str">
        <f t="array" aca="1" ref="BF56" ca="1">IFERROR(IF(ROWS(NPE!$1:23)&lt;=COUNTA(NPE!AP$2:AP$181),INDEX(NPE!AP$2:AP$181,SMALL(IF(NPE!AP$2:AP$181&lt;&gt;"",ROW(INDIRECT("1:"&amp;ROWS(NPE!AP$2:AP$181)))),ROWS(NPE!$1:23))),""),"")</f>
        <v/>
      </c>
      <c r="BG56" s="98" t="str">
        <f t="array" aca="1" ref="BG56" ca="1">IFERROR(IF(ROWS(NPE!$1:23)&lt;=COUNTA(NPE!AQ$2:AQ$181),INDEX(NPE!AQ$2:AQ$181,SMALL(IF(NPE!AQ$2:AQ$181&lt;&gt;"",ROW(INDIRECT("1:"&amp;ROWS(NPE!AQ$2:AQ$181)))),ROWS(NPE!$1:23))),""),"")</f>
        <v>poire de terre</v>
      </c>
      <c r="BH56" s="98" t="str">
        <f t="array" aca="1" ref="BH56" ca="1">IFERROR(IF(ROWS(NPE!$1:23)&lt;=COUNTA(NPE!AR$2:AR$181),INDEX(NPE!AR$2:AR$181,SMALL(IF(NPE!AR$2:AR$181&lt;&gt;"",ROW(INDIRECT("1:"&amp;ROWS(NPE!AR$2:AR$181)))),ROWS(NPE!$1:23))),""),"")</f>
        <v/>
      </c>
      <c r="BI56" s="98" t="str">
        <f t="array" aca="1" ref="BI56" ca="1">IFERROR(IF(ROWS(NPE!$1:23)&lt;=COUNTA(NPE!AS$2:AS$181),INDEX(NPE!AS$2:AS$181,SMALL(IF(NPE!AS$2:AS$181&lt;&gt;"",ROW(INDIRECT("1:"&amp;ROWS(NPE!AS$2:AS$181)))),ROWS(NPE!$1:23))),""),"")</f>
        <v/>
      </c>
      <c r="BJ56" s="98" t="str">
        <f t="array" aca="1" ref="BJ56" ca="1">IFERROR(IF(ROWS(NPE!$1:23)&lt;=COUNTA(NPE!AT$2:AT$181),INDEX(NPE!AT$2:AT$181,SMALL(IF(NPE!AT$2:AT$181&lt;&gt;"",ROW(INDIRECT("1:"&amp;ROWS(NPE!AT$2:AT$181)))),ROWS(NPE!$1:23))),""),"")</f>
        <v/>
      </c>
      <c r="BK56" s="98" t="str">
        <f t="array" aca="1" ref="BK56" ca="1">IFERROR(IF(ROWS(NPE!$1:23)&lt;=COUNTA(NPE!AU$2:AU$181),INDEX(NPE!AU$2:AU$181,SMALL(IF(NPE!AU$2:AU$181&lt;&gt;"",ROW(INDIRECT("1:"&amp;ROWS(NPE!AU$2:AU$181)))),ROWS(NPE!$1:23))),""),"")</f>
        <v/>
      </c>
      <c r="BL56" s="98" t="str">
        <f t="array" aca="1" ref="BL56" ca="1">IFERROR(IF(ROWS(NPE!$1:23)&lt;=COUNTA(NPE!AV$2:AV$181),INDEX(NPE!AV$2:AV$181,SMALL(IF(NPE!AV$2:AV$181&lt;&gt;"",ROW(INDIRECT("1:"&amp;ROWS(NPE!AV$2:AV$181)))),ROWS(NPE!$1:23))),""),"")</f>
        <v/>
      </c>
      <c r="BM56" s="98" t="str">
        <f t="array" aca="1" ref="BM56" ca="1">IFERROR(IF(ROWS(NPE!$1:23)&lt;=COUNTA(NPE!AW$2:AW$181),INDEX(NPE!AW$2:AW$181,SMALL(IF(NPE!AW$2:AW$181&lt;&gt;"",ROW(INDIRECT("1:"&amp;ROWS(NPE!AW$2:AW$181)))),ROWS(NPE!$1:23))),""),"")</f>
        <v/>
      </c>
      <c r="BN56" s="98" t="str">
        <f t="array" aca="1" ref="BN56" ca="1">IFERROR(IF(ROWS(NPE!$1:23)&lt;=COUNTA(NPE!AX$2:AX$181),INDEX(NPE!AX$2:AX$181,SMALL(IF(NPE!AX$2:AX$181&lt;&gt;"",ROW(INDIRECT("1:"&amp;ROWS(NPE!AX$2:AX$181)))),ROWS(NPE!$1:23))),""),"")</f>
        <v/>
      </c>
      <c r="BO56" s="98" t="str">
        <f t="array" aca="1" ref="BO56" ca="1">IFERROR(IF(ROWS(NPE!$1:23)&lt;=COUNTA(NPE!AY$2:AY$181),INDEX(NPE!AY$2:AY$181,SMALL(IF(NPE!AY$2:AY$181&lt;&gt;"",ROW(INDIRECT("1:"&amp;ROWS(NPE!AY$2:AY$181)))),ROWS(NPE!$1:23))),""),"")</f>
        <v/>
      </c>
      <c r="BP56" s="98" t="str">
        <f t="array" aca="1" ref="BP56" ca="1">IFERROR(IF(ROWS(NPE!$1:23)&lt;=COUNTA(NPE!AZ$2:AZ$181),INDEX(NPE!AZ$2:AZ$181,SMALL(IF(NPE!AZ$2:AZ$181&lt;&gt;"",ROW(INDIRECT("1:"&amp;ROWS(NPE!AZ$2:AZ$181)))),ROWS(NPE!$1:23))),""),"")</f>
        <v/>
      </c>
    </row>
    <row r="57" spans="2:68" x14ac:dyDescent="0.2">
      <c r="B57" s="183" t="str">
        <f ca="1">Surfaces!$B25</f>
        <v>salsifis</v>
      </c>
      <c r="C57" s="110">
        <f ca="1">IF((VLOOKUP(B57,Surfaces!$B$1:$AL$61,23,0))="",(VLOOKUP(B57,Surfaces!$B$1:$AL$61,36,0)),(VLOOKUP(B57,Surfaces!$B$1:$AL$61,23,0)))</f>
        <v>14.399999999999999</v>
      </c>
      <c r="D57" s="111">
        <f ca="1">Surfaces!$I25</f>
        <v>89.999999999999986</v>
      </c>
      <c r="E57" s="111" t="str">
        <f ca="1">Surfaces!$H25</f>
        <v>kg</v>
      </c>
      <c r="F57" s="110">
        <f ca="1">IF((VLOOKUP(B57,Surfaces!$B$1:$AL$61,21,0))="",(VLOOKUP(B57,Surfaces!$B$1:$AL$61,34,0)),(VLOOKUP(B57,Surfaces!$B$1:$AL$61,21,0)))</f>
        <v>0.8999999999999998</v>
      </c>
      <c r="G57" s="110">
        <f ca="1">IFERROR(IF((VLOOKUP(B57,Surfaces!$B$1:$AL$61,18,0))="",(VLOOKUP(B57,Surfaces!$B$1:$AL$61,31,0)/$C$3),(VLOOKUP(B57,Surfaces!$B$1:$AL$61,18,0)/$C$3)),"")</f>
        <v>1.7999999999999996</v>
      </c>
      <c r="H57" s="111">
        <f ca="1">IF((VLOOKUP(B57,Surfaces!$B$1:$AL$61,14,0))="",(VLOOKUP(B57,Surfaces!$B$1:$AL$61,28,0)),(VLOOKUP(B57,Surfaces!$B$1:$AL$61,14,0)))</f>
        <v>66.857142857142847</v>
      </c>
      <c r="I57" s="111">
        <f ca="1">IF((VLOOKUP(B57,Surfaces!$B$1:$AL$61,15,0))="",(VLOOKUP(B57,Surfaces!$B$1:$AL$61,29,0)),(VLOOKUP(B57,Surfaces!$B$1:$AL$61,15,0)))</f>
        <v>14.999999999999998</v>
      </c>
      <c r="J57" s="110">
        <f ca="1">IF(ISNA(VLOOKUP(B57,Calendrier!$A$2:$BR$181,67,0)),"",(VLOOKUP(B57,Calendrier!$A$2:$BR$181,67,0))*D57)</f>
        <v>80.999999999999986</v>
      </c>
      <c r="K57" s="110" t="str">
        <f ca="1">IF(ISNA(VLOOKUP(B57,Calendrier!$A$2:$BR$181,68,0)),"",(VLOOKUP(B57,Calendrier!$A$2:$BR$181,68,0)))</f>
        <v>€/kg</v>
      </c>
      <c r="L57" s="110">
        <f ca="1">IF(ISNA(VLOOKUP(B57,Calendrier!$A$2:$BR$181,69,0)),"",(VLOOKUP(B57,Calendrier!$A$2:$BR$181,69,0))*D57)</f>
        <v>103.49999999999997</v>
      </c>
      <c r="M57" s="110" t="str">
        <f t="shared" ca="1" si="0"/>
        <v>€/kg</v>
      </c>
      <c r="N57" s="110">
        <f t="shared" ca="1" si="2"/>
        <v>22.499999999999986</v>
      </c>
      <c r="O57" s="184" t="str">
        <f t="shared" ca="1" si="1"/>
        <v>€/kg</v>
      </c>
      <c r="Q57" s="98" t="str">
        <f t="array" aca="1" ref="Q57" ca="1">IFERROR(IF(ROWS(NPE!$1:24)&lt;=COUNTA(NPE!A$2:A$181),INDEX(NPE!A$2:A$181,SMALL(IF(NPE!A$2:A$181&lt;&gt;"",ROW(INDIRECT("1:"&amp;ROWS(NPE!A$2:A$181)))),ROWS(NPE!$1:24))),""),"")</f>
        <v/>
      </c>
      <c r="R57" s="98" t="str">
        <f t="array" aca="1" ref="R57" ca="1">IFERROR(IF(ROWS(NPE!$1:24)&lt;=COUNTA(NPE!B$2:B$181),INDEX(NPE!B$2:B$181,SMALL(IF(NPE!B$2:B$181&lt;&gt;"",ROW(INDIRECT("1:"&amp;ROWS(NPE!B$2:B$181)))),ROWS(NPE!$1:24))),""),"")</f>
        <v/>
      </c>
      <c r="S57" s="98" t="str">
        <f t="array" aca="1" ref="S57" ca="1">IFERROR(IF(ROWS(NPE!$1:24)&lt;=COUNTA(NPE!C$2:C$181),INDEX(NPE!C$2:C$181,SMALL(IF(NPE!C$2:C$181&lt;&gt;"",ROW(INDIRECT("1:"&amp;ROWS(NPE!C$2:C$181)))),ROWS(NPE!$1:24))),""),"")</f>
        <v/>
      </c>
      <c r="T57" s="98" t="str">
        <f t="array" aca="1" ref="T57" ca="1">IFERROR(IF(ROWS(NPE!$1:24)&lt;=COUNTA(NPE!D$2:D$181),INDEX(NPE!D$2:D$181,SMALL(IF(NPE!D$2:D$181&lt;&gt;"",ROW(INDIRECT("1:"&amp;ROWS(NPE!D$2:D$181)))),ROWS(NPE!$1:24))),""),"")</f>
        <v/>
      </c>
      <c r="U57" s="98" t="str">
        <f t="array" aca="1" ref="U57" ca="1">IFERROR(IF(ROWS(NPE!$1:24)&lt;=COUNTA(NPE!E$2:E$181),INDEX(NPE!E$2:E$181,SMALL(IF(NPE!E$2:E$181&lt;&gt;"",ROW(INDIRECT("1:"&amp;ROWS(NPE!E$2:E$181)))),ROWS(NPE!$1:24))),""),"")</f>
        <v/>
      </c>
      <c r="V57" s="98" t="str">
        <f t="array" aca="1" ref="V57" ca="1">IFERROR(IF(ROWS(NPE!$1:24)&lt;=COUNTA(NPE!F$2:F$181),INDEX(NPE!F$2:F$181,SMALL(IF(NPE!F$2:F$181&lt;&gt;"",ROW(INDIRECT("1:"&amp;ROWS(NPE!F$2:F$181)))),ROWS(NPE!$1:24))),""),"")</f>
        <v/>
      </c>
      <c r="W57" s="98" t="str">
        <f t="array" aca="1" ref="W57" ca="1">IFERROR(IF(ROWS(NPE!$1:24)&lt;=COUNTA(NPE!G$2:G$181),INDEX(NPE!G$2:G$181,SMALL(IF(NPE!G$2:G$181&lt;&gt;"",ROW(INDIRECT("1:"&amp;ROWS(NPE!G$2:G$181)))),ROWS(NPE!$1:24))),""),"")</f>
        <v/>
      </c>
      <c r="X57" s="98" t="str">
        <f t="array" aca="1" ref="X57" ca="1">IFERROR(IF(ROWS(NPE!$1:24)&lt;=COUNTA(NPE!H$2:H$181),INDEX(NPE!H$2:H$181,SMALL(IF(NPE!H$2:H$181&lt;&gt;"",ROW(INDIRECT("1:"&amp;ROWS(NPE!H$2:H$181)))),ROWS(NPE!$1:24))),""),"")</f>
        <v/>
      </c>
      <c r="Y57" s="98" t="str">
        <f t="array" aca="1" ref="Y57" ca="1">IFERROR(IF(ROWS(NPE!$1:24)&lt;=COUNTA(NPE!I$2:I$181),INDEX(NPE!I$2:I$181,SMALL(IF(NPE!I$2:I$181&lt;&gt;"",ROW(INDIRECT("1:"&amp;ROWS(NPE!I$2:I$181)))),ROWS(NPE!$1:24))),""),"")</f>
        <v/>
      </c>
      <c r="Z57" s="98" t="str">
        <f t="array" aca="1" ref="Z57" ca="1">IFERROR(IF(ROWS(NPE!$1:24)&lt;=COUNTA(NPE!J$2:J$181),INDEX(NPE!J$2:J$181,SMALL(IF(NPE!J$2:J$181&lt;&gt;"",ROW(INDIRECT("1:"&amp;ROWS(NPE!J$2:J$181)))),ROWS(NPE!$1:24))),""),"")</f>
        <v/>
      </c>
      <c r="AA57" s="98" t="str">
        <f t="array" aca="1" ref="AA57" ca="1">IFERROR(IF(ROWS(NPE!$1:24)&lt;=COUNTA(NPE!K$2:K$181),INDEX(NPE!K$2:K$181,SMALL(IF(NPE!K$2:K$181&lt;&gt;"",ROW(INDIRECT("1:"&amp;ROWS(NPE!K$2:K$181)))),ROWS(NPE!$1:24))),""),"")</f>
        <v/>
      </c>
      <c r="AB57" s="98" t="str">
        <f t="array" aca="1" ref="AB57" ca="1">IFERROR(IF(ROWS(NPE!$1:24)&lt;=COUNTA(NPE!L$2:L$181),INDEX(NPE!L$2:L$181,SMALL(IF(NPE!L$2:L$181&lt;&gt;"",ROW(INDIRECT("1:"&amp;ROWS(NPE!L$2:L$181)))),ROWS(NPE!$1:24))),""),"")</f>
        <v/>
      </c>
      <c r="AC57" s="98" t="str">
        <f t="array" aca="1" ref="AC57" ca="1">IFERROR(IF(ROWS(NPE!$1:24)&lt;=COUNTA(NPE!M$2:M$181),INDEX(NPE!M$2:M$181,SMALL(IF(NPE!M$2:M$181&lt;&gt;"",ROW(INDIRECT("1:"&amp;ROWS(NPE!M$2:M$181)))),ROWS(NPE!$1:24))),""),"")</f>
        <v/>
      </c>
      <c r="AD57" s="98" t="str">
        <f t="array" aca="1" ref="AD57" ca="1">IFERROR(IF(ROWS(NPE!$1:24)&lt;=COUNTA(NPE!N$2:N$181),INDEX(NPE!N$2:N$181,SMALL(IF(NPE!N$2:N$181&lt;&gt;"",ROW(INDIRECT("1:"&amp;ROWS(NPE!N$2:N$181)))),ROWS(NPE!$1:24))),""),"")</f>
        <v/>
      </c>
      <c r="AE57" s="98" t="str">
        <f t="array" aca="1" ref="AE57" ca="1">IFERROR(IF(ROWS(NPE!$1:24)&lt;=COUNTA(NPE!O$2:O$181),INDEX(NPE!O$2:O$181,SMALL(IF(NPE!O$2:O$181&lt;&gt;"",ROW(INDIRECT("1:"&amp;ROWS(NPE!O$2:O$181)))),ROWS(NPE!$1:24))),""),"")</f>
        <v/>
      </c>
      <c r="AF57" s="98" t="str">
        <f t="array" aca="1" ref="AF57" ca="1">IFERROR(IF(ROWS(NPE!$1:24)&lt;=COUNTA(NPE!P$2:P$181),INDEX(NPE!P$2:P$181,SMALL(IF(NPE!P$2:P$181&lt;&gt;"",ROW(INDIRECT("1:"&amp;ROWS(NPE!P$2:P$181)))),ROWS(NPE!$1:24))),""),"")</f>
        <v/>
      </c>
      <c r="AG57" s="98" t="str">
        <f t="array" aca="1" ref="AG57" ca="1">IFERROR(IF(ROWS(NPE!$1:24)&lt;=COUNTA(NPE!Q$2:Q$181),INDEX(NPE!Q$2:Q$181,SMALL(IF(NPE!Q$2:Q$181&lt;&gt;"",ROW(INDIRECT("1:"&amp;ROWS(NPE!Q$2:Q$181)))),ROWS(NPE!$1:24))),""),"")</f>
        <v/>
      </c>
      <c r="AH57" s="98" t="str">
        <f t="array" aca="1" ref="AH57" ca="1">IFERROR(IF(ROWS(NPE!$1:24)&lt;=COUNTA(NPE!R$2:R$181),INDEX(NPE!R$2:R$181,SMALL(IF(NPE!R$2:R$181&lt;&gt;"",ROW(INDIRECT("1:"&amp;ROWS(NPE!R$2:R$181)))),ROWS(NPE!$1:24))),""),"")</f>
        <v/>
      </c>
      <c r="AI57" s="98" t="str">
        <f t="array" aca="1" ref="AI57" ca="1">IFERROR(IF(ROWS(NPE!$1:24)&lt;=COUNTA(NPE!S$2:S$181),INDEX(NPE!S$2:S$181,SMALL(IF(NPE!S$2:S$181&lt;&gt;"",ROW(INDIRECT("1:"&amp;ROWS(NPE!S$2:S$181)))),ROWS(NPE!$1:24))),""),"")</f>
        <v/>
      </c>
      <c r="AJ57" s="98" t="str">
        <f t="array" aca="1" ref="AJ57" ca="1">IFERROR(IF(ROWS(NPE!$1:24)&lt;=COUNTA(NPE!T$2:T$181),INDEX(NPE!T$2:T$181,SMALL(IF(NPE!T$2:T$181&lt;&gt;"",ROW(INDIRECT("1:"&amp;ROWS(NPE!T$2:T$181)))),ROWS(NPE!$1:24))),""),"")</f>
        <v/>
      </c>
      <c r="AK57" s="98" t="str">
        <f t="array" aca="1" ref="AK57" ca="1">IFERROR(IF(ROWS(NPE!$1:24)&lt;=COUNTA(NPE!U$2:U$181),INDEX(NPE!U$2:U$181,SMALL(IF(NPE!U$2:U$181&lt;&gt;"",ROW(INDIRECT("1:"&amp;ROWS(NPE!U$2:U$181)))),ROWS(NPE!$1:24))),""),"")</f>
        <v/>
      </c>
      <c r="AL57" s="98" t="str">
        <f t="array" aca="1" ref="AL57" ca="1">IFERROR(IF(ROWS(NPE!$1:24)&lt;=COUNTA(NPE!V$2:V$181),INDEX(NPE!V$2:V$181,SMALL(IF(NPE!V$2:V$181&lt;&gt;"",ROW(INDIRECT("1:"&amp;ROWS(NPE!V$2:V$181)))),ROWS(NPE!$1:24))),""),"")</f>
        <v/>
      </c>
      <c r="AM57" s="98" t="str">
        <f t="array" aca="1" ref="AM57" ca="1">IFERROR(IF(ROWS(NPE!$1:24)&lt;=COUNTA(NPE!W$2:W$181),INDEX(NPE!W$2:W$181,SMALL(IF(NPE!W$2:W$181&lt;&gt;"",ROW(INDIRECT("1:"&amp;ROWS(NPE!W$2:W$181)))),ROWS(NPE!$1:24))),""),"")</f>
        <v/>
      </c>
      <c r="AN57" s="98" t="str">
        <f t="array" aca="1" ref="AN57" ca="1">IFERROR(IF(ROWS(NPE!$1:24)&lt;=COUNTA(NPE!X$2:X$181),INDEX(NPE!X$2:X$181,SMALL(IF(NPE!X$2:X$181&lt;&gt;"",ROW(INDIRECT("1:"&amp;ROWS(NPE!X$2:X$181)))),ROWS(NPE!$1:24))),""),"")</f>
        <v/>
      </c>
      <c r="AO57" s="98" t="str">
        <f t="array" aca="1" ref="AO57" ca="1">IFERROR(IF(ROWS(NPE!$1:24)&lt;=COUNTA(NPE!Y$2:Y$181),INDEX(NPE!Y$2:Y$181,SMALL(IF(NPE!Y$2:Y$181&lt;&gt;"",ROW(INDIRECT("1:"&amp;ROWS(NPE!Y$2:Y$181)))),ROWS(NPE!$1:24))),""),"")</f>
        <v/>
      </c>
      <c r="AP57" s="98" t="str">
        <f t="array" aca="1" ref="AP57" ca="1">IFERROR(IF(ROWS(NPE!$1:24)&lt;=COUNTA(NPE!Z$2:Z$181),INDEX(NPE!Z$2:Z$181,SMALL(IF(NPE!Z$2:Z$181&lt;&gt;"",ROW(INDIRECT("1:"&amp;ROWS(NPE!Z$2:Z$181)))),ROWS(NPE!$1:24))),""),"")</f>
        <v/>
      </c>
      <c r="AQ57" s="98" t="str">
        <f t="array" aca="1" ref="AQ57" ca="1">IFERROR(IF(ROWS(NPE!$1:24)&lt;=COUNTA(NPE!AA$2:AA$181),INDEX(NPE!AA$2:AA$181,SMALL(IF(NPE!AA$2:AA$181&lt;&gt;"",ROW(INDIRECT("1:"&amp;ROWS(NPE!AA$2:AA$181)))),ROWS(NPE!$1:24))),""),"")</f>
        <v/>
      </c>
      <c r="AR57" s="98" t="str">
        <f t="array" aca="1" ref="AR57" ca="1">IFERROR(IF(ROWS(NPE!$1:24)&lt;=COUNTA(NPE!AB$2:AB$181),INDEX(NPE!AB$2:AB$181,SMALL(IF(NPE!AB$2:AB$181&lt;&gt;"",ROW(INDIRECT("1:"&amp;ROWS(NPE!AB$2:AB$181)))),ROWS(NPE!$1:24))),""),"")</f>
        <v/>
      </c>
      <c r="AS57" s="98" t="str">
        <f t="array" aca="1" ref="AS57" ca="1">IFERROR(IF(ROWS(NPE!$1:24)&lt;=COUNTA(NPE!AC$2:AC$181),INDEX(NPE!AC$2:AC$181,SMALL(IF(NPE!AC$2:AC$181&lt;&gt;"",ROW(INDIRECT("1:"&amp;ROWS(NPE!AC$2:AC$181)))),ROWS(NPE!$1:24))),""),"")</f>
        <v/>
      </c>
      <c r="AT57" s="98" t="str">
        <f t="array" aca="1" ref="AT57" ca="1">IFERROR(IF(ROWS(NPE!$1:24)&lt;=COUNTA(NPE!AD$2:AD$181),INDEX(NPE!AD$2:AD$181,SMALL(IF(NPE!AD$2:AD$181&lt;&gt;"",ROW(INDIRECT("1:"&amp;ROWS(NPE!AD$2:AD$181)))),ROWS(NPE!$1:24))),""),"")</f>
        <v/>
      </c>
      <c r="AU57" s="98" t="str">
        <f t="array" aca="1" ref="AU57" ca="1">IFERROR(IF(ROWS(NPE!$1:24)&lt;=COUNTA(NPE!AE$2:AE$181),INDEX(NPE!AE$2:AE$181,SMALL(IF(NPE!AE$2:AE$181&lt;&gt;"",ROW(INDIRECT("1:"&amp;ROWS(NPE!AE$2:AE$181)))),ROWS(NPE!$1:24))),""),"")</f>
        <v/>
      </c>
      <c r="AV57" s="98" t="str">
        <f t="array" aca="1" ref="AV57" ca="1">IFERROR(IF(ROWS(NPE!$1:24)&lt;=COUNTA(NPE!AF$2:AF$181),INDEX(NPE!AF$2:AF$181,SMALL(IF(NPE!AF$2:AF$181&lt;&gt;"",ROW(INDIRECT("1:"&amp;ROWS(NPE!AF$2:AF$181)))),ROWS(NPE!$1:24))),""),"")</f>
        <v/>
      </c>
      <c r="AW57" s="98" t="str">
        <f t="array" aca="1" ref="AW57" ca="1">IFERROR(IF(ROWS(NPE!$1:24)&lt;=COUNTA(NPE!AG$2:AG$181),INDEX(NPE!AG$2:AG$181,SMALL(IF(NPE!AG$2:AG$181&lt;&gt;"",ROW(INDIRECT("1:"&amp;ROWS(NPE!AG$2:AG$181)))),ROWS(NPE!$1:24))),""),"")</f>
        <v/>
      </c>
      <c r="AX57" s="98" t="str">
        <f t="array" aca="1" ref="AX57" ca="1">IFERROR(IF(ROWS(NPE!$1:24)&lt;=COUNTA(NPE!AH$2:AH$181),INDEX(NPE!AH$2:AH$181,SMALL(IF(NPE!AH$2:AH$181&lt;&gt;"",ROW(INDIRECT("1:"&amp;ROWS(NPE!AH$2:AH$181)))),ROWS(NPE!$1:24))),""),"")</f>
        <v/>
      </c>
      <c r="AY57" s="98" t="str">
        <f t="array" aca="1" ref="AY57" ca="1">IFERROR(IF(ROWS(NPE!$1:24)&lt;=COUNTA(NPE!AI$2:AI$181),INDEX(NPE!AI$2:AI$181,SMALL(IF(NPE!AI$2:AI$181&lt;&gt;"",ROW(INDIRECT("1:"&amp;ROWS(NPE!AI$2:AI$181)))),ROWS(NPE!$1:24))),""),"")</f>
        <v/>
      </c>
      <c r="AZ57" s="98" t="str">
        <f t="array" aca="1" ref="AZ57" ca="1">IFERROR(IF(ROWS(NPE!$1:24)&lt;=COUNTA(NPE!AJ$2:AJ$181),INDEX(NPE!AJ$2:AJ$181,SMALL(IF(NPE!AJ$2:AJ$181&lt;&gt;"",ROW(INDIRECT("1:"&amp;ROWS(NPE!AJ$2:AJ$181)))),ROWS(NPE!$1:24))),""),"")</f>
        <v/>
      </c>
      <c r="BA57" s="98" t="str">
        <f t="array" aca="1" ref="BA57" ca="1">IFERROR(IF(ROWS(NPE!$1:24)&lt;=COUNTA(NPE!AK$2:AK$181),INDEX(NPE!AK$2:AK$181,SMALL(IF(NPE!AK$2:AK$181&lt;&gt;"",ROW(INDIRECT("1:"&amp;ROWS(NPE!AK$2:AK$181)))),ROWS(NPE!$1:24))),""),"")</f>
        <v/>
      </c>
      <c r="BB57" s="98" t="str">
        <f t="array" aca="1" ref="BB57" ca="1">IFERROR(IF(ROWS(NPE!$1:24)&lt;=COUNTA(NPE!AL$2:AL$181),INDEX(NPE!AL$2:AL$181,SMALL(IF(NPE!AL$2:AL$181&lt;&gt;"",ROW(INDIRECT("1:"&amp;ROWS(NPE!AL$2:AL$181)))),ROWS(NPE!$1:24))),""),"")</f>
        <v/>
      </c>
      <c r="BC57" s="98" t="str">
        <f t="array" aca="1" ref="BC57" ca="1">IFERROR(IF(ROWS(NPE!$1:24)&lt;=COUNTA(NPE!AM$2:AM$181),INDEX(NPE!AM$2:AM$181,SMALL(IF(NPE!AM$2:AM$181&lt;&gt;"",ROW(INDIRECT("1:"&amp;ROWS(NPE!AM$2:AM$181)))),ROWS(NPE!$1:24))),""),"")</f>
        <v/>
      </c>
      <c r="BD57" s="98" t="str">
        <f t="array" aca="1" ref="BD57" ca="1">IFERROR(IF(ROWS(NPE!$1:24)&lt;=COUNTA(NPE!AN$2:AN$181),INDEX(NPE!AN$2:AN$181,SMALL(IF(NPE!AN$2:AN$181&lt;&gt;"",ROW(INDIRECT("1:"&amp;ROWS(NPE!AN$2:AN$181)))),ROWS(NPE!$1:24))),""),"")</f>
        <v/>
      </c>
      <c r="BE57" s="98" t="str">
        <f t="array" aca="1" ref="BE57" ca="1">IFERROR(IF(ROWS(NPE!$1:24)&lt;=COUNTA(NPE!AO$2:AO$181),INDEX(NPE!AO$2:AO$181,SMALL(IF(NPE!AO$2:AO$181&lt;&gt;"",ROW(INDIRECT("1:"&amp;ROWS(NPE!AO$2:AO$181)))),ROWS(NPE!$1:24))),""),"")</f>
        <v/>
      </c>
      <c r="BF57" s="98" t="str">
        <f t="array" aca="1" ref="BF57" ca="1">IFERROR(IF(ROWS(NPE!$1:24)&lt;=COUNTA(NPE!AP$2:AP$181),INDEX(NPE!AP$2:AP$181,SMALL(IF(NPE!AP$2:AP$181&lt;&gt;"",ROW(INDIRECT("1:"&amp;ROWS(NPE!AP$2:AP$181)))),ROWS(NPE!$1:24))),""),"")</f>
        <v/>
      </c>
      <c r="BG57" s="98" t="str">
        <f t="array" aca="1" ref="BG57" ca="1">IFERROR(IF(ROWS(NPE!$1:24)&lt;=COUNTA(NPE!AQ$2:AQ$181),INDEX(NPE!AQ$2:AQ$181,SMALL(IF(NPE!AQ$2:AQ$181&lt;&gt;"",ROW(INDIRECT("1:"&amp;ROWS(NPE!AQ$2:AQ$181)))),ROWS(NPE!$1:24))),""),"")</f>
        <v>fenouil</v>
      </c>
      <c r="BH57" s="98" t="str">
        <f t="array" aca="1" ref="BH57" ca="1">IFERROR(IF(ROWS(NPE!$1:24)&lt;=COUNTA(NPE!AR$2:AR$181),INDEX(NPE!AR$2:AR$181,SMALL(IF(NPE!AR$2:AR$181&lt;&gt;"",ROW(INDIRECT("1:"&amp;ROWS(NPE!AR$2:AR$181)))),ROWS(NPE!$1:24))),""),"")</f>
        <v/>
      </c>
      <c r="BI57" s="98" t="str">
        <f t="array" aca="1" ref="BI57" ca="1">IFERROR(IF(ROWS(NPE!$1:24)&lt;=COUNTA(NPE!AS$2:AS$181),INDEX(NPE!AS$2:AS$181,SMALL(IF(NPE!AS$2:AS$181&lt;&gt;"",ROW(INDIRECT("1:"&amp;ROWS(NPE!AS$2:AS$181)))),ROWS(NPE!$1:24))),""),"")</f>
        <v/>
      </c>
      <c r="BJ57" s="98" t="str">
        <f t="array" aca="1" ref="BJ57" ca="1">IFERROR(IF(ROWS(NPE!$1:24)&lt;=COUNTA(NPE!AT$2:AT$181),INDEX(NPE!AT$2:AT$181,SMALL(IF(NPE!AT$2:AT$181&lt;&gt;"",ROW(INDIRECT("1:"&amp;ROWS(NPE!AT$2:AT$181)))),ROWS(NPE!$1:24))),""),"")</f>
        <v/>
      </c>
      <c r="BK57" s="98" t="str">
        <f t="array" aca="1" ref="BK57" ca="1">IFERROR(IF(ROWS(NPE!$1:24)&lt;=COUNTA(NPE!AU$2:AU$181),INDEX(NPE!AU$2:AU$181,SMALL(IF(NPE!AU$2:AU$181&lt;&gt;"",ROW(INDIRECT("1:"&amp;ROWS(NPE!AU$2:AU$181)))),ROWS(NPE!$1:24))),""),"")</f>
        <v/>
      </c>
      <c r="BL57" s="98" t="str">
        <f t="array" aca="1" ref="BL57" ca="1">IFERROR(IF(ROWS(NPE!$1:24)&lt;=COUNTA(NPE!AV$2:AV$181),INDEX(NPE!AV$2:AV$181,SMALL(IF(NPE!AV$2:AV$181&lt;&gt;"",ROW(INDIRECT("1:"&amp;ROWS(NPE!AV$2:AV$181)))),ROWS(NPE!$1:24))),""),"")</f>
        <v/>
      </c>
      <c r="BM57" s="98" t="str">
        <f t="array" aca="1" ref="BM57" ca="1">IFERROR(IF(ROWS(NPE!$1:24)&lt;=COUNTA(NPE!AW$2:AW$181),INDEX(NPE!AW$2:AW$181,SMALL(IF(NPE!AW$2:AW$181&lt;&gt;"",ROW(INDIRECT("1:"&amp;ROWS(NPE!AW$2:AW$181)))),ROWS(NPE!$1:24))),""),"")</f>
        <v/>
      </c>
      <c r="BN57" s="98" t="str">
        <f t="array" aca="1" ref="BN57" ca="1">IFERROR(IF(ROWS(NPE!$1:24)&lt;=COUNTA(NPE!AX$2:AX$181),INDEX(NPE!AX$2:AX$181,SMALL(IF(NPE!AX$2:AX$181&lt;&gt;"",ROW(INDIRECT("1:"&amp;ROWS(NPE!AX$2:AX$181)))),ROWS(NPE!$1:24))),""),"")</f>
        <v/>
      </c>
      <c r="BO57" s="98" t="str">
        <f t="array" aca="1" ref="BO57" ca="1">IFERROR(IF(ROWS(NPE!$1:24)&lt;=COUNTA(NPE!AY$2:AY$181),INDEX(NPE!AY$2:AY$181,SMALL(IF(NPE!AY$2:AY$181&lt;&gt;"",ROW(INDIRECT("1:"&amp;ROWS(NPE!AY$2:AY$181)))),ROWS(NPE!$1:24))),""),"")</f>
        <v/>
      </c>
      <c r="BP57" s="98" t="str">
        <f t="array" aca="1" ref="BP57" ca="1">IFERROR(IF(ROWS(NPE!$1:24)&lt;=COUNTA(NPE!AZ$2:AZ$181),INDEX(NPE!AZ$2:AZ$181,SMALL(IF(NPE!AZ$2:AZ$181&lt;&gt;"",ROW(INDIRECT("1:"&amp;ROWS(NPE!AZ$2:AZ$181)))),ROWS(NPE!$1:24))),""),"")</f>
        <v/>
      </c>
    </row>
    <row r="58" spans="2:68" x14ac:dyDescent="0.2">
      <c r="B58" s="183" t="str">
        <f ca="1">Surfaces!$B26</f>
        <v>souchet comestible</v>
      </c>
      <c r="C58" s="110">
        <f ca="1">IF((VLOOKUP(B58,Surfaces!$B$1:$AL$61,23,0))="",(VLOOKUP(B58,Surfaces!$B$1:$AL$61,36,0)),(VLOOKUP(B58,Surfaces!$B$1:$AL$61,23,0)))</f>
        <v>9.36</v>
      </c>
      <c r="D58" s="111">
        <f ca="1">Surfaces!$I26</f>
        <v>30</v>
      </c>
      <c r="E58" s="111" t="str">
        <f ca="1">Surfaces!$H26</f>
        <v>kg</v>
      </c>
      <c r="F58" s="110">
        <f ca="1">IF((VLOOKUP(B58,Surfaces!$B$1:$AL$61,21,0))="",(VLOOKUP(B58,Surfaces!$B$1:$AL$61,34,0)),(VLOOKUP(B58,Surfaces!$B$1:$AL$61,21,0)))</f>
        <v>0.58499999999999996</v>
      </c>
      <c r="G58" s="110">
        <f ca="1">IFERROR(IF((VLOOKUP(B58,Surfaces!$B$1:$AL$61,18,0))="",(VLOOKUP(B58,Surfaces!$B$1:$AL$61,31,0)/$C$3),(VLOOKUP(B58,Surfaces!$B$1:$AL$61,18,0)/$C$3)),"")</f>
        <v>1.17</v>
      </c>
      <c r="H58" s="111">
        <f ca="1">IF((VLOOKUP(B58,Surfaces!$B$1:$AL$61,14,0))="",(VLOOKUP(B58,Surfaces!$B$1:$AL$61,28,0)),(VLOOKUP(B58,Surfaces!$B$1:$AL$61,14,0)))</f>
        <v>97.5</v>
      </c>
      <c r="I58" s="111">
        <f ca="1">IF((VLOOKUP(B58,Surfaces!$B$1:$AL$61,15,0))="",(VLOOKUP(B58,Surfaces!$B$1:$AL$61,29,0)),(VLOOKUP(B58,Surfaces!$B$1:$AL$61,15,0)))</f>
        <v>48.75</v>
      </c>
      <c r="J58" s="110">
        <f ca="1">IF(ISNA(VLOOKUP(B58,Calendrier!$A$2:$BR$181,67,0)),"",(VLOOKUP(B58,Calendrier!$A$2:$BR$181,67,0))*D58)</f>
        <v>270</v>
      </c>
      <c r="K58" s="110" t="str">
        <f ca="1">IF(ISNA(VLOOKUP(B58,Calendrier!$A$2:$BR$181,68,0)),"",(VLOOKUP(B58,Calendrier!$A$2:$BR$181,68,0)))</f>
        <v>€/kg</v>
      </c>
      <c r="L58" s="110">
        <f ca="1">IF(ISNA(VLOOKUP(B58,Calendrier!$A$2:$BR$181,69,0)),"",(VLOOKUP(B58,Calendrier!$A$2:$BR$181,69,0))*D58)</f>
        <v>672</v>
      </c>
      <c r="M58" s="110" t="str">
        <f t="shared" ca="1" si="0"/>
        <v>€/kg</v>
      </c>
      <c r="N58" s="110">
        <f t="shared" ca="1" si="2"/>
        <v>402</v>
      </c>
      <c r="O58" s="184" t="str">
        <f t="shared" ca="1" si="1"/>
        <v>€/kg</v>
      </c>
      <c r="Q58" s="98" t="str">
        <f t="array" aca="1" ref="Q58" ca="1">IFERROR(IF(ROWS(NPE!$1:25)&lt;=COUNTA(NPE!A$2:A$181),INDEX(NPE!A$2:A$181,SMALL(IF(NPE!A$2:A$181&lt;&gt;"",ROW(INDIRECT("1:"&amp;ROWS(NPE!A$2:A$181)))),ROWS(NPE!$1:25))),""),"")</f>
        <v/>
      </c>
      <c r="R58" s="98" t="str">
        <f t="array" aca="1" ref="R58" ca="1">IFERROR(IF(ROWS(NPE!$1:25)&lt;=COUNTA(NPE!B$2:B$181),INDEX(NPE!B$2:B$181,SMALL(IF(NPE!B$2:B$181&lt;&gt;"",ROW(INDIRECT("1:"&amp;ROWS(NPE!B$2:B$181)))),ROWS(NPE!$1:25))),""),"")</f>
        <v/>
      </c>
      <c r="S58" s="98" t="str">
        <f t="array" aca="1" ref="S58" ca="1">IFERROR(IF(ROWS(NPE!$1:25)&lt;=COUNTA(NPE!C$2:C$181),INDEX(NPE!C$2:C$181,SMALL(IF(NPE!C$2:C$181&lt;&gt;"",ROW(INDIRECT("1:"&amp;ROWS(NPE!C$2:C$181)))),ROWS(NPE!$1:25))),""),"")</f>
        <v/>
      </c>
      <c r="T58" s="98" t="str">
        <f t="array" aca="1" ref="T58" ca="1">IFERROR(IF(ROWS(NPE!$1:25)&lt;=COUNTA(NPE!D$2:D$181),INDEX(NPE!D$2:D$181,SMALL(IF(NPE!D$2:D$181&lt;&gt;"",ROW(INDIRECT("1:"&amp;ROWS(NPE!D$2:D$181)))),ROWS(NPE!$1:25))),""),"")</f>
        <v/>
      </c>
      <c r="U58" s="98" t="str">
        <f t="array" aca="1" ref="U58" ca="1">IFERROR(IF(ROWS(NPE!$1:25)&lt;=COUNTA(NPE!E$2:E$181),INDEX(NPE!E$2:E$181,SMALL(IF(NPE!E$2:E$181&lt;&gt;"",ROW(INDIRECT("1:"&amp;ROWS(NPE!E$2:E$181)))),ROWS(NPE!$1:25))),""),"")</f>
        <v/>
      </c>
      <c r="V58" s="98" t="str">
        <f t="array" aca="1" ref="V58" ca="1">IFERROR(IF(ROWS(NPE!$1:25)&lt;=COUNTA(NPE!F$2:F$181),INDEX(NPE!F$2:F$181,SMALL(IF(NPE!F$2:F$181&lt;&gt;"",ROW(INDIRECT("1:"&amp;ROWS(NPE!F$2:F$181)))),ROWS(NPE!$1:25))),""),"")</f>
        <v/>
      </c>
      <c r="W58" s="98" t="str">
        <f t="array" aca="1" ref="W58" ca="1">IFERROR(IF(ROWS(NPE!$1:25)&lt;=COUNTA(NPE!G$2:G$181),INDEX(NPE!G$2:G$181,SMALL(IF(NPE!G$2:G$181&lt;&gt;"",ROW(INDIRECT("1:"&amp;ROWS(NPE!G$2:G$181)))),ROWS(NPE!$1:25))),""),"")</f>
        <v/>
      </c>
      <c r="X58" s="98" t="str">
        <f t="array" aca="1" ref="X58" ca="1">IFERROR(IF(ROWS(NPE!$1:25)&lt;=COUNTA(NPE!H$2:H$181),INDEX(NPE!H$2:H$181,SMALL(IF(NPE!H$2:H$181&lt;&gt;"",ROW(INDIRECT("1:"&amp;ROWS(NPE!H$2:H$181)))),ROWS(NPE!$1:25))),""),"")</f>
        <v/>
      </c>
      <c r="Y58" s="98" t="str">
        <f t="array" aca="1" ref="Y58" ca="1">IFERROR(IF(ROWS(NPE!$1:25)&lt;=COUNTA(NPE!I$2:I$181),INDEX(NPE!I$2:I$181,SMALL(IF(NPE!I$2:I$181&lt;&gt;"",ROW(INDIRECT("1:"&amp;ROWS(NPE!I$2:I$181)))),ROWS(NPE!$1:25))),""),"")</f>
        <v/>
      </c>
      <c r="Z58" s="98" t="str">
        <f t="array" aca="1" ref="Z58" ca="1">IFERROR(IF(ROWS(NPE!$1:25)&lt;=COUNTA(NPE!J$2:J$181),INDEX(NPE!J$2:J$181,SMALL(IF(NPE!J$2:J$181&lt;&gt;"",ROW(INDIRECT("1:"&amp;ROWS(NPE!J$2:J$181)))),ROWS(NPE!$1:25))),""),"")</f>
        <v/>
      </c>
      <c r="AA58" s="98" t="str">
        <f t="array" aca="1" ref="AA58" ca="1">IFERROR(IF(ROWS(NPE!$1:25)&lt;=COUNTA(NPE!K$2:K$181),INDEX(NPE!K$2:K$181,SMALL(IF(NPE!K$2:K$181&lt;&gt;"",ROW(INDIRECT("1:"&amp;ROWS(NPE!K$2:K$181)))),ROWS(NPE!$1:25))),""),"")</f>
        <v/>
      </c>
      <c r="AB58" s="98" t="str">
        <f t="array" aca="1" ref="AB58" ca="1">IFERROR(IF(ROWS(NPE!$1:25)&lt;=COUNTA(NPE!L$2:L$181),INDEX(NPE!L$2:L$181,SMALL(IF(NPE!L$2:L$181&lt;&gt;"",ROW(INDIRECT("1:"&amp;ROWS(NPE!L$2:L$181)))),ROWS(NPE!$1:25))),""),"")</f>
        <v/>
      </c>
      <c r="AC58" s="98" t="str">
        <f t="array" aca="1" ref="AC58" ca="1">IFERROR(IF(ROWS(NPE!$1:25)&lt;=COUNTA(NPE!M$2:M$181),INDEX(NPE!M$2:M$181,SMALL(IF(NPE!M$2:M$181&lt;&gt;"",ROW(INDIRECT("1:"&amp;ROWS(NPE!M$2:M$181)))),ROWS(NPE!$1:25))),""),"")</f>
        <v/>
      </c>
      <c r="AD58" s="98" t="str">
        <f t="array" aca="1" ref="AD58" ca="1">IFERROR(IF(ROWS(NPE!$1:25)&lt;=COUNTA(NPE!N$2:N$181),INDEX(NPE!N$2:N$181,SMALL(IF(NPE!N$2:N$181&lt;&gt;"",ROW(INDIRECT("1:"&amp;ROWS(NPE!N$2:N$181)))),ROWS(NPE!$1:25))),""),"")</f>
        <v/>
      </c>
      <c r="AE58" s="98" t="str">
        <f t="array" aca="1" ref="AE58" ca="1">IFERROR(IF(ROWS(NPE!$1:25)&lt;=COUNTA(NPE!O$2:O$181),INDEX(NPE!O$2:O$181,SMALL(IF(NPE!O$2:O$181&lt;&gt;"",ROW(INDIRECT("1:"&amp;ROWS(NPE!O$2:O$181)))),ROWS(NPE!$1:25))),""),"")</f>
        <v/>
      </c>
      <c r="AF58" s="98" t="str">
        <f t="array" aca="1" ref="AF58" ca="1">IFERROR(IF(ROWS(NPE!$1:25)&lt;=COUNTA(NPE!P$2:P$181),INDEX(NPE!P$2:P$181,SMALL(IF(NPE!P$2:P$181&lt;&gt;"",ROW(INDIRECT("1:"&amp;ROWS(NPE!P$2:P$181)))),ROWS(NPE!$1:25))),""),"")</f>
        <v/>
      </c>
      <c r="AG58" s="98" t="str">
        <f t="array" aca="1" ref="AG58" ca="1">IFERROR(IF(ROWS(NPE!$1:25)&lt;=COUNTA(NPE!Q$2:Q$181),INDEX(NPE!Q$2:Q$181,SMALL(IF(NPE!Q$2:Q$181&lt;&gt;"",ROW(INDIRECT("1:"&amp;ROWS(NPE!Q$2:Q$181)))),ROWS(NPE!$1:25))),""),"")</f>
        <v/>
      </c>
      <c r="AH58" s="98" t="str">
        <f t="array" aca="1" ref="AH58" ca="1">IFERROR(IF(ROWS(NPE!$1:25)&lt;=COUNTA(NPE!R$2:R$181),INDEX(NPE!R$2:R$181,SMALL(IF(NPE!R$2:R$181&lt;&gt;"",ROW(INDIRECT("1:"&amp;ROWS(NPE!R$2:R$181)))),ROWS(NPE!$1:25))),""),"")</f>
        <v/>
      </c>
      <c r="AI58" s="98" t="str">
        <f t="array" aca="1" ref="AI58" ca="1">IFERROR(IF(ROWS(NPE!$1:25)&lt;=COUNTA(NPE!S$2:S$181),INDEX(NPE!S$2:S$181,SMALL(IF(NPE!S$2:S$181&lt;&gt;"",ROW(INDIRECT("1:"&amp;ROWS(NPE!S$2:S$181)))),ROWS(NPE!$1:25))),""),"")</f>
        <v/>
      </c>
      <c r="AJ58" s="98" t="str">
        <f t="array" aca="1" ref="AJ58" ca="1">IFERROR(IF(ROWS(NPE!$1:25)&lt;=COUNTA(NPE!T$2:T$181),INDEX(NPE!T$2:T$181,SMALL(IF(NPE!T$2:T$181&lt;&gt;"",ROW(INDIRECT("1:"&amp;ROWS(NPE!T$2:T$181)))),ROWS(NPE!$1:25))),""),"")</f>
        <v/>
      </c>
      <c r="AK58" s="98" t="str">
        <f t="array" aca="1" ref="AK58" ca="1">IFERROR(IF(ROWS(NPE!$1:25)&lt;=COUNTA(NPE!U$2:U$181),INDEX(NPE!U$2:U$181,SMALL(IF(NPE!U$2:U$181&lt;&gt;"",ROW(INDIRECT("1:"&amp;ROWS(NPE!U$2:U$181)))),ROWS(NPE!$1:25))),""),"")</f>
        <v/>
      </c>
      <c r="AL58" s="98" t="str">
        <f t="array" aca="1" ref="AL58" ca="1">IFERROR(IF(ROWS(NPE!$1:25)&lt;=COUNTA(NPE!V$2:V$181),INDEX(NPE!V$2:V$181,SMALL(IF(NPE!V$2:V$181&lt;&gt;"",ROW(INDIRECT("1:"&amp;ROWS(NPE!V$2:V$181)))),ROWS(NPE!$1:25))),""),"")</f>
        <v/>
      </c>
      <c r="AM58" s="98" t="str">
        <f t="array" aca="1" ref="AM58" ca="1">IFERROR(IF(ROWS(NPE!$1:25)&lt;=COUNTA(NPE!W$2:W$181),INDEX(NPE!W$2:W$181,SMALL(IF(NPE!W$2:W$181&lt;&gt;"",ROW(INDIRECT("1:"&amp;ROWS(NPE!W$2:W$181)))),ROWS(NPE!$1:25))),""),"")</f>
        <v/>
      </c>
      <c r="AN58" s="98" t="str">
        <f t="array" aca="1" ref="AN58" ca="1">IFERROR(IF(ROWS(NPE!$1:25)&lt;=COUNTA(NPE!X$2:X$181),INDEX(NPE!X$2:X$181,SMALL(IF(NPE!X$2:X$181&lt;&gt;"",ROW(INDIRECT("1:"&amp;ROWS(NPE!X$2:X$181)))),ROWS(NPE!$1:25))),""),"")</f>
        <v/>
      </c>
      <c r="AO58" s="98" t="str">
        <f t="array" aca="1" ref="AO58" ca="1">IFERROR(IF(ROWS(NPE!$1:25)&lt;=COUNTA(NPE!Y$2:Y$181),INDEX(NPE!Y$2:Y$181,SMALL(IF(NPE!Y$2:Y$181&lt;&gt;"",ROW(INDIRECT("1:"&amp;ROWS(NPE!Y$2:Y$181)))),ROWS(NPE!$1:25))),""),"")</f>
        <v/>
      </c>
      <c r="AP58" s="98" t="str">
        <f t="array" aca="1" ref="AP58" ca="1">IFERROR(IF(ROWS(NPE!$1:25)&lt;=COUNTA(NPE!Z$2:Z$181),INDEX(NPE!Z$2:Z$181,SMALL(IF(NPE!Z$2:Z$181&lt;&gt;"",ROW(INDIRECT("1:"&amp;ROWS(NPE!Z$2:Z$181)))),ROWS(NPE!$1:25))),""),"")</f>
        <v/>
      </c>
      <c r="AQ58" s="98" t="str">
        <f t="array" aca="1" ref="AQ58" ca="1">IFERROR(IF(ROWS(NPE!$1:25)&lt;=COUNTA(NPE!AA$2:AA$181),INDEX(NPE!AA$2:AA$181,SMALL(IF(NPE!AA$2:AA$181&lt;&gt;"",ROW(INDIRECT("1:"&amp;ROWS(NPE!AA$2:AA$181)))),ROWS(NPE!$1:25))),""),"")</f>
        <v/>
      </c>
      <c r="AR58" s="98" t="str">
        <f t="array" aca="1" ref="AR58" ca="1">IFERROR(IF(ROWS(NPE!$1:25)&lt;=COUNTA(NPE!AB$2:AB$181),INDEX(NPE!AB$2:AB$181,SMALL(IF(NPE!AB$2:AB$181&lt;&gt;"",ROW(INDIRECT("1:"&amp;ROWS(NPE!AB$2:AB$181)))),ROWS(NPE!$1:25))),""),"")</f>
        <v/>
      </c>
      <c r="AS58" s="98" t="str">
        <f t="array" aca="1" ref="AS58" ca="1">IFERROR(IF(ROWS(NPE!$1:25)&lt;=COUNTA(NPE!AC$2:AC$181),INDEX(NPE!AC$2:AC$181,SMALL(IF(NPE!AC$2:AC$181&lt;&gt;"",ROW(INDIRECT("1:"&amp;ROWS(NPE!AC$2:AC$181)))),ROWS(NPE!$1:25))),""),"")</f>
        <v/>
      </c>
      <c r="AT58" s="98" t="str">
        <f t="array" aca="1" ref="AT58" ca="1">IFERROR(IF(ROWS(NPE!$1:25)&lt;=COUNTA(NPE!AD$2:AD$181),INDEX(NPE!AD$2:AD$181,SMALL(IF(NPE!AD$2:AD$181&lt;&gt;"",ROW(INDIRECT("1:"&amp;ROWS(NPE!AD$2:AD$181)))),ROWS(NPE!$1:25))),""),"")</f>
        <v/>
      </c>
      <c r="AU58" s="98" t="str">
        <f t="array" aca="1" ref="AU58" ca="1">IFERROR(IF(ROWS(NPE!$1:25)&lt;=COUNTA(NPE!AE$2:AE$181),INDEX(NPE!AE$2:AE$181,SMALL(IF(NPE!AE$2:AE$181&lt;&gt;"",ROW(INDIRECT("1:"&amp;ROWS(NPE!AE$2:AE$181)))),ROWS(NPE!$1:25))),""),"")</f>
        <v/>
      </c>
      <c r="AV58" s="98" t="str">
        <f t="array" aca="1" ref="AV58" ca="1">IFERROR(IF(ROWS(NPE!$1:25)&lt;=COUNTA(NPE!AF$2:AF$181),INDEX(NPE!AF$2:AF$181,SMALL(IF(NPE!AF$2:AF$181&lt;&gt;"",ROW(INDIRECT("1:"&amp;ROWS(NPE!AF$2:AF$181)))),ROWS(NPE!$1:25))),""),"")</f>
        <v/>
      </c>
      <c r="AW58" s="98" t="str">
        <f t="array" aca="1" ref="AW58" ca="1">IFERROR(IF(ROWS(NPE!$1:25)&lt;=COUNTA(NPE!AG$2:AG$181),INDEX(NPE!AG$2:AG$181,SMALL(IF(NPE!AG$2:AG$181&lt;&gt;"",ROW(INDIRECT("1:"&amp;ROWS(NPE!AG$2:AG$181)))),ROWS(NPE!$1:25))),""),"")</f>
        <v/>
      </c>
      <c r="AX58" s="98" t="str">
        <f t="array" aca="1" ref="AX58" ca="1">IFERROR(IF(ROWS(NPE!$1:25)&lt;=COUNTA(NPE!AH$2:AH$181),INDEX(NPE!AH$2:AH$181,SMALL(IF(NPE!AH$2:AH$181&lt;&gt;"",ROW(INDIRECT("1:"&amp;ROWS(NPE!AH$2:AH$181)))),ROWS(NPE!$1:25))),""),"")</f>
        <v/>
      </c>
      <c r="AY58" s="98" t="str">
        <f t="array" aca="1" ref="AY58" ca="1">IFERROR(IF(ROWS(NPE!$1:25)&lt;=COUNTA(NPE!AI$2:AI$181),INDEX(NPE!AI$2:AI$181,SMALL(IF(NPE!AI$2:AI$181&lt;&gt;"",ROW(INDIRECT("1:"&amp;ROWS(NPE!AI$2:AI$181)))),ROWS(NPE!$1:25))),""),"")</f>
        <v/>
      </c>
      <c r="AZ58" s="98" t="str">
        <f t="array" aca="1" ref="AZ58" ca="1">IFERROR(IF(ROWS(NPE!$1:25)&lt;=COUNTA(NPE!AJ$2:AJ$181),INDEX(NPE!AJ$2:AJ$181,SMALL(IF(NPE!AJ$2:AJ$181&lt;&gt;"",ROW(INDIRECT("1:"&amp;ROWS(NPE!AJ$2:AJ$181)))),ROWS(NPE!$1:25))),""),"")</f>
        <v/>
      </c>
      <c r="BA58" s="98" t="str">
        <f t="array" aca="1" ref="BA58" ca="1">IFERROR(IF(ROWS(NPE!$1:25)&lt;=COUNTA(NPE!AK$2:AK$181),INDEX(NPE!AK$2:AK$181,SMALL(IF(NPE!AK$2:AK$181&lt;&gt;"",ROW(INDIRECT("1:"&amp;ROWS(NPE!AK$2:AK$181)))),ROWS(NPE!$1:25))),""),"")</f>
        <v/>
      </c>
      <c r="BB58" s="98" t="str">
        <f t="array" aca="1" ref="BB58" ca="1">IFERROR(IF(ROWS(NPE!$1:25)&lt;=COUNTA(NPE!AL$2:AL$181),INDEX(NPE!AL$2:AL$181,SMALL(IF(NPE!AL$2:AL$181&lt;&gt;"",ROW(INDIRECT("1:"&amp;ROWS(NPE!AL$2:AL$181)))),ROWS(NPE!$1:25))),""),"")</f>
        <v/>
      </c>
      <c r="BC58" s="98" t="str">
        <f t="array" aca="1" ref="BC58" ca="1">IFERROR(IF(ROWS(NPE!$1:25)&lt;=COUNTA(NPE!AM$2:AM$181),INDEX(NPE!AM$2:AM$181,SMALL(IF(NPE!AM$2:AM$181&lt;&gt;"",ROW(INDIRECT("1:"&amp;ROWS(NPE!AM$2:AM$181)))),ROWS(NPE!$1:25))),""),"")</f>
        <v/>
      </c>
      <c r="BD58" s="98" t="str">
        <f t="array" aca="1" ref="BD58" ca="1">IFERROR(IF(ROWS(NPE!$1:25)&lt;=COUNTA(NPE!AN$2:AN$181),INDEX(NPE!AN$2:AN$181,SMALL(IF(NPE!AN$2:AN$181&lt;&gt;"",ROW(INDIRECT("1:"&amp;ROWS(NPE!AN$2:AN$181)))),ROWS(NPE!$1:25))),""),"")</f>
        <v/>
      </c>
      <c r="BE58" s="98" t="str">
        <f t="array" aca="1" ref="BE58" ca="1">IFERROR(IF(ROWS(NPE!$1:25)&lt;=COUNTA(NPE!AO$2:AO$181),INDEX(NPE!AO$2:AO$181,SMALL(IF(NPE!AO$2:AO$181&lt;&gt;"",ROW(INDIRECT("1:"&amp;ROWS(NPE!AO$2:AO$181)))),ROWS(NPE!$1:25))),""),"")</f>
        <v/>
      </c>
      <c r="BF58" s="98" t="str">
        <f t="array" aca="1" ref="BF58" ca="1">IFERROR(IF(ROWS(NPE!$1:25)&lt;=COUNTA(NPE!AP$2:AP$181),INDEX(NPE!AP$2:AP$181,SMALL(IF(NPE!AP$2:AP$181&lt;&gt;"",ROW(INDIRECT("1:"&amp;ROWS(NPE!AP$2:AP$181)))),ROWS(NPE!$1:25))),""),"")</f>
        <v/>
      </c>
      <c r="BG58" s="98" t="str">
        <f t="array" aca="1" ref="BG58" ca="1">IFERROR(IF(ROWS(NPE!$1:25)&lt;=COUNTA(NPE!AQ$2:AQ$181),INDEX(NPE!AQ$2:AQ$181,SMALL(IF(NPE!AQ$2:AQ$181&lt;&gt;"",ROW(INDIRECT("1:"&amp;ROWS(NPE!AQ$2:AQ$181)))),ROWS(NPE!$1:25))),""),"")</f>
        <v>racine de pissenlit</v>
      </c>
      <c r="BH58" s="98" t="str">
        <f t="array" aca="1" ref="BH58" ca="1">IFERROR(IF(ROWS(NPE!$1:25)&lt;=COUNTA(NPE!AR$2:AR$181),INDEX(NPE!AR$2:AR$181,SMALL(IF(NPE!AR$2:AR$181&lt;&gt;"",ROW(INDIRECT("1:"&amp;ROWS(NPE!AR$2:AR$181)))),ROWS(NPE!$1:25))),""),"")</f>
        <v/>
      </c>
      <c r="BI58" s="98" t="str">
        <f t="array" aca="1" ref="BI58" ca="1">IFERROR(IF(ROWS(NPE!$1:25)&lt;=COUNTA(NPE!AS$2:AS$181),INDEX(NPE!AS$2:AS$181,SMALL(IF(NPE!AS$2:AS$181&lt;&gt;"",ROW(INDIRECT("1:"&amp;ROWS(NPE!AS$2:AS$181)))),ROWS(NPE!$1:25))),""),"")</f>
        <v/>
      </c>
      <c r="BJ58" s="98" t="str">
        <f t="array" aca="1" ref="BJ58" ca="1">IFERROR(IF(ROWS(NPE!$1:25)&lt;=COUNTA(NPE!AT$2:AT$181),INDEX(NPE!AT$2:AT$181,SMALL(IF(NPE!AT$2:AT$181&lt;&gt;"",ROW(INDIRECT("1:"&amp;ROWS(NPE!AT$2:AT$181)))),ROWS(NPE!$1:25))),""),"")</f>
        <v/>
      </c>
      <c r="BK58" s="98" t="str">
        <f t="array" aca="1" ref="BK58" ca="1">IFERROR(IF(ROWS(NPE!$1:25)&lt;=COUNTA(NPE!AU$2:AU$181),INDEX(NPE!AU$2:AU$181,SMALL(IF(NPE!AU$2:AU$181&lt;&gt;"",ROW(INDIRECT("1:"&amp;ROWS(NPE!AU$2:AU$181)))),ROWS(NPE!$1:25))),""),"")</f>
        <v/>
      </c>
      <c r="BL58" s="98" t="str">
        <f t="array" aca="1" ref="BL58" ca="1">IFERROR(IF(ROWS(NPE!$1:25)&lt;=COUNTA(NPE!AV$2:AV$181),INDEX(NPE!AV$2:AV$181,SMALL(IF(NPE!AV$2:AV$181&lt;&gt;"",ROW(INDIRECT("1:"&amp;ROWS(NPE!AV$2:AV$181)))),ROWS(NPE!$1:25))),""),"")</f>
        <v/>
      </c>
      <c r="BM58" s="98" t="str">
        <f t="array" aca="1" ref="BM58" ca="1">IFERROR(IF(ROWS(NPE!$1:25)&lt;=COUNTA(NPE!AW$2:AW$181),INDEX(NPE!AW$2:AW$181,SMALL(IF(NPE!AW$2:AW$181&lt;&gt;"",ROW(INDIRECT("1:"&amp;ROWS(NPE!AW$2:AW$181)))),ROWS(NPE!$1:25))),""),"")</f>
        <v/>
      </c>
      <c r="BN58" s="98" t="str">
        <f t="array" aca="1" ref="BN58" ca="1">IFERROR(IF(ROWS(NPE!$1:25)&lt;=COUNTA(NPE!AX$2:AX$181),INDEX(NPE!AX$2:AX$181,SMALL(IF(NPE!AX$2:AX$181&lt;&gt;"",ROW(INDIRECT("1:"&amp;ROWS(NPE!AX$2:AX$181)))),ROWS(NPE!$1:25))),""),"")</f>
        <v/>
      </c>
      <c r="BO58" s="98" t="str">
        <f t="array" aca="1" ref="BO58" ca="1">IFERROR(IF(ROWS(NPE!$1:25)&lt;=COUNTA(NPE!AY$2:AY$181),INDEX(NPE!AY$2:AY$181,SMALL(IF(NPE!AY$2:AY$181&lt;&gt;"",ROW(INDIRECT("1:"&amp;ROWS(NPE!AY$2:AY$181)))),ROWS(NPE!$1:25))),""),"")</f>
        <v/>
      </c>
      <c r="BP58" s="98" t="str">
        <f t="array" aca="1" ref="BP58" ca="1">IFERROR(IF(ROWS(NPE!$1:25)&lt;=COUNTA(NPE!AZ$2:AZ$181),INDEX(NPE!AZ$2:AZ$181,SMALL(IF(NPE!AZ$2:AZ$181&lt;&gt;"",ROW(INDIRECT("1:"&amp;ROWS(NPE!AZ$2:AZ$181)))),ROWS(NPE!$1:25))),""),"")</f>
        <v/>
      </c>
    </row>
    <row r="59" spans="2:68" x14ac:dyDescent="0.2">
      <c r="B59" s="183" t="str">
        <f ca="1">Surfaces!$B27</f>
        <v>radis noir</v>
      </c>
      <c r="C59" s="110">
        <f ca="1">IF((VLOOKUP(B59,Surfaces!$B$1:$AL$61,23,0))="",(VLOOKUP(B59,Surfaces!$B$1:$AL$61,36,0)),(VLOOKUP(B59,Surfaces!$B$1:$AL$61,23,0)))</f>
        <v>8</v>
      </c>
      <c r="D59" s="111">
        <f ca="1">Surfaces!$I27</f>
        <v>40</v>
      </c>
      <c r="E59" s="111" t="str">
        <f ca="1">Surfaces!$H27</f>
        <v>kg</v>
      </c>
      <c r="F59" s="110">
        <f ca="1">IF((VLOOKUP(B59,Surfaces!$B$1:$AL$61,21,0))="",(VLOOKUP(B59,Surfaces!$B$1:$AL$61,34,0)),(VLOOKUP(B59,Surfaces!$B$1:$AL$61,21,0)))</f>
        <v>0.5</v>
      </c>
      <c r="G59" s="110">
        <f ca="1">IFERROR(IF((VLOOKUP(B59,Surfaces!$B$1:$AL$61,18,0))="",(VLOOKUP(B59,Surfaces!$B$1:$AL$61,31,0)/$C$3),(VLOOKUP(B59,Surfaces!$B$1:$AL$61,18,0)/$C$3)),"")</f>
        <v>1</v>
      </c>
      <c r="H59" s="111">
        <f ca="1">IF((VLOOKUP(B59,Surfaces!$B$1:$AL$61,14,0))="",(VLOOKUP(B59,Surfaces!$B$1:$AL$61,28,0)),(VLOOKUP(B59,Surfaces!$B$1:$AL$61,14,0)))</f>
        <v>37.142857142857146</v>
      </c>
      <c r="I59" s="111">
        <f ca="1">IF((VLOOKUP(B59,Surfaces!$B$1:$AL$61,15,0))="",(VLOOKUP(B59,Surfaces!$B$1:$AL$61,29,0)),(VLOOKUP(B59,Surfaces!$B$1:$AL$61,15,0)))</f>
        <v>20</v>
      </c>
      <c r="J59" s="110">
        <f ca="1">IF(ISNA(VLOOKUP(B59,Calendrier!$A$2:$BR$181,67,0)),"",(VLOOKUP(B59,Calendrier!$A$2:$BR$181,67,0))*D59)</f>
        <v>47.199999999999996</v>
      </c>
      <c r="K59" s="110" t="str">
        <f ca="1">IF(ISNA(VLOOKUP(B59,Calendrier!$A$2:$BR$181,68,0)),"",(VLOOKUP(B59,Calendrier!$A$2:$BR$181,68,0)))</f>
        <v>€/kg</v>
      </c>
      <c r="L59" s="110">
        <f ca="1">IF(ISNA(VLOOKUP(B59,Calendrier!$A$2:$BR$181,69,0)),"",(VLOOKUP(B59,Calendrier!$A$2:$BR$181,69,0))*D59)</f>
        <v>124</v>
      </c>
      <c r="M59" s="110" t="str">
        <f t="shared" ca="1" si="0"/>
        <v>€/kg</v>
      </c>
      <c r="N59" s="110">
        <f t="shared" ca="1" si="2"/>
        <v>76.800000000000011</v>
      </c>
      <c r="O59" s="184" t="str">
        <f t="shared" ca="1" si="1"/>
        <v>€/kg</v>
      </c>
      <c r="Q59" s="98" t="str">
        <f t="array" aca="1" ref="Q59" ca="1">IFERROR(IF(ROWS(NPE!$1:26)&lt;=COUNTA(NPE!A$2:A$181),INDEX(NPE!A$2:A$181,SMALL(IF(NPE!A$2:A$181&lt;&gt;"",ROW(INDIRECT("1:"&amp;ROWS(NPE!A$2:A$181)))),ROWS(NPE!$1:26))),""),"")</f>
        <v/>
      </c>
      <c r="R59" s="98" t="str">
        <f t="array" aca="1" ref="R59" ca="1">IFERROR(IF(ROWS(NPE!$1:26)&lt;=COUNTA(NPE!B$2:B$181),INDEX(NPE!B$2:B$181,SMALL(IF(NPE!B$2:B$181&lt;&gt;"",ROW(INDIRECT("1:"&amp;ROWS(NPE!B$2:B$181)))),ROWS(NPE!$1:26))),""),"")</f>
        <v/>
      </c>
      <c r="S59" s="98" t="str">
        <f t="array" aca="1" ref="S59" ca="1">IFERROR(IF(ROWS(NPE!$1:26)&lt;=COUNTA(NPE!C$2:C$181),INDEX(NPE!C$2:C$181,SMALL(IF(NPE!C$2:C$181&lt;&gt;"",ROW(INDIRECT("1:"&amp;ROWS(NPE!C$2:C$181)))),ROWS(NPE!$1:26))),""),"")</f>
        <v/>
      </c>
      <c r="T59" s="98" t="str">
        <f t="array" aca="1" ref="T59" ca="1">IFERROR(IF(ROWS(NPE!$1:26)&lt;=COUNTA(NPE!D$2:D$181),INDEX(NPE!D$2:D$181,SMALL(IF(NPE!D$2:D$181&lt;&gt;"",ROW(INDIRECT("1:"&amp;ROWS(NPE!D$2:D$181)))),ROWS(NPE!$1:26))),""),"")</f>
        <v/>
      </c>
      <c r="U59" s="98" t="str">
        <f t="array" aca="1" ref="U59" ca="1">IFERROR(IF(ROWS(NPE!$1:26)&lt;=COUNTA(NPE!E$2:E$181),INDEX(NPE!E$2:E$181,SMALL(IF(NPE!E$2:E$181&lt;&gt;"",ROW(INDIRECT("1:"&amp;ROWS(NPE!E$2:E$181)))),ROWS(NPE!$1:26))),""),"")</f>
        <v/>
      </c>
      <c r="V59" s="98" t="str">
        <f t="array" aca="1" ref="V59" ca="1">IFERROR(IF(ROWS(NPE!$1:26)&lt;=COUNTA(NPE!F$2:F$181),INDEX(NPE!F$2:F$181,SMALL(IF(NPE!F$2:F$181&lt;&gt;"",ROW(INDIRECT("1:"&amp;ROWS(NPE!F$2:F$181)))),ROWS(NPE!$1:26))),""),"")</f>
        <v/>
      </c>
      <c r="W59" s="98" t="str">
        <f t="array" aca="1" ref="W59" ca="1">IFERROR(IF(ROWS(NPE!$1:26)&lt;=COUNTA(NPE!G$2:G$181),INDEX(NPE!G$2:G$181,SMALL(IF(NPE!G$2:G$181&lt;&gt;"",ROW(INDIRECT("1:"&amp;ROWS(NPE!G$2:G$181)))),ROWS(NPE!$1:26))),""),"")</f>
        <v/>
      </c>
      <c r="X59" s="98" t="str">
        <f t="array" aca="1" ref="X59" ca="1">IFERROR(IF(ROWS(NPE!$1:26)&lt;=COUNTA(NPE!H$2:H$181),INDEX(NPE!H$2:H$181,SMALL(IF(NPE!H$2:H$181&lt;&gt;"",ROW(INDIRECT("1:"&amp;ROWS(NPE!H$2:H$181)))),ROWS(NPE!$1:26))),""),"")</f>
        <v/>
      </c>
      <c r="Y59" s="98" t="str">
        <f t="array" aca="1" ref="Y59" ca="1">IFERROR(IF(ROWS(NPE!$1:26)&lt;=COUNTA(NPE!I$2:I$181),INDEX(NPE!I$2:I$181,SMALL(IF(NPE!I$2:I$181&lt;&gt;"",ROW(INDIRECT("1:"&amp;ROWS(NPE!I$2:I$181)))),ROWS(NPE!$1:26))),""),"")</f>
        <v/>
      </c>
      <c r="Z59" s="98" t="str">
        <f t="array" aca="1" ref="Z59" ca="1">IFERROR(IF(ROWS(NPE!$1:26)&lt;=COUNTA(NPE!J$2:J$181),INDEX(NPE!J$2:J$181,SMALL(IF(NPE!J$2:J$181&lt;&gt;"",ROW(INDIRECT("1:"&amp;ROWS(NPE!J$2:J$181)))),ROWS(NPE!$1:26))),""),"")</f>
        <v/>
      </c>
      <c r="AA59" s="98" t="str">
        <f t="array" aca="1" ref="AA59" ca="1">IFERROR(IF(ROWS(NPE!$1:26)&lt;=COUNTA(NPE!K$2:K$181),INDEX(NPE!K$2:K$181,SMALL(IF(NPE!K$2:K$181&lt;&gt;"",ROW(INDIRECT("1:"&amp;ROWS(NPE!K$2:K$181)))),ROWS(NPE!$1:26))),""),"")</f>
        <v/>
      </c>
      <c r="AB59" s="98" t="str">
        <f t="array" aca="1" ref="AB59" ca="1">IFERROR(IF(ROWS(NPE!$1:26)&lt;=COUNTA(NPE!L$2:L$181),INDEX(NPE!L$2:L$181,SMALL(IF(NPE!L$2:L$181&lt;&gt;"",ROW(INDIRECT("1:"&amp;ROWS(NPE!L$2:L$181)))),ROWS(NPE!$1:26))),""),"")</f>
        <v/>
      </c>
      <c r="AC59" s="98" t="str">
        <f t="array" aca="1" ref="AC59" ca="1">IFERROR(IF(ROWS(NPE!$1:26)&lt;=COUNTA(NPE!M$2:M$181),INDEX(NPE!M$2:M$181,SMALL(IF(NPE!M$2:M$181&lt;&gt;"",ROW(INDIRECT("1:"&amp;ROWS(NPE!M$2:M$181)))),ROWS(NPE!$1:26))),""),"")</f>
        <v/>
      </c>
      <c r="AD59" s="98" t="str">
        <f t="array" aca="1" ref="AD59" ca="1">IFERROR(IF(ROWS(NPE!$1:26)&lt;=COUNTA(NPE!N$2:N$181),INDEX(NPE!N$2:N$181,SMALL(IF(NPE!N$2:N$181&lt;&gt;"",ROW(INDIRECT("1:"&amp;ROWS(NPE!N$2:N$181)))),ROWS(NPE!$1:26))),""),"")</f>
        <v/>
      </c>
      <c r="AE59" s="98" t="str">
        <f t="array" aca="1" ref="AE59" ca="1">IFERROR(IF(ROWS(NPE!$1:26)&lt;=COUNTA(NPE!O$2:O$181),INDEX(NPE!O$2:O$181,SMALL(IF(NPE!O$2:O$181&lt;&gt;"",ROW(INDIRECT("1:"&amp;ROWS(NPE!O$2:O$181)))),ROWS(NPE!$1:26))),""),"")</f>
        <v/>
      </c>
      <c r="AF59" s="98" t="str">
        <f t="array" aca="1" ref="AF59" ca="1">IFERROR(IF(ROWS(NPE!$1:26)&lt;=COUNTA(NPE!P$2:P$181),INDEX(NPE!P$2:P$181,SMALL(IF(NPE!P$2:P$181&lt;&gt;"",ROW(INDIRECT("1:"&amp;ROWS(NPE!P$2:P$181)))),ROWS(NPE!$1:26))),""),"")</f>
        <v/>
      </c>
      <c r="AG59" s="98" t="str">
        <f t="array" aca="1" ref="AG59" ca="1">IFERROR(IF(ROWS(NPE!$1:26)&lt;=COUNTA(NPE!Q$2:Q$181),INDEX(NPE!Q$2:Q$181,SMALL(IF(NPE!Q$2:Q$181&lt;&gt;"",ROW(INDIRECT("1:"&amp;ROWS(NPE!Q$2:Q$181)))),ROWS(NPE!$1:26))),""),"")</f>
        <v/>
      </c>
      <c r="AH59" s="98" t="str">
        <f t="array" aca="1" ref="AH59" ca="1">IFERROR(IF(ROWS(NPE!$1:26)&lt;=COUNTA(NPE!R$2:R$181),INDEX(NPE!R$2:R$181,SMALL(IF(NPE!R$2:R$181&lt;&gt;"",ROW(INDIRECT("1:"&amp;ROWS(NPE!R$2:R$181)))),ROWS(NPE!$1:26))),""),"")</f>
        <v/>
      </c>
      <c r="AI59" s="98" t="str">
        <f t="array" aca="1" ref="AI59" ca="1">IFERROR(IF(ROWS(NPE!$1:26)&lt;=COUNTA(NPE!S$2:S$181),INDEX(NPE!S$2:S$181,SMALL(IF(NPE!S$2:S$181&lt;&gt;"",ROW(INDIRECT("1:"&amp;ROWS(NPE!S$2:S$181)))),ROWS(NPE!$1:26))),""),"")</f>
        <v/>
      </c>
      <c r="AJ59" s="98" t="str">
        <f t="array" aca="1" ref="AJ59" ca="1">IFERROR(IF(ROWS(NPE!$1:26)&lt;=COUNTA(NPE!T$2:T$181),INDEX(NPE!T$2:T$181,SMALL(IF(NPE!T$2:T$181&lt;&gt;"",ROW(INDIRECT("1:"&amp;ROWS(NPE!T$2:T$181)))),ROWS(NPE!$1:26))),""),"")</f>
        <v/>
      </c>
      <c r="AK59" s="98" t="str">
        <f t="array" aca="1" ref="AK59" ca="1">IFERROR(IF(ROWS(NPE!$1:26)&lt;=COUNTA(NPE!U$2:U$181),INDEX(NPE!U$2:U$181,SMALL(IF(NPE!U$2:U$181&lt;&gt;"",ROW(INDIRECT("1:"&amp;ROWS(NPE!U$2:U$181)))),ROWS(NPE!$1:26))),""),"")</f>
        <v/>
      </c>
      <c r="AL59" s="98" t="str">
        <f t="array" aca="1" ref="AL59" ca="1">IFERROR(IF(ROWS(NPE!$1:26)&lt;=COUNTA(NPE!V$2:V$181),INDEX(NPE!V$2:V$181,SMALL(IF(NPE!V$2:V$181&lt;&gt;"",ROW(INDIRECT("1:"&amp;ROWS(NPE!V$2:V$181)))),ROWS(NPE!$1:26))),""),"")</f>
        <v/>
      </c>
      <c r="AM59" s="98" t="str">
        <f t="array" aca="1" ref="AM59" ca="1">IFERROR(IF(ROWS(NPE!$1:26)&lt;=COUNTA(NPE!W$2:W$181),INDEX(NPE!W$2:W$181,SMALL(IF(NPE!W$2:W$181&lt;&gt;"",ROW(INDIRECT("1:"&amp;ROWS(NPE!W$2:W$181)))),ROWS(NPE!$1:26))),""),"")</f>
        <v/>
      </c>
      <c r="AN59" s="98" t="str">
        <f t="array" aca="1" ref="AN59" ca="1">IFERROR(IF(ROWS(NPE!$1:26)&lt;=COUNTA(NPE!X$2:X$181),INDEX(NPE!X$2:X$181,SMALL(IF(NPE!X$2:X$181&lt;&gt;"",ROW(INDIRECT("1:"&amp;ROWS(NPE!X$2:X$181)))),ROWS(NPE!$1:26))),""),"")</f>
        <v/>
      </c>
      <c r="AO59" s="98" t="str">
        <f t="array" aca="1" ref="AO59" ca="1">IFERROR(IF(ROWS(NPE!$1:26)&lt;=COUNTA(NPE!Y$2:Y$181),INDEX(NPE!Y$2:Y$181,SMALL(IF(NPE!Y$2:Y$181&lt;&gt;"",ROW(INDIRECT("1:"&amp;ROWS(NPE!Y$2:Y$181)))),ROWS(NPE!$1:26))),""),"")</f>
        <v/>
      </c>
      <c r="AP59" s="98" t="str">
        <f t="array" aca="1" ref="AP59" ca="1">IFERROR(IF(ROWS(NPE!$1:26)&lt;=COUNTA(NPE!Z$2:Z$181),INDEX(NPE!Z$2:Z$181,SMALL(IF(NPE!Z$2:Z$181&lt;&gt;"",ROW(INDIRECT("1:"&amp;ROWS(NPE!Z$2:Z$181)))),ROWS(NPE!$1:26))),""),"")</f>
        <v/>
      </c>
      <c r="AQ59" s="98" t="str">
        <f t="array" aca="1" ref="AQ59" ca="1">IFERROR(IF(ROWS(NPE!$1:26)&lt;=COUNTA(NPE!AA$2:AA$181),INDEX(NPE!AA$2:AA$181,SMALL(IF(NPE!AA$2:AA$181&lt;&gt;"",ROW(INDIRECT("1:"&amp;ROWS(NPE!AA$2:AA$181)))),ROWS(NPE!$1:26))),""),"")</f>
        <v/>
      </c>
      <c r="AR59" s="98" t="str">
        <f t="array" aca="1" ref="AR59" ca="1">IFERROR(IF(ROWS(NPE!$1:26)&lt;=COUNTA(NPE!AB$2:AB$181),INDEX(NPE!AB$2:AB$181,SMALL(IF(NPE!AB$2:AB$181&lt;&gt;"",ROW(INDIRECT("1:"&amp;ROWS(NPE!AB$2:AB$181)))),ROWS(NPE!$1:26))),""),"")</f>
        <v/>
      </c>
      <c r="AS59" s="98" t="str">
        <f t="array" aca="1" ref="AS59" ca="1">IFERROR(IF(ROWS(NPE!$1:26)&lt;=COUNTA(NPE!AC$2:AC$181),INDEX(NPE!AC$2:AC$181,SMALL(IF(NPE!AC$2:AC$181&lt;&gt;"",ROW(INDIRECT("1:"&amp;ROWS(NPE!AC$2:AC$181)))),ROWS(NPE!$1:26))),""),"")</f>
        <v/>
      </c>
      <c r="AT59" s="98" t="str">
        <f t="array" aca="1" ref="AT59" ca="1">IFERROR(IF(ROWS(NPE!$1:26)&lt;=COUNTA(NPE!AD$2:AD$181),INDEX(NPE!AD$2:AD$181,SMALL(IF(NPE!AD$2:AD$181&lt;&gt;"",ROW(INDIRECT("1:"&amp;ROWS(NPE!AD$2:AD$181)))),ROWS(NPE!$1:26))),""),"")</f>
        <v/>
      </c>
      <c r="AU59" s="98" t="str">
        <f t="array" aca="1" ref="AU59" ca="1">IFERROR(IF(ROWS(NPE!$1:26)&lt;=COUNTA(NPE!AE$2:AE$181),INDEX(NPE!AE$2:AE$181,SMALL(IF(NPE!AE$2:AE$181&lt;&gt;"",ROW(INDIRECT("1:"&amp;ROWS(NPE!AE$2:AE$181)))),ROWS(NPE!$1:26))),""),"")</f>
        <v/>
      </c>
      <c r="AV59" s="98" t="str">
        <f t="array" aca="1" ref="AV59" ca="1">IFERROR(IF(ROWS(NPE!$1:26)&lt;=COUNTA(NPE!AF$2:AF$181),INDEX(NPE!AF$2:AF$181,SMALL(IF(NPE!AF$2:AF$181&lt;&gt;"",ROW(INDIRECT("1:"&amp;ROWS(NPE!AF$2:AF$181)))),ROWS(NPE!$1:26))),""),"")</f>
        <v/>
      </c>
      <c r="AW59" s="98" t="str">
        <f t="array" aca="1" ref="AW59" ca="1">IFERROR(IF(ROWS(NPE!$1:26)&lt;=COUNTA(NPE!AG$2:AG$181),INDEX(NPE!AG$2:AG$181,SMALL(IF(NPE!AG$2:AG$181&lt;&gt;"",ROW(INDIRECT("1:"&amp;ROWS(NPE!AG$2:AG$181)))),ROWS(NPE!$1:26))),""),"")</f>
        <v/>
      </c>
      <c r="AX59" s="98" t="str">
        <f t="array" aca="1" ref="AX59" ca="1">IFERROR(IF(ROWS(NPE!$1:26)&lt;=COUNTA(NPE!AH$2:AH$181),INDEX(NPE!AH$2:AH$181,SMALL(IF(NPE!AH$2:AH$181&lt;&gt;"",ROW(INDIRECT("1:"&amp;ROWS(NPE!AH$2:AH$181)))),ROWS(NPE!$1:26))),""),"")</f>
        <v/>
      </c>
      <c r="AY59" s="98" t="str">
        <f t="array" aca="1" ref="AY59" ca="1">IFERROR(IF(ROWS(NPE!$1:26)&lt;=COUNTA(NPE!AI$2:AI$181),INDEX(NPE!AI$2:AI$181,SMALL(IF(NPE!AI$2:AI$181&lt;&gt;"",ROW(INDIRECT("1:"&amp;ROWS(NPE!AI$2:AI$181)))),ROWS(NPE!$1:26))),""),"")</f>
        <v/>
      </c>
      <c r="AZ59" s="98" t="str">
        <f t="array" aca="1" ref="AZ59" ca="1">IFERROR(IF(ROWS(NPE!$1:26)&lt;=COUNTA(NPE!AJ$2:AJ$181),INDEX(NPE!AJ$2:AJ$181,SMALL(IF(NPE!AJ$2:AJ$181&lt;&gt;"",ROW(INDIRECT("1:"&amp;ROWS(NPE!AJ$2:AJ$181)))),ROWS(NPE!$1:26))),""),"")</f>
        <v/>
      </c>
      <c r="BA59" s="98" t="str">
        <f t="array" aca="1" ref="BA59" ca="1">IFERROR(IF(ROWS(NPE!$1:26)&lt;=COUNTA(NPE!AK$2:AK$181),INDEX(NPE!AK$2:AK$181,SMALL(IF(NPE!AK$2:AK$181&lt;&gt;"",ROW(INDIRECT("1:"&amp;ROWS(NPE!AK$2:AK$181)))),ROWS(NPE!$1:26))),""),"")</f>
        <v/>
      </c>
      <c r="BB59" s="98" t="str">
        <f t="array" aca="1" ref="BB59" ca="1">IFERROR(IF(ROWS(NPE!$1:26)&lt;=COUNTA(NPE!AL$2:AL$181),INDEX(NPE!AL$2:AL$181,SMALL(IF(NPE!AL$2:AL$181&lt;&gt;"",ROW(INDIRECT("1:"&amp;ROWS(NPE!AL$2:AL$181)))),ROWS(NPE!$1:26))),""),"")</f>
        <v/>
      </c>
      <c r="BC59" s="98" t="str">
        <f t="array" aca="1" ref="BC59" ca="1">IFERROR(IF(ROWS(NPE!$1:26)&lt;=COUNTA(NPE!AM$2:AM$181),INDEX(NPE!AM$2:AM$181,SMALL(IF(NPE!AM$2:AM$181&lt;&gt;"",ROW(INDIRECT("1:"&amp;ROWS(NPE!AM$2:AM$181)))),ROWS(NPE!$1:26))),""),"")</f>
        <v/>
      </c>
      <c r="BD59" s="98" t="str">
        <f t="array" aca="1" ref="BD59" ca="1">IFERROR(IF(ROWS(NPE!$1:26)&lt;=COUNTA(NPE!AN$2:AN$181),INDEX(NPE!AN$2:AN$181,SMALL(IF(NPE!AN$2:AN$181&lt;&gt;"",ROW(INDIRECT("1:"&amp;ROWS(NPE!AN$2:AN$181)))),ROWS(NPE!$1:26))),""),"")</f>
        <v/>
      </c>
      <c r="BE59" s="98" t="str">
        <f t="array" aca="1" ref="BE59" ca="1">IFERROR(IF(ROWS(NPE!$1:26)&lt;=COUNTA(NPE!AO$2:AO$181),INDEX(NPE!AO$2:AO$181,SMALL(IF(NPE!AO$2:AO$181&lt;&gt;"",ROW(INDIRECT("1:"&amp;ROWS(NPE!AO$2:AO$181)))),ROWS(NPE!$1:26))),""),"")</f>
        <v/>
      </c>
      <c r="BF59" s="98" t="str">
        <f t="array" aca="1" ref="BF59" ca="1">IFERROR(IF(ROWS(NPE!$1:26)&lt;=COUNTA(NPE!AP$2:AP$181),INDEX(NPE!AP$2:AP$181,SMALL(IF(NPE!AP$2:AP$181&lt;&gt;"",ROW(INDIRECT("1:"&amp;ROWS(NPE!AP$2:AP$181)))),ROWS(NPE!$1:26))),""),"")</f>
        <v/>
      </c>
      <c r="BG59" s="98" t="str">
        <f t="array" aca="1" ref="BG59" ca="1">IFERROR(IF(ROWS(NPE!$1:26)&lt;=COUNTA(NPE!AQ$2:AQ$181),INDEX(NPE!AQ$2:AQ$181,SMALL(IF(NPE!AQ$2:AQ$181&lt;&gt;"",ROW(INDIRECT("1:"&amp;ROWS(NPE!AQ$2:AQ$181)))),ROWS(NPE!$1:26))),""),"")</f>
        <v>choux rouge</v>
      </c>
      <c r="BH59" s="98" t="str">
        <f t="array" aca="1" ref="BH59" ca="1">IFERROR(IF(ROWS(NPE!$1:26)&lt;=COUNTA(NPE!AR$2:AR$181),INDEX(NPE!AR$2:AR$181,SMALL(IF(NPE!AR$2:AR$181&lt;&gt;"",ROW(INDIRECT("1:"&amp;ROWS(NPE!AR$2:AR$181)))),ROWS(NPE!$1:26))),""),"")</f>
        <v/>
      </c>
      <c r="BI59" s="98" t="str">
        <f t="array" aca="1" ref="BI59" ca="1">IFERROR(IF(ROWS(NPE!$1:26)&lt;=COUNTA(NPE!AS$2:AS$181),INDEX(NPE!AS$2:AS$181,SMALL(IF(NPE!AS$2:AS$181&lt;&gt;"",ROW(INDIRECT("1:"&amp;ROWS(NPE!AS$2:AS$181)))),ROWS(NPE!$1:26))),""),"")</f>
        <v/>
      </c>
      <c r="BJ59" s="98" t="str">
        <f t="array" aca="1" ref="BJ59" ca="1">IFERROR(IF(ROWS(NPE!$1:26)&lt;=COUNTA(NPE!AT$2:AT$181),INDEX(NPE!AT$2:AT$181,SMALL(IF(NPE!AT$2:AT$181&lt;&gt;"",ROW(INDIRECT("1:"&amp;ROWS(NPE!AT$2:AT$181)))),ROWS(NPE!$1:26))),""),"")</f>
        <v/>
      </c>
      <c r="BK59" s="98" t="str">
        <f t="array" aca="1" ref="BK59" ca="1">IFERROR(IF(ROWS(NPE!$1:26)&lt;=COUNTA(NPE!AU$2:AU$181),INDEX(NPE!AU$2:AU$181,SMALL(IF(NPE!AU$2:AU$181&lt;&gt;"",ROW(INDIRECT("1:"&amp;ROWS(NPE!AU$2:AU$181)))),ROWS(NPE!$1:26))),""),"")</f>
        <v/>
      </c>
      <c r="BL59" s="98" t="str">
        <f t="array" aca="1" ref="BL59" ca="1">IFERROR(IF(ROWS(NPE!$1:26)&lt;=COUNTA(NPE!AV$2:AV$181),INDEX(NPE!AV$2:AV$181,SMALL(IF(NPE!AV$2:AV$181&lt;&gt;"",ROW(INDIRECT("1:"&amp;ROWS(NPE!AV$2:AV$181)))),ROWS(NPE!$1:26))),""),"")</f>
        <v/>
      </c>
      <c r="BM59" s="98" t="str">
        <f t="array" aca="1" ref="BM59" ca="1">IFERROR(IF(ROWS(NPE!$1:26)&lt;=COUNTA(NPE!AW$2:AW$181),INDEX(NPE!AW$2:AW$181,SMALL(IF(NPE!AW$2:AW$181&lt;&gt;"",ROW(INDIRECT("1:"&amp;ROWS(NPE!AW$2:AW$181)))),ROWS(NPE!$1:26))),""),"")</f>
        <v/>
      </c>
      <c r="BN59" s="98" t="str">
        <f t="array" aca="1" ref="BN59" ca="1">IFERROR(IF(ROWS(NPE!$1:26)&lt;=COUNTA(NPE!AX$2:AX$181),INDEX(NPE!AX$2:AX$181,SMALL(IF(NPE!AX$2:AX$181&lt;&gt;"",ROW(INDIRECT("1:"&amp;ROWS(NPE!AX$2:AX$181)))),ROWS(NPE!$1:26))),""),"")</f>
        <v/>
      </c>
      <c r="BO59" s="98" t="str">
        <f t="array" aca="1" ref="BO59" ca="1">IFERROR(IF(ROWS(NPE!$1:26)&lt;=COUNTA(NPE!AY$2:AY$181),INDEX(NPE!AY$2:AY$181,SMALL(IF(NPE!AY$2:AY$181&lt;&gt;"",ROW(INDIRECT("1:"&amp;ROWS(NPE!AY$2:AY$181)))),ROWS(NPE!$1:26))),""),"")</f>
        <v/>
      </c>
      <c r="BP59" s="98" t="str">
        <f t="array" aca="1" ref="BP59" ca="1">IFERROR(IF(ROWS(NPE!$1:26)&lt;=COUNTA(NPE!AZ$2:AZ$181),INDEX(NPE!AZ$2:AZ$181,SMALL(IF(NPE!AZ$2:AZ$181&lt;&gt;"",ROW(INDIRECT("1:"&amp;ROWS(NPE!AZ$2:AZ$181)))),ROWS(NPE!$1:26))),""),"")</f>
        <v/>
      </c>
    </row>
    <row r="60" spans="2:68" x14ac:dyDescent="0.2">
      <c r="B60" s="183" t="str">
        <f ca="1">Surfaces!$B28</f>
        <v>poire de terre</v>
      </c>
      <c r="C60" s="110">
        <f ca="1">IF((VLOOKUP(B60,Surfaces!$B$1:$AL$61,23,0))="",(VLOOKUP(B60,Surfaces!$B$1:$AL$61,36,0)),(VLOOKUP(B60,Surfaces!$B$1:$AL$61,23,0)))</f>
        <v>130</v>
      </c>
      <c r="D60" s="111">
        <f ca="1">Surfaces!$I28</f>
        <v>50</v>
      </c>
      <c r="E60" s="111" t="str">
        <f ca="1">Surfaces!$H28</f>
        <v>kg</v>
      </c>
      <c r="F60" s="110">
        <f ca="1">IF((VLOOKUP(B60,Surfaces!$B$1:$AL$61,21,0))="",(VLOOKUP(B60,Surfaces!$B$1:$AL$61,34,0)),(VLOOKUP(B60,Surfaces!$B$1:$AL$61,21,0)))</f>
        <v>8.125</v>
      </c>
      <c r="G60" s="110">
        <f ca="1">IFERROR(IF((VLOOKUP(B60,Surfaces!$B$1:$AL$61,18,0))="",(VLOOKUP(B60,Surfaces!$B$1:$AL$61,31,0)/$C$3),(VLOOKUP(B60,Surfaces!$B$1:$AL$61,18,0)/$C$3)),"")</f>
        <v>8.125</v>
      </c>
      <c r="H60" s="111">
        <f ca="1">IF((VLOOKUP(B60,Surfaces!$B$1:$AL$61,14,0))="",(VLOOKUP(B60,Surfaces!$B$1:$AL$61,28,0)),(VLOOKUP(B60,Surfaces!$B$1:$AL$61,14,0)))</f>
        <v>195</v>
      </c>
      <c r="I60" s="111">
        <f ca="1">IF((VLOOKUP(B60,Surfaces!$B$1:$AL$61,15,0))="",(VLOOKUP(B60,Surfaces!$B$1:$AL$61,29,0)),(VLOOKUP(B60,Surfaces!$B$1:$AL$61,15,0)))</f>
        <v>97.5</v>
      </c>
      <c r="J60" s="110">
        <f ca="1">IF(ISNA(VLOOKUP(B60,Calendrier!$A$2:$BR$181,67,0)),"",(VLOOKUP(B60,Calendrier!$A$2:$BR$181,67,0))*D60)</f>
        <v>250</v>
      </c>
      <c r="K60" s="110" t="str">
        <f ca="1">IF(ISNA(VLOOKUP(B60,Calendrier!$A$2:$BR$181,68,0)),"",(VLOOKUP(B60,Calendrier!$A$2:$BR$181,68,0)))</f>
        <v>€/kg</v>
      </c>
      <c r="L60" s="110">
        <f ca="1">IF(ISNA(VLOOKUP(B60,Calendrier!$A$2:$BR$181,69,0)),"",(VLOOKUP(B60,Calendrier!$A$2:$BR$181,69,0))*D60)</f>
        <v>750</v>
      </c>
      <c r="M60" s="110" t="str">
        <f t="shared" ca="1" si="0"/>
        <v>€/kg</v>
      </c>
      <c r="N60" s="110">
        <f t="shared" ca="1" si="2"/>
        <v>500</v>
      </c>
      <c r="O60" s="184" t="str">
        <f t="shared" ca="1" si="1"/>
        <v>€/kg</v>
      </c>
      <c r="Q60" s="98" t="str">
        <f t="array" aca="1" ref="Q60" ca="1">IFERROR(IF(ROWS(NPE!$1:27)&lt;=COUNTA(NPE!A$2:A$181),INDEX(NPE!A$2:A$181,SMALL(IF(NPE!A$2:A$181&lt;&gt;"",ROW(INDIRECT("1:"&amp;ROWS(NPE!A$2:A$181)))),ROWS(NPE!$1:27))),""),"")</f>
        <v/>
      </c>
      <c r="R60" s="98" t="str">
        <f t="array" aca="1" ref="R60" ca="1">IFERROR(IF(ROWS(NPE!$1:27)&lt;=COUNTA(NPE!B$2:B$181),INDEX(NPE!B$2:B$181,SMALL(IF(NPE!B$2:B$181&lt;&gt;"",ROW(INDIRECT("1:"&amp;ROWS(NPE!B$2:B$181)))),ROWS(NPE!$1:27))),""),"")</f>
        <v/>
      </c>
      <c r="S60" s="98" t="str">
        <f t="array" aca="1" ref="S60" ca="1">IFERROR(IF(ROWS(NPE!$1:27)&lt;=COUNTA(NPE!C$2:C$181),INDEX(NPE!C$2:C$181,SMALL(IF(NPE!C$2:C$181&lt;&gt;"",ROW(INDIRECT("1:"&amp;ROWS(NPE!C$2:C$181)))),ROWS(NPE!$1:27))),""),"")</f>
        <v/>
      </c>
      <c r="T60" s="98" t="str">
        <f t="array" aca="1" ref="T60" ca="1">IFERROR(IF(ROWS(NPE!$1:27)&lt;=COUNTA(NPE!D$2:D$181),INDEX(NPE!D$2:D$181,SMALL(IF(NPE!D$2:D$181&lt;&gt;"",ROW(INDIRECT("1:"&amp;ROWS(NPE!D$2:D$181)))),ROWS(NPE!$1:27))),""),"")</f>
        <v/>
      </c>
      <c r="U60" s="98" t="str">
        <f t="array" aca="1" ref="U60" ca="1">IFERROR(IF(ROWS(NPE!$1:27)&lt;=COUNTA(NPE!E$2:E$181),INDEX(NPE!E$2:E$181,SMALL(IF(NPE!E$2:E$181&lt;&gt;"",ROW(INDIRECT("1:"&amp;ROWS(NPE!E$2:E$181)))),ROWS(NPE!$1:27))),""),"")</f>
        <v/>
      </c>
      <c r="V60" s="98" t="str">
        <f t="array" aca="1" ref="V60" ca="1">IFERROR(IF(ROWS(NPE!$1:27)&lt;=COUNTA(NPE!F$2:F$181),INDEX(NPE!F$2:F$181,SMALL(IF(NPE!F$2:F$181&lt;&gt;"",ROW(INDIRECT("1:"&amp;ROWS(NPE!F$2:F$181)))),ROWS(NPE!$1:27))),""),"")</f>
        <v/>
      </c>
      <c r="W60" s="98" t="str">
        <f t="array" aca="1" ref="W60" ca="1">IFERROR(IF(ROWS(NPE!$1:27)&lt;=COUNTA(NPE!G$2:G$181),INDEX(NPE!G$2:G$181,SMALL(IF(NPE!G$2:G$181&lt;&gt;"",ROW(INDIRECT("1:"&amp;ROWS(NPE!G$2:G$181)))),ROWS(NPE!$1:27))),""),"")</f>
        <v/>
      </c>
      <c r="X60" s="98" t="str">
        <f t="array" aca="1" ref="X60" ca="1">IFERROR(IF(ROWS(NPE!$1:27)&lt;=COUNTA(NPE!H$2:H$181),INDEX(NPE!H$2:H$181,SMALL(IF(NPE!H$2:H$181&lt;&gt;"",ROW(INDIRECT("1:"&amp;ROWS(NPE!H$2:H$181)))),ROWS(NPE!$1:27))),""),"")</f>
        <v/>
      </c>
      <c r="Y60" s="98" t="str">
        <f t="array" aca="1" ref="Y60" ca="1">IFERROR(IF(ROWS(NPE!$1:27)&lt;=COUNTA(NPE!I$2:I$181),INDEX(NPE!I$2:I$181,SMALL(IF(NPE!I$2:I$181&lt;&gt;"",ROW(INDIRECT("1:"&amp;ROWS(NPE!I$2:I$181)))),ROWS(NPE!$1:27))),""),"")</f>
        <v/>
      </c>
      <c r="Z60" s="98" t="str">
        <f t="array" aca="1" ref="Z60" ca="1">IFERROR(IF(ROWS(NPE!$1:27)&lt;=COUNTA(NPE!J$2:J$181),INDEX(NPE!J$2:J$181,SMALL(IF(NPE!J$2:J$181&lt;&gt;"",ROW(INDIRECT("1:"&amp;ROWS(NPE!J$2:J$181)))),ROWS(NPE!$1:27))),""),"")</f>
        <v/>
      </c>
      <c r="AA60" s="98" t="str">
        <f t="array" aca="1" ref="AA60" ca="1">IFERROR(IF(ROWS(NPE!$1:27)&lt;=COUNTA(NPE!K$2:K$181),INDEX(NPE!K$2:K$181,SMALL(IF(NPE!K$2:K$181&lt;&gt;"",ROW(INDIRECT("1:"&amp;ROWS(NPE!K$2:K$181)))),ROWS(NPE!$1:27))),""),"")</f>
        <v/>
      </c>
      <c r="AB60" s="98" t="str">
        <f t="array" aca="1" ref="AB60" ca="1">IFERROR(IF(ROWS(NPE!$1:27)&lt;=COUNTA(NPE!L$2:L$181),INDEX(NPE!L$2:L$181,SMALL(IF(NPE!L$2:L$181&lt;&gt;"",ROW(INDIRECT("1:"&amp;ROWS(NPE!L$2:L$181)))),ROWS(NPE!$1:27))),""),"")</f>
        <v/>
      </c>
      <c r="AC60" s="98" t="str">
        <f t="array" aca="1" ref="AC60" ca="1">IFERROR(IF(ROWS(NPE!$1:27)&lt;=COUNTA(NPE!M$2:M$181),INDEX(NPE!M$2:M$181,SMALL(IF(NPE!M$2:M$181&lt;&gt;"",ROW(INDIRECT("1:"&amp;ROWS(NPE!M$2:M$181)))),ROWS(NPE!$1:27))),""),"")</f>
        <v/>
      </c>
      <c r="AD60" s="98" t="str">
        <f t="array" aca="1" ref="AD60" ca="1">IFERROR(IF(ROWS(NPE!$1:27)&lt;=COUNTA(NPE!N$2:N$181),INDEX(NPE!N$2:N$181,SMALL(IF(NPE!N$2:N$181&lt;&gt;"",ROW(INDIRECT("1:"&amp;ROWS(NPE!N$2:N$181)))),ROWS(NPE!$1:27))),""),"")</f>
        <v/>
      </c>
      <c r="AE60" s="98" t="str">
        <f t="array" aca="1" ref="AE60" ca="1">IFERROR(IF(ROWS(NPE!$1:27)&lt;=COUNTA(NPE!O$2:O$181),INDEX(NPE!O$2:O$181,SMALL(IF(NPE!O$2:O$181&lt;&gt;"",ROW(INDIRECT("1:"&amp;ROWS(NPE!O$2:O$181)))),ROWS(NPE!$1:27))),""),"")</f>
        <v/>
      </c>
      <c r="AF60" s="98" t="str">
        <f t="array" aca="1" ref="AF60" ca="1">IFERROR(IF(ROWS(NPE!$1:27)&lt;=COUNTA(NPE!P$2:P$181),INDEX(NPE!P$2:P$181,SMALL(IF(NPE!P$2:P$181&lt;&gt;"",ROW(INDIRECT("1:"&amp;ROWS(NPE!P$2:P$181)))),ROWS(NPE!$1:27))),""),"")</f>
        <v/>
      </c>
      <c r="AG60" s="98" t="str">
        <f t="array" aca="1" ref="AG60" ca="1">IFERROR(IF(ROWS(NPE!$1:27)&lt;=COUNTA(NPE!Q$2:Q$181),INDEX(NPE!Q$2:Q$181,SMALL(IF(NPE!Q$2:Q$181&lt;&gt;"",ROW(INDIRECT("1:"&amp;ROWS(NPE!Q$2:Q$181)))),ROWS(NPE!$1:27))),""),"")</f>
        <v/>
      </c>
      <c r="AH60" s="98" t="str">
        <f t="array" aca="1" ref="AH60" ca="1">IFERROR(IF(ROWS(NPE!$1:27)&lt;=COUNTA(NPE!R$2:R$181),INDEX(NPE!R$2:R$181,SMALL(IF(NPE!R$2:R$181&lt;&gt;"",ROW(INDIRECT("1:"&amp;ROWS(NPE!R$2:R$181)))),ROWS(NPE!$1:27))),""),"")</f>
        <v/>
      </c>
      <c r="AI60" s="98" t="str">
        <f t="array" aca="1" ref="AI60" ca="1">IFERROR(IF(ROWS(NPE!$1:27)&lt;=COUNTA(NPE!S$2:S$181),INDEX(NPE!S$2:S$181,SMALL(IF(NPE!S$2:S$181&lt;&gt;"",ROW(INDIRECT("1:"&amp;ROWS(NPE!S$2:S$181)))),ROWS(NPE!$1:27))),""),"")</f>
        <v/>
      </c>
      <c r="AJ60" s="98" t="str">
        <f t="array" aca="1" ref="AJ60" ca="1">IFERROR(IF(ROWS(NPE!$1:27)&lt;=COUNTA(NPE!T$2:T$181),INDEX(NPE!T$2:T$181,SMALL(IF(NPE!T$2:T$181&lt;&gt;"",ROW(INDIRECT("1:"&amp;ROWS(NPE!T$2:T$181)))),ROWS(NPE!$1:27))),""),"")</f>
        <v/>
      </c>
      <c r="AK60" s="98" t="str">
        <f t="array" aca="1" ref="AK60" ca="1">IFERROR(IF(ROWS(NPE!$1:27)&lt;=COUNTA(NPE!U$2:U$181),INDEX(NPE!U$2:U$181,SMALL(IF(NPE!U$2:U$181&lt;&gt;"",ROW(INDIRECT("1:"&amp;ROWS(NPE!U$2:U$181)))),ROWS(NPE!$1:27))),""),"")</f>
        <v/>
      </c>
      <c r="AL60" s="98" t="str">
        <f t="array" aca="1" ref="AL60" ca="1">IFERROR(IF(ROWS(NPE!$1:27)&lt;=COUNTA(NPE!V$2:V$181),INDEX(NPE!V$2:V$181,SMALL(IF(NPE!V$2:V$181&lt;&gt;"",ROW(INDIRECT("1:"&amp;ROWS(NPE!V$2:V$181)))),ROWS(NPE!$1:27))),""),"")</f>
        <v/>
      </c>
      <c r="AM60" s="98" t="str">
        <f t="array" aca="1" ref="AM60" ca="1">IFERROR(IF(ROWS(NPE!$1:27)&lt;=COUNTA(NPE!W$2:W$181),INDEX(NPE!W$2:W$181,SMALL(IF(NPE!W$2:W$181&lt;&gt;"",ROW(INDIRECT("1:"&amp;ROWS(NPE!W$2:W$181)))),ROWS(NPE!$1:27))),""),"")</f>
        <v/>
      </c>
      <c r="AN60" s="98" t="str">
        <f t="array" aca="1" ref="AN60" ca="1">IFERROR(IF(ROWS(NPE!$1:27)&lt;=COUNTA(NPE!X$2:X$181),INDEX(NPE!X$2:X$181,SMALL(IF(NPE!X$2:X$181&lt;&gt;"",ROW(INDIRECT("1:"&amp;ROWS(NPE!X$2:X$181)))),ROWS(NPE!$1:27))),""),"")</f>
        <v/>
      </c>
      <c r="AO60" s="98" t="str">
        <f t="array" aca="1" ref="AO60" ca="1">IFERROR(IF(ROWS(NPE!$1:27)&lt;=COUNTA(NPE!Y$2:Y$181),INDEX(NPE!Y$2:Y$181,SMALL(IF(NPE!Y$2:Y$181&lt;&gt;"",ROW(INDIRECT("1:"&amp;ROWS(NPE!Y$2:Y$181)))),ROWS(NPE!$1:27))),""),"")</f>
        <v/>
      </c>
      <c r="AP60" s="98" t="str">
        <f t="array" aca="1" ref="AP60" ca="1">IFERROR(IF(ROWS(NPE!$1:27)&lt;=COUNTA(NPE!Z$2:Z$181),INDEX(NPE!Z$2:Z$181,SMALL(IF(NPE!Z$2:Z$181&lt;&gt;"",ROW(INDIRECT("1:"&amp;ROWS(NPE!Z$2:Z$181)))),ROWS(NPE!$1:27))),""),"")</f>
        <v/>
      </c>
      <c r="AQ60" s="98" t="str">
        <f t="array" aca="1" ref="AQ60" ca="1">IFERROR(IF(ROWS(NPE!$1:27)&lt;=COUNTA(NPE!AA$2:AA$181),INDEX(NPE!AA$2:AA$181,SMALL(IF(NPE!AA$2:AA$181&lt;&gt;"",ROW(INDIRECT("1:"&amp;ROWS(NPE!AA$2:AA$181)))),ROWS(NPE!$1:27))),""),"")</f>
        <v/>
      </c>
      <c r="AR60" s="98" t="str">
        <f t="array" aca="1" ref="AR60" ca="1">IFERROR(IF(ROWS(NPE!$1:27)&lt;=COUNTA(NPE!AB$2:AB$181),INDEX(NPE!AB$2:AB$181,SMALL(IF(NPE!AB$2:AB$181&lt;&gt;"",ROW(INDIRECT("1:"&amp;ROWS(NPE!AB$2:AB$181)))),ROWS(NPE!$1:27))),""),"")</f>
        <v/>
      </c>
      <c r="AS60" s="98" t="str">
        <f t="array" aca="1" ref="AS60" ca="1">IFERROR(IF(ROWS(NPE!$1:27)&lt;=COUNTA(NPE!AC$2:AC$181),INDEX(NPE!AC$2:AC$181,SMALL(IF(NPE!AC$2:AC$181&lt;&gt;"",ROW(INDIRECT("1:"&amp;ROWS(NPE!AC$2:AC$181)))),ROWS(NPE!$1:27))),""),"")</f>
        <v/>
      </c>
      <c r="AT60" s="98" t="str">
        <f t="array" aca="1" ref="AT60" ca="1">IFERROR(IF(ROWS(NPE!$1:27)&lt;=COUNTA(NPE!AD$2:AD$181),INDEX(NPE!AD$2:AD$181,SMALL(IF(NPE!AD$2:AD$181&lt;&gt;"",ROW(INDIRECT("1:"&amp;ROWS(NPE!AD$2:AD$181)))),ROWS(NPE!$1:27))),""),"")</f>
        <v/>
      </c>
      <c r="AU60" s="98" t="str">
        <f t="array" aca="1" ref="AU60" ca="1">IFERROR(IF(ROWS(NPE!$1:27)&lt;=COUNTA(NPE!AE$2:AE$181),INDEX(NPE!AE$2:AE$181,SMALL(IF(NPE!AE$2:AE$181&lt;&gt;"",ROW(INDIRECT("1:"&amp;ROWS(NPE!AE$2:AE$181)))),ROWS(NPE!$1:27))),""),"")</f>
        <v/>
      </c>
      <c r="AV60" s="98" t="str">
        <f t="array" aca="1" ref="AV60" ca="1">IFERROR(IF(ROWS(NPE!$1:27)&lt;=COUNTA(NPE!AF$2:AF$181),INDEX(NPE!AF$2:AF$181,SMALL(IF(NPE!AF$2:AF$181&lt;&gt;"",ROW(INDIRECT("1:"&amp;ROWS(NPE!AF$2:AF$181)))),ROWS(NPE!$1:27))),""),"")</f>
        <v/>
      </c>
      <c r="AW60" s="98" t="str">
        <f t="array" aca="1" ref="AW60" ca="1">IFERROR(IF(ROWS(NPE!$1:27)&lt;=COUNTA(NPE!AG$2:AG$181),INDEX(NPE!AG$2:AG$181,SMALL(IF(NPE!AG$2:AG$181&lt;&gt;"",ROW(INDIRECT("1:"&amp;ROWS(NPE!AG$2:AG$181)))),ROWS(NPE!$1:27))),""),"")</f>
        <v/>
      </c>
      <c r="AX60" s="98" t="str">
        <f t="array" aca="1" ref="AX60" ca="1">IFERROR(IF(ROWS(NPE!$1:27)&lt;=COUNTA(NPE!AH$2:AH$181),INDEX(NPE!AH$2:AH$181,SMALL(IF(NPE!AH$2:AH$181&lt;&gt;"",ROW(INDIRECT("1:"&amp;ROWS(NPE!AH$2:AH$181)))),ROWS(NPE!$1:27))),""),"")</f>
        <v/>
      </c>
      <c r="AY60" s="98" t="str">
        <f t="array" aca="1" ref="AY60" ca="1">IFERROR(IF(ROWS(NPE!$1:27)&lt;=COUNTA(NPE!AI$2:AI$181),INDEX(NPE!AI$2:AI$181,SMALL(IF(NPE!AI$2:AI$181&lt;&gt;"",ROW(INDIRECT("1:"&amp;ROWS(NPE!AI$2:AI$181)))),ROWS(NPE!$1:27))),""),"")</f>
        <v/>
      </c>
      <c r="AZ60" s="98" t="str">
        <f t="array" aca="1" ref="AZ60" ca="1">IFERROR(IF(ROWS(NPE!$1:27)&lt;=COUNTA(NPE!AJ$2:AJ$181),INDEX(NPE!AJ$2:AJ$181,SMALL(IF(NPE!AJ$2:AJ$181&lt;&gt;"",ROW(INDIRECT("1:"&amp;ROWS(NPE!AJ$2:AJ$181)))),ROWS(NPE!$1:27))),""),"")</f>
        <v/>
      </c>
      <c r="BA60" s="98" t="str">
        <f t="array" aca="1" ref="BA60" ca="1">IFERROR(IF(ROWS(NPE!$1:27)&lt;=COUNTA(NPE!AK$2:AK$181),INDEX(NPE!AK$2:AK$181,SMALL(IF(NPE!AK$2:AK$181&lt;&gt;"",ROW(INDIRECT("1:"&amp;ROWS(NPE!AK$2:AK$181)))),ROWS(NPE!$1:27))),""),"")</f>
        <v/>
      </c>
      <c r="BB60" s="98" t="str">
        <f t="array" aca="1" ref="BB60" ca="1">IFERROR(IF(ROWS(NPE!$1:27)&lt;=COUNTA(NPE!AL$2:AL$181),INDEX(NPE!AL$2:AL$181,SMALL(IF(NPE!AL$2:AL$181&lt;&gt;"",ROW(INDIRECT("1:"&amp;ROWS(NPE!AL$2:AL$181)))),ROWS(NPE!$1:27))),""),"")</f>
        <v/>
      </c>
      <c r="BC60" s="98" t="str">
        <f t="array" aca="1" ref="BC60" ca="1">IFERROR(IF(ROWS(NPE!$1:27)&lt;=COUNTA(NPE!AM$2:AM$181),INDEX(NPE!AM$2:AM$181,SMALL(IF(NPE!AM$2:AM$181&lt;&gt;"",ROW(INDIRECT("1:"&amp;ROWS(NPE!AM$2:AM$181)))),ROWS(NPE!$1:27))),""),"")</f>
        <v/>
      </c>
      <c r="BD60" s="98" t="str">
        <f t="array" aca="1" ref="BD60" ca="1">IFERROR(IF(ROWS(NPE!$1:27)&lt;=COUNTA(NPE!AN$2:AN$181),INDEX(NPE!AN$2:AN$181,SMALL(IF(NPE!AN$2:AN$181&lt;&gt;"",ROW(INDIRECT("1:"&amp;ROWS(NPE!AN$2:AN$181)))),ROWS(NPE!$1:27))),""),"")</f>
        <v/>
      </c>
      <c r="BE60" s="98" t="str">
        <f t="array" aca="1" ref="BE60" ca="1">IFERROR(IF(ROWS(NPE!$1:27)&lt;=COUNTA(NPE!AO$2:AO$181),INDEX(NPE!AO$2:AO$181,SMALL(IF(NPE!AO$2:AO$181&lt;&gt;"",ROW(INDIRECT("1:"&amp;ROWS(NPE!AO$2:AO$181)))),ROWS(NPE!$1:27))),""),"")</f>
        <v/>
      </c>
      <c r="BF60" s="98" t="str">
        <f t="array" aca="1" ref="BF60" ca="1">IFERROR(IF(ROWS(NPE!$1:27)&lt;=COUNTA(NPE!AP$2:AP$181),INDEX(NPE!AP$2:AP$181,SMALL(IF(NPE!AP$2:AP$181&lt;&gt;"",ROW(INDIRECT("1:"&amp;ROWS(NPE!AP$2:AP$181)))),ROWS(NPE!$1:27))),""),"")</f>
        <v/>
      </c>
      <c r="BG60" s="98" t="str">
        <f t="array" aca="1" ref="BG60" ca="1">IFERROR(IF(ROWS(NPE!$1:27)&lt;=COUNTA(NPE!AQ$2:AQ$181),INDEX(NPE!AQ$2:AQ$181,SMALL(IF(NPE!AQ$2:AQ$181&lt;&gt;"",ROW(INDIRECT("1:"&amp;ROWS(NPE!AQ$2:AQ$181)))),ROWS(NPE!$1:27))),""),"")</f>
        <v/>
      </c>
      <c r="BH60" s="98" t="str">
        <f t="array" aca="1" ref="BH60" ca="1">IFERROR(IF(ROWS(NPE!$1:27)&lt;=COUNTA(NPE!AR$2:AR$181),INDEX(NPE!AR$2:AR$181,SMALL(IF(NPE!AR$2:AR$181&lt;&gt;"",ROW(INDIRECT("1:"&amp;ROWS(NPE!AR$2:AR$181)))),ROWS(NPE!$1:27))),""),"")</f>
        <v/>
      </c>
      <c r="BI60" s="98" t="str">
        <f t="array" aca="1" ref="BI60" ca="1">IFERROR(IF(ROWS(NPE!$1:27)&lt;=COUNTA(NPE!AS$2:AS$181),INDEX(NPE!AS$2:AS$181,SMALL(IF(NPE!AS$2:AS$181&lt;&gt;"",ROW(INDIRECT("1:"&amp;ROWS(NPE!AS$2:AS$181)))),ROWS(NPE!$1:27))),""),"")</f>
        <v/>
      </c>
      <c r="BJ60" s="98" t="str">
        <f t="array" aca="1" ref="BJ60" ca="1">IFERROR(IF(ROWS(NPE!$1:27)&lt;=COUNTA(NPE!AT$2:AT$181),INDEX(NPE!AT$2:AT$181,SMALL(IF(NPE!AT$2:AT$181&lt;&gt;"",ROW(INDIRECT("1:"&amp;ROWS(NPE!AT$2:AT$181)))),ROWS(NPE!$1:27))),""),"")</f>
        <v/>
      </c>
      <c r="BK60" s="98" t="str">
        <f t="array" aca="1" ref="BK60" ca="1">IFERROR(IF(ROWS(NPE!$1:27)&lt;=COUNTA(NPE!AU$2:AU$181),INDEX(NPE!AU$2:AU$181,SMALL(IF(NPE!AU$2:AU$181&lt;&gt;"",ROW(INDIRECT("1:"&amp;ROWS(NPE!AU$2:AU$181)))),ROWS(NPE!$1:27))),""),"")</f>
        <v/>
      </c>
      <c r="BL60" s="98" t="str">
        <f t="array" aca="1" ref="BL60" ca="1">IFERROR(IF(ROWS(NPE!$1:27)&lt;=COUNTA(NPE!AV$2:AV$181),INDEX(NPE!AV$2:AV$181,SMALL(IF(NPE!AV$2:AV$181&lt;&gt;"",ROW(INDIRECT("1:"&amp;ROWS(NPE!AV$2:AV$181)))),ROWS(NPE!$1:27))),""),"")</f>
        <v/>
      </c>
      <c r="BM60" s="98" t="str">
        <f t="array" aca="1" ref="BM60" ca="1">IFERROR(IF(ROWS(NPE!$1:27)&lt;=COUNTA(NPE!AW$2:AW$181),INDEX(NPE!AW$2:AW$181,SMALL(IF(NPE!AW$2:AW$181&lt;&gt;"",ROW(INDIRECT("1:"&amp;ROWS(NPE!AW$2:AW$181)))),ROWS(NPE!$1:27))),""),"")</f>
        <v/>
      </c>
      <c r="BN60" s="98" t="str">
        <f t="array" aca="1" ref="BN60" ca="1">IFERROR(IF(ROWS(NPE!$1:27)&lt;=COUNTA(NPE!AX$2:AX$181),INDEX(NPE!AX$2:AX$181,SMALL(IF(NPE!AX$2:AX$181&lt;&gt;"",ROW(INDIRECT("1:"&amp;ROWS(NPE!AX$2:AX$181)))),ROWS(NPE!$1:27))),""),"")</f>
        <v/>
      </c>
      <c r="BO60" s="98" t="str">
        <f t="array" aca="1" ref="BO60" ca="1">IFERROR(IF(ROWS(NPE!$1:27)&lt;=COUNTA(NPE!AY$2:AY$181),INDEX(NPE!AY$2:AY$181,SMALL(IF(NPE!AY$2:AY$181&lt;&gt;"",ROW(INDIRECT("1:"&amp;ROWS(NPE!AY$2:AY$181)))),ROWS(NPE!$1:27))),""),"")</f>
        <v/>
      </c>
      <c r="BP60" s="98" t="str">
        <f t="array" aca="1" ref="BP60" ca="1">IFERROR(IF(ROWS(NPE!$1:27)&lt;=COUNTA(NPE!AZ$2:AZ$181),INDEX(NPE!AZ$2:AZ$181,SMALL(IF(NPE!AZ$2:AZ$181&lt;&gt;"",ROW(INDIRECT("1:"&amp;ROWS(NPE!AZ$2:AZ$181)))),ROWS(NPE!$1:27))),""),"")</f>
        <v/>
      </c>
    </row>
    <row r="61" spans="2:68" x14ac:dyDescent="0.2">
      <c r="B61" s="183" t="str">
        <f ca="1">Surfaces!$B29</f>
        <v>fenouil</v>
      </c>
      <c r="C61" s="110">
        <f ca="1">IF((VLOOKUP(B61,Surfaces!$B$1:$AL$61,23,0))="",(VLOOKUP(B61,Surfaces!$B$1:$AL$61,36,0)),(VLOOKUP(B61,Surfaces!$B$1:$AL$61,23,0)))</f>
        <v>312</v>
      </c>
      <c r="D61" s="111">
        <f ca="1">Surfaces!$I29</f>
        <v>600</v>
      </c>
      <c r="E61" s="111" t="str">
        <f ca="1">Surfaces!$H29</f>
        <v>u</v>
      </c>
      <c r="F61" s="110">
        <f ca="1">IF((VLOOKUP(B61,Surfaces!$B$1:$AL$61,21,0))="",(VLOOKUP(B61,Surfaces!$B$1:$AL$61,34,0)),(VLOOKUP(B61,Surfaces!$B$1:$AL$61,21,0)))</f>
        <v>19.5</v>
      </c>
      <c r="G61" s="110">
        <f ca="1">IFERROR(IF((VLOOKUP(B61,Surfaces!$B$1:$AL$61,18,0))="",(VLOOKUP(B61,Surfaces!$B$1:$AL$61,31,0)/$C$3),(VLOOKUP(B61,Surfaces!$B$1:$AL$61,18,0)/$C$3)),"")</f>
        <v>39</v>
      </c>
      <c r="H61" s="111">
        <f ca="1">IF((VLOOKUP(B61,Surfaces!$B$1:$AL$61,14,0))="",(VLOOKUP(B61,Surfaces!$B$1:$AL$61,28,0)),(VLOOKUP(B61,Surfaces!$B$1:$AL$61,14,0)))</f>
        <v>3380</v>
      </c>
      <c r="I61" s="111">
        <f ca="1">IF((VLOOKUP(B61,Surfaces!$B$1:$AL$61,15,0))="",(VLOOKUP(B61,Surfaces!$B$1:$AL$61,29,0)),(VLOOKUP(B61,Surfaces!$B$1:$AL$61,15,0)))</f>
        <v>563.33333333333337</v>
      </c>
      <c r="J61" s="110">
        <f ca="1">IF(ISNA(VLOOKUP(B61,Calendrier!$A$2:$BR$181,67,0)),"",(VLOOKUP(B61,Calendrier!$A$2:$BR$181,67,0))*D61)</f>
        <v>1182</v>
      </c>
      <c r="K61" s="110" t="str">
        <f ca="1">IF(ISNA(VLOOKUP(B61,Calendrier!$A$2:$BR$181,68,0)),"",(VLOOKUP(B61,Calendrier!$A$2:$BR$181,68,0)))</f>
        <v>€/kg</v>
      </c>
      <c r="L61" s="110">
        <f ca="1">IF(ISNA(VLOOKUP(B61,Calendrier!$A$2:$BR$181,69,0)),"",(VLOOKUP(B61,Calendrier!$A$2:$BR$181,69,0))*D61)</f>
        <v>1704</v>
      </c>
      <c r="M61" s="110" t="str">
        <f t="shared" ca="1" si="0"/>
        <v>€/kg</v>
      </c>
      <c r="N61" s="110">
        <f t="shared" ca="1" si="2"/>
        <v>522</v>
      </c>
      <c r="O61" s="184" t="str">
        <f t="shared" ca="1" si="1"/>
        <v>€/kg</v>
      </c>
      <c r="Q61" s="98" t="str">
        <f t="array" aca="1" ref="Q61" ca="1">IFERROR(IF(ROWS(NPE!$1:28)&lt;=COUNTA(NPE!A$2:A$181),INDEX(NPE!A$2:A$181,SMALL(IF(NPE!A$2:A$181&lt;&gt;"",ROW(INDIRECT("1:"&amp;ROWS(NPE!A$2:A$181)))),ROWS(NPE!$1:28))),""),"")</f>
        <v/>
      </c>
      <c r="R61" s="98" t="str">
        <f t="array" aca="1" ref="R61" ca="1">IFERROR(IF(ROWS(NPE!$1:28)&lt;=COUNTA(NPE!B$2:B$181),INDEX(NPE!B$2:B$181,SMALL(IF(NPE!B$2:B$181&lt;&gt;"",ROW(INDIRECT("1:"&amp;ROWS(NPE!B$2:B$181)))),ROWS(NPE!$1:28))),""),"")</f>
        <v/>
      </c>
      <c r="S61" s="98" t="str">
        <f t="array" aca="1" ref="S61" ca="1">IFERROR(IF(ROWS(NPE!$1:28)&lt;=COUNTA(NPE!C$2:C$181),INDEX(NPE!C$2:C$181,SMALL(IF(NPE!C$2:C$181&lt;&gt;"",ROW(INDIRECT("1:"&amp;ROWS(NPE!C$2:C$181)))),ROWS(NPE!$1:28))),""),"")</f>
        <v/>
      </c>
      <c r="T61" s="98" t="str">
        <f t="array" aca="1" ref="T61" ca="1">IFERROR(IF(ROWS(NPE!$1:28)&lt;=COUNTA(NPE!D$2:D$181),INDEX(NPE!D$2:D$181,SMALL(IF(NPE!D$2:D$181&lt;&gt;"",ROW(INDIRECT("1:"&amp;ROWS(NPE!D$2:D$181)))),ROWS(NPE!$1:28))),""),"")</f>
        <v/>
      </c>
      <c r="U61" s="98" t="str">
        <f t="array" aca="1" ref="U61" ca="1">IFERROR(IF(ROWS(NPE!$1:28)&lt;=COUNTA(NPE!E$2:E$181),INDEX(NPE!E$2:E$181,SMALL(IF(NPE!E$2:E$181&lt;&gt;"",ROW(INDIRECT("1:"&amp;ROWS(NPE!E$2:E$181)))),ROWS(NPE!$1:28))),""),"")</f>
        <v/>
      </c>
      <c r="V61" s="98" t="str">
        <f t="array" aca="1" ref="V61" ca="1">IFERROR(IF(ROWS(NPE!$1:28)&lt;=COUNTA(NPE!F$2:F$181),INDEX(NPE!F$2:F$181,SMALL(IF(NPE!F$2:F$181&lt;&gt;"",ROW(INDIRECT("1:"&amp;ROWS(NPE!F$2:F$181)))),ROWS(NPE!$1:28))),""),"")</f>
        <v/>
      </c>
      <c r="W61" s="98" t="str">
        <f t="array" aca="1" ref="W61" ca="1">IFERROR(IF(ROWS(NPE!$1:28)&lt;=COUNTA(NPE!G$2:G$181),INDEX(NPE!G$2:G$181,SMALL(IF(NPE!G$2:G$181&lt;&gt;"",ROW(INDIRECT("1:"&amp;ROWS(NPE!G$2:G$181)))),ROWS(NPE!$1:28))),""),"")</f>
        <v/>
      </c>
      <c r="X61" s="98" t="str">
        <f t="array" aca="1" ref="X61" ca="1">IFERROR(IF(ROWS(NPE!$1:28)&lt;=COUNTA(NPE!H$2:H$181),INDEX(NPE!H$2:H$181,SMALL(IF(NPE!H$2:H$181&lt;&gt;"",ROW(INDIRECT("1:"&amp;ROWS(NPE!H$2:H$181)))),ROWS(NPE!$1:28))),""),"")</f>
        <v/>
      </c>
      <c r="Y61" s="98" t="str">
        <f t="array" aca="1" ref="Y61" ca="1">IFERROR(IF(ROWS(NPE!$1:28)&lt;=COUNTA(NPE!I$2:I$181),INDEX(NPE!I$2:I$181,SMALL(IF(NPE!I$2:I$181&lt;&gt;"",ROW(INDIRECT("1:"&amp;ROWS(NPE!I$2:I$181)))),ROWS(NPE!$1:28))),""),"")</f>
        <v/>
      </c>
      <c r="Z61" s="98" t="str">
        <f t="array" aca="1" ref="Z61" ca="1">IFERROR(IF(ROWS(NPE!$1:28)&lt;=COUNTA(NPE!J$2:J$181),INDEX(NPE!J$2:J$181,SMALL(IF(NPE!J$2:J$181&lt;&gt;"",ROW(INDIRECT("1:"&amp;ROWS(NPE!J$2:J$181)))),ROWS(NPE!$1:28))),""),"")</f>
        <v/>
      </c>
      <c r="AA61" s="98" t="str">
        <f t="array" aca="1" ref="AA61" ca="1">IFERROR(IF(ROWS(NPE!$1:28)&lt;=COUNTA(NPE!K$2:K$181),INDEX(NPE!K$2:K$181,SMALL(IF(NPE!K$2:K$181&lt;&gt;"",ROW(INDIRECT("1:"&amp;ROWS(NPE!K$2:K$181)))),ROWS(NPE!$1:28))),""),"")</f>
        <v/>
      </c>
      <c r="AB61" s="98" t="str">
        <f t="array" aca="1" ref="AB61" ca="1">IFERROR(IF(ROWS(NPE!$1:28)&lt;=COUNTA(NPE!L$2:L$181),INDEX(NPE!L$2:L$181,SMALL(IF(NPE!L$2:L$181&lt;&gt;"",ROW(INDIRECT("1:"&amp;ROWS(NPE!L$2:L$181)))),ROWS(NPE!$1:28))),""),"")</f>
        <v/>
      </c>
      <c r="AC61" s="98" t="str">
        <f t="array" aca="1" ref="AC61" ca="1">IFERROR(IF(ROWS(NPE!$1:28)&lt;=COUNTA(NPE!M$2:M$181),INDEX(NPE!M$2:M$181,SMALL(IF(NPE!M$2:M$181&lt;&gt;"",ROW(INDIRECT("1:"&amp;ROWS(NPE!M$2:M$181)))),ROWS(NPE!$1:28))),""),"")</f>
        <v/>
      </c>
      <c r="AD61" s="98" t="str">
        <f t="array" aca="1" ref="AD61" ca="1">IFERROR(IF(ROWS(NPE!$1:28)&lt;=COUNTA(NPE!N$2:N$181),INDEX(NPE!N$2:N$181,SMALL(IF(NPE!N$2:N$181&lt;&gt;"",ROW(INDIRECT("1:"&amp;ROWS(NPE!N$2:N$181)))),ROWS(NPE!$1:28))),""),"")</f>
        <v/>
      </c>
      <c r="AE61" s="98" t="str">
        <f t="array" aca="1" ref="AE61" ca="1">IFERROR(IF(ROWS(NPE!$1:28)&lt;=COUNTA(NPE!O$2:O$181),INDEX(NPE!O$2:O$181,SMALL(IF(NPE!O$2:O$181&lt;&gt;"",ROW(INDIRECT("1:"&amp;ROWS(NPE!O$2:O$181)))),ROWS(NPE!$1:28))),""),"")</f>
        <v/>
      </c>
      <c r="AF61" s="98" t="str">
        <f t="array" aca="1" ref="AF61" ca="1">IFERROR(IF(ROWS(NPE!$1:28)&lt;=COUNTA(NPE!P$2:P$181),INDEX(NPE!P$2:P$181,SMALL(IF(NPE!P$2:P$181&lt;&gt;"",ROW(INDIRECT("1:"&amp;ROWS(NPE!P$2:P$181)))),ROWS(NPE!$1:28))),""),"")</f>
        <v/>
      </c>
      <c r="AG61" s="98" t="str">
        <f t="array" aca="1" ref="AG61" ca="1">IFERROR(IF(ROWS(NPE!$1:28)&lt;=COUNTA(NPE!Q$2:Q$181),INDEX(NPE!Q$2:Q$181,SMALL(IF(NPE!Q$2:Q$181&lt;&gt;"",ROW(INDIRECT("1:"&amp;ROWS(NPE!Q$2:Q$181)))),ROWS(NPE!$1:28))),""),"")</f>
        <v/>
      </c>
      <c r="AH61" s="98" t="str">
        <f t="array" aca="1" ref="AH61" ca="1">IFERROR(IF(ROWS(NPE!$1:28)&lt;=COUNTA(NPE!R$2:R$181),INDEX(NPE!R$2:R$181,SMALL(IF(NPE!R$2:R$181&lt;&gt;"",ROW(INDIRECT("1:"&amp;ROWS(NPE!R$2:R$181)))),ROWS(NPE!$1:28))),""),"")</f>
        <v/>
      </c>
      <c r="AI61" s="98" t="str">
        <f t="array" aca="1" ref="AI61" ca="1">IFERROR(IF(ROWS(NPE!$1:28)&lt;=COUNTA(NPE!S$2:S$181),INDEX(NPE!S$2:S$181,SMALL(IF(NPE!S$2:S$181&lt;&gt;"",ROW(INDIRECT("1:"&amp;ROWS(NPE!S$2:S$181)))),ROWS(NPE!$1:28))),""),"")</f>
        <v/>
      </c>
      <c r="AJ61" s="98" t="str">
        <f t="array" aca="1" ref="AJ61" ca="1">IFERROR(IF(ROWS(NPE!$1:28)&lt;=COUNTA(NPE!T$2:T$181),INDEX(NPE!T$2:T$181,SMALL(IF(NPE!T$2:T$181&lt;&gt;"",ROW(INDIRECT("1:"&amp;ROWS(NPE!T$2:T$181)))),ROWS(NPE!$1:28))),""),"")</f>
        <v/>
      </c>
      <c r="AK61" s="98" t="str">
        <f t="array" aca="1" ref="AK61" ca="1">IFERROR(IF(ROWS(NPE!$1:28)&lt;=COUNTA(NPE!U$2:U$181),INDEX(NPE!U$2:U$181,SMALL(IF(NPE!U$2:U$181&lt;&gt;"",ROW(INDIRECT("1:"&amp;ROWS(NPE!U$2:U$181)))),ROWS(NPE!$1:28))),""),"")</f>
        <v/>
      </c>
      <c r="AL61" s="98" t="str">
        <f t="array" aca="1" ref="AL61" ca="1">IFERROR(IF(ROWS(NPE!$1:28)&lt;=COUNTA(NPE!V$2:V$181),INDEX(NPE!V$2:V$181,SMALL(IF(NPE!V$2:V$181&lt;&gt;"",ROW(INDIRECT("1:"&amp;ROWS(NPE!V$2:V$181)))),ROWS(NPE!$1:28))),""),"")</f>
        <v/>
      </c>
      <c r="AM61" s="98" t="str">
        <f t="array" aca="1" ref="AM61" ca="1">IFERROR(IF(ROWS(NPE!$1:28)&lt;=COUNTA(NPE!W$2:W$181),INDEX(NPE!W$2:W$181,SMALL(IF(NPE!W$2:W$181&lt;&gt;"",ROW(INDIRECT("1:"&amp;ROWS(NPE!W$2:W$181)))),ROWS(NPE!$1:28))),""),"")</f>
        <v/>
      </c>
      <c r="AN61" s="98" t="str">
        <f t="array" aca="1" ref="AN61" ca="1">IFERROR(IF(ROWS(NPE!$1:28)&lt;=COUNTA(NPE!X$2:X$181),INDEX(NPE!X$2:X$181,SMALL(IF(NPE!X$2:X$181&lt;&gt;"",ROW(INDIRECT("1:"&amp;ROWS(NPE!X$2:X$181)))),ROWS(NPE!$1:28))),""),"")</f>
        <v/>
      </c>
      <c r="AO61" s="98" t="str">
        <f t="array" aca="1" ref="AO61" ca="1">IFERROR(IF(ROWS(NPE!$1:28)&lt;=COUNTA(NPE!Y$2:Y$181),INDEX(NPE!Y$2:Y$181,SMALL(IF(NPE!Y$2:Y$181&lt;&gt;"",ROW(INDIRECT("1:"&amp;ROWS(NPE!Y$2:Y$181)))),ROWS(NPE!$1:28))),""),"")</f>
        <v/>
      </c>
      <c r="AP61" s="98" t="str">
        <f t="array" aca="1" ref="AP61" ca="1">IFERROR(IF(ROWS(NPE!$1:28)&lt;=COUNTA(NPE!Z$2:Z$181),INDEX(NPE!Z$2:Z$181,SMALL(IF(NPE!Z$2:Z$181&lt;&gt;"",ROW(INDIRECT("1:"&amp;ROWS(NPE!Z$2:Z$181)))),ROWS(NPE!$1:28))),""),"")</f>
        <v/>
      </c>
      <c r="AQ61" s="98" t="str">
        <f t="array" aca="1" ref="AQ61" ca="1">IFERROR(IF(ROWS(NPE!$1:28)&lt;=COUNTA(NPE!AA$2:AA$181),INDEX(NPE!AA$2:AA$181,SMALL(IF(NPE!AA$2:AA$181&lt;&gt;"",ROW(INDIRECT("1:"&amp;ROWS(NPE!AA$2:AA$181)))),ROWS(NPE!$1:28))),""),"")</f>
        <v/>
      </c>
      <c r="AR61" s="98" t="str">
        <f t="array" aca="1" ref="AR61" ca="1">IFERROR(IF(ROWS(NPE!$1:28)&lt;=COUNTA(NPE!AB$2:AB$181),INDEX(NPE!AB$2:AB$181,SMALL(IF(NPE!AB$2:AB$181&lt;&gt;"",ROW(INDIRECT("1:"&amp;ROWS(NPE!AB$2:AB$181)))),ROWS(NPE!$1:28))),""),"")</f>
        <v/>
      </c>
      <c r="AS61" s="98" t="str">
        <f t="array" aca="1" ref="AS61" ca="1">IFERROR(IF(ROWS(NPE!$1:28)&lt;=COUNTA(NPE!AC$2:AC$181),INDEX(NPE!AC$2:AC$181,SMALL(IF(NPE!AC$2:AC$181&lt;&gt;"",ROW(INDIRECT("1:"&amp;ROWS(NPE!AC$2:AC$181)))),ROWS(NPE!$1:28))),""),"")</f>
        <v/>
      </c>
      <c r="AT61" s="98" t="str">
        <f t="array" aca="1" ref="AT61" ca="1">IFERROR(IF(ROWS(NPE!$1:28)&lt;=COUNTA(NPE!AD$2:AD$181),INDEX(NPE!AD$2:AD$181,SMALL(IF(NPE!AD$2:AD$181&lt;&gt;"",ROW(INDIRECT("1:"&amp;ROWS(NPE!AD$2:AD$181)))),ROWS(NPE!$1:28))),""),"")</f>
        <v/>
      </c>
      <c r="AU61" s="98" t="str">
        <f t="array" aca="1" ref="AU61" ca="1">IFERROR(IF(ROWS(NPE!$1:28)&lt;=COUNTA(NPE!AE$2:AE$181),INDEX(NPE!AE$2:AE$181,SMALL(IF(NPE!AE$2:AE$181&lt;&gt;"",ROW(INDIRECT("1:"&amp;ROWS(NPE!AE$2:AE$181)))),ROWS(NPE!$1:28))),""),"")</f>
        <v/>
      </c>
      <c r="AV61" s="98" t="str">
        <f t="array" aca="1" ref="AV61" ca="1">IFERROR(IF(ROWS(NPE!$1:28)&lt;=COUNTA(NPE!AF$2:AF$181),INDEX(NPE!AF$2:AF$181,SMALL(IF(NPE!AF$2:AF$181&lt;&gt;"",ROW(INDIRECT("1:"&amp;ROWS(NPE!AF$2:AF$181)))),ROWS(NPE!$1:28))),""),"")</f>
        <v/>
      </c>
      <c r="AW61" s="98" t="str">
        <f t="array" aca="1" ref="AW61" ca="1">IFERROR(IF(ROWS(NPE!$1:28)&lt;=COUNTA(NPE!AG$2:AG$181),INDEX(NPE!AG$2:AG$181,SMALL(IF(NPE!AG$2:AG$181&lt;&gt;"",ROW(INDIRECT("1:"&amp;ROWS(NPE!AG$2:AG$181)))),ROWS(NPE!$1:28))),""),"")</f>
        <v/>
      </c>
      <c r="AX61" s="98" t="str">
        <f t="array" aca="1" ref="AX61" ca="1">IFERROR(IF(ROWS(NPE!$1:28)&lt;=COUNTA(NPE!AH$2:AH$181),INDEX(NPE!AH$2:AH$181,SMALL(IF(NPE!AH$2:AH$181&lt;&gt;"",ROW(INDIRECT("1:"&amp;ROWS(NPE!AH$2:AH$181)))),ROWS(NPE!$1:28))),""),"")</f>
        <v/>
      </c>
      <c r="AY61" s="98" t="str">
        <f t="array" aca="1" ref="AY61" ca="1">IFERROR(IF(ROWS(NPE!$1:28)&lt;=COUNTA(NPE!AI$2:AI$181),INDEX(NPE!AI$2:AI$181,SMALL(IF(NPE!AI$2:AI$181&lt;&gt;"",ROW(INDIRECT("1:"&amp;ROWS(NPE!AI$2:AI$181)))),ROWS(NPE!$1:28))),""),"")</f>
        <v/>
      </c>
      <c r="AZ61" s="98" t="str">
        <f t="array" aca="1" ref="AZ61" ca="1">IFERROR(IF(ROWS(NPE!$1:28)&lt;=COUNTA(NPE!AJ$2:AJ$181),INDEX(NPE!AJ$2:AJ$181,SMALL(IF(NPE!AJ$2:AJ$181&lt;&gt;"",ROW(INDIRECT("1:"&amp;ROWS(NPE!AJ$2:AJ$181)))),ROWS(NPE!$1:28))),""),"")</f>
        <v/>
      </c>
      <c r="BA61" s="98" t="str">
        <f t="array" aca="1" ref="BA61" ca="1">IFERROR(IF(ROWS(NPE!$1:28)&lt;=COUNTA(NPE!AK$2:AK$181),INDEX(NPE!AK$2:AK$181,SMALL(IF(NPE!AK$2:AK$181&lt;&gt;"",ROW(INDIRECT("1:"&amp;ROWS(NPE!AK$2:AK$181)))),ROWS(NPE!$1:28))),""),"")</f>
        <v/>
      </c>
      <c r="BB61" s="98" t="str">
        <f t="array" aca="1" ref="BB61" ca="1">IFERROR(IF(ROWS(NPE!$1:28)&lt;=COUNTA(NPE!AL$2:AL$181),INDEX(NPE!AL$2:AL$181,SMALL(IF(NPE!AL$2:AL$181&lt;&gt;"",ROW(INDIRECT("1:"&amp;ROWS(NPE!AL$2:AL$181)))),ROWS(NPE!$1:28))),""),"")</f>
        <v/>
      </c>
      <c r="BC61" s="98" t="str">
        <f t="array" aca="1" ref="BC61" ca="1">IFERROR(IF(ROWS(NPE!$1:28)&lt;=COUNTA(NPE!AM$2:AM$181),INDEX(NPE!AM$2:AM$181,SMALL(IF(NPE!AM$2:AM$181&lt;&gt;"",ROW(INDIRECT("1:"&amp;ROWS(NPE!AM$2:AM$181)))),ROWS(NPE!$1:28))),""),"")</f>
        <v/>
      </c>
      <c r="BD61" s="98" t="str">
        <f t="array" aca="1" ref="BD61" ca="1">IFERROR(IF(ROWS(NPE!$1:28)&lt;=COUNTA(NPE!AN$2:AN$181),INDEX(NPE!AN$2:AN$181,SMALL(IF(NPE!AN$2:AN$181&lt;&gt;"",ROW(INDIRECT("1:"&amp;ROWS(NPE!AN$2:AN$181)))),ROWS(NPE!$1:28))),""),"")</f>
        <v/>
      </c>
      <c r="BE61" s="98" t="str">
        <f t="array" aca="1" ref="BE61" ca="1">IFERROR(IF(ROWS(NPE!$1:28)&lt;=COUNTA(NPE!AO$2:AO$181),INDEX(NPE!AO$2:AO$181,SMALL(IF(NPE!AO$2:AO$181&lt;&gt;"",ROW(INDIRECT("1:"&amp;ROWS(NPE!AO$2:AO$181)))),ROWS(NPE!$1:28))),""),"")</f>
        <v/>
      </c>
      <c r="BF61" s="98" t="str">
        <f t="array" aca="1" ref="BF61" ca="1">IFERROR(IF(ROWS(NPE!$1:28)&lt;=COUNTA(NPE!AP$2:AP$181),INDEX(NPE!AP$2:AP$181,SMALL(IF(NPE!AP$2:AP$181&lt;&gt;"",ROW(INDIRECT("1:"&amp;ROWS(NPE!AP$2:AP$181)))),ROWS(NPE!$1:28))),""),"")</f>
        <v/>
      </c>
      <c r="BG61" s="98" t="str">
        <f t="array" aca="1" ref="BG61" ca="1">IFERROR(IF(ROWS(NPE!$1:28)&lt;=COUNTA(NPE!AQ$2:AQ$181),INDEX(NPE!AQ$2:AQ$181,SMALL(IF(NPE!AQ$2:AQ$181&lt;&gt;"",ROW(INDIRECT("1:"&amp;ROWS(NPE!AQ$2:AQ$181)))),ROWS(NPE!$1:28))),""),"")</f>
        <v/>
      </c>
      <c r="BH61" s="98" t="str">
        <f t="array" aca="1" ref="BH61" ca="1">IFERROR(IF(ROWS(NPE!$1:28)&lt;=COUNTA(NPE!AR$2:AR$181),INDEX(NPE!AR$2:AR$181,SMALL(IF(NPE!AR$2:AR$181&lt;&gt;"",ROW(INDIRECT("1:"&amp;ROWS(NPE!AR$2:AR$181)))),ROWS(NPE!$1:28))),""),"")</f>
        <v/>
      </c>
      <c r="BI61" s="98" t="str">
        <f t="array" aca="1" ref="BI61" ca="1">IFERROR(IF(ROWS(NPE!$1:28)&lt;=COUNTA(NPE!AS$2:AS$181),INDEX(NPE!AS$2:AS$181,SMALL(IF(NPE!AS$2:AS$181&lt;&gt;"",ROW(INDIRECT("1:"&amp;ROWS(NPE!AS$2:AS$181)))),ROWS(NPE!$1:28))),""),"")</f>
        <v/>
      </c>
      <c r="BJ61" s="98" t="str">
        <f t="array" aca="1" ref="BJ61" ca="1">IFERROR(IF(ROWS(NPE!$1:28)&lt;=COUNTA(NPE!AT$2:AT$181),INDEX(NPE!AT$2:AT$181,SMALL(IF(NPE!AT$2:AT$181&lt;&gt;"",ROW(INDIRECT("1:"&amp;ROWS(NPE!AT$2:AT$181)))),ROWS(NPE!$1:28))),""),"")</f>
        <v/>
      </c>
      <c r="BK61" s="98" t="str">
        <f t="array" aca="1" ref="BK61" ca="1">IFERROR(IF(ROWS(NPE!$1:28)&lt;=COUNTA(NPE!AU$2:AU$181),INDEX(NPE!AU$2:AU$181,SMALL(IF(NPE!AU$2:AU$181&lt;&gt;"",ROW(INDIRECT("1:"&amp;ROWS(NPE!AU$2:AU$181)))),ROWS(NPE!$1:28))),""),"")</f>
        <v/>
      </c>
      <c r="BL61" s="98" t="str">
        <f t="array" aca="1" ref="BL61" ca="1">IFERROR(IF(ROWS(NPE!$1:28)&lt;=COUNTA(NPE!AV$2:AV$181),INDEX(NPE!AV$2:AV$181,SMALL(IF(NPE!AV$2:AV$181&lt;&gt;"",ROW(INDIRECT("1:"&amp;ROWS(NPE!AV$2:AV$181)))),ROWS(NPE!$1:28))),""),"")</f>
        <v/>
      </c>
      <c r="BM61" s="98" t="str">
        <f t="array" aca="1" ref="BM61" ca="1">IFERROR(IF(ROWS(NPE!$1:28)&lt;=COUNTA(NPE!AW$2:AW$181),INDEX(NPE!AW$2:AW$181,SMALL(IF(NPE!AW$2:AW$181&lt;&gt;"",ROW(INDIRECT("1:"&amp;ROWS(NPE!AW$2:AW$181)))),ROWS(NPE!$1:28))),""),"")</f>
        <v/>
      </c>
      <c r="BN61" s="98" t="str">
        <f t="array" aca="1" ref="BN61" ca="1">IFERROR(IF(ROWS(NPE!$1:28)&lt;=COUNTA(NPE!AX$2:AX$181),INDEX(NPE!AX$2:AX$181,SMALL(IF(NPE!AX$2:AX$181&lt;&gt;"",ROW(INDIRECT("1:"&amp;ROWS(NPE!AX$2:AX$181)))),ROWS(NPE!$1:28))),""),"")</f>
        <v/>
      </c>
      <c r="BO61" s="98" t="str">
        <f t="array" aca="1" ref="BO61" ca="1">IFERROR(IF(ROWS(NPE!$1:28)&lt;=COUNTA(NPE!AY$2:AY$181),INDEX(NPE!AY$2:AY$181,SMALL(IF(NPE!AY$2:AY$181&lt;&gt;"",ROW(INDIRECT("1:"&amp;ROWS(NPE!AY$2:AY$181)))),ROWS(NPE!$1:28))),""),"")</f>
        <v/>
      </c>
      <c r="BP61" s="98" t="str">
        <f t="array" aca="1" ref="BP61" ca="1">IFERROR(IF(ROWS(NPE!$1:28)&lt;=COUNTA(NPE!AZ$2:AZ$181),INDEX(NPE!AZ$2:AZ$181,SMALL(IF(NPE!AZ$2:AZ$181&lt;&gt;"",ROW(INDIRECT("1:"&amp;ROWS(NPE!AZ$2:AZ$181)))),ROWS(NPE!$1:28))),""),"")</f>
        <v/>
      </c>
    </row>
    <row r="62" spans="2:68" x14ac:dyDescent="0.2">
      <c r="B62" s="183" t="str">
        <f ca="1">Surfaces!$B30</f>
        <v>oignons</v>
      </c>
      <c r="C62" s="110">
        <f ca="1">IF((VLOOKUP(B62,Surfaces!$B$1:$AL$61,23,0))="",(VLOOKUP(B62,Surfaces!$B$1:$AL$61,36,0)),(VLOOKUP(B62,Surfaces!$B$1:$AL$61,23,0)))</f>
        <v>270</v>
      </c>
      <c r="D62" s="111">
        <f ca="1">Surfaces!$I30</f>
        <v>450</v>
      </c>
      <c r="E62" s="111" t="str">
        <f ca="1">Surfaces!$H30</f>
        <v>kg</v>
      </c>
      <c r="F62" s="110">
        <f ca="1">IF((VLOOKUP(B62,Surfaces!$B$1:$AL$61,21,0))="",(VLOOKUP(B62,Surfaces!$B$1:$AL$61,34,0)),(VLOOKUP(B62,Surfaces!$B$1:$AL$61,21,0)))</f>
        <v>16.875</v>
      </c>
      <c r="G62" s="110">
        <f ca="1">IFERROR(IF((VLOOKUP(B62,Surfaces!$B$1:$AL$61,18,0))="",(VLOOKUP(B62,Surfaces!$B$1:$AL$61,31,0)/$C$3),(VLOOKUP(B62,Surfaces!$B$1:$AL$61,18,0)/$C$3)),"")</f>
        <v>33.75</v>
      </c>
      <c r="H62" s="111">
        <f ca="1">IF((VLOOKUP(B62,Surfaces!$B$1:$AL$61,14,0))="",(VLOOKUP(B62,Surfaces!$B$1:$AL$61,28,0)),(VLOOKUP(B62,Surfaces!$B$1:$AL$61,14,0)))</f>
        <v>8775</v>
      </c>
      <c r="I62" s="111">
        <f ca="1">IF((VLOOKUP(B62,Surfaces!$B$1:$AL$61,15,0))="",(VLOOKUP(B62,Surfaces!$B$1:$AL$61,29,0)),(VLOOKUP(B62,Surfaces!$B$1:$AL$61,15,0)))</f>
        <v>975</v>
      </c>
      <c r="J62" s="110">
        <f ca="1">IF(ISNA(VLOOKUP(B62,Calendrier!$A$2:$BR$181,67,0)),"",(VLOOKUP(B62,Calendrier!$A$2:$BR$181,67,0))*D62)</f>
        <v>571.5</v>
      </c>
      <c r="K62" s="110" t="str">
        <f ca="1">IF(ISNA(VLOOKUP(B62,Calendrier!$A$2:$BR$181,68,0)),"",(VLOOKUP(B62,Calendrier!$A$2:$BR$181,68,0)))</f>
        <v>€/kg</v>
      </c>
      <c r="L62" s="110">
        <f ca="1">IF(ISNA(VLOOKUP(B62,Calendrier!$A$2:$BR$181,69,0)),"",(VLOOKUP(B62,Calendrier!$A$2:$BR$181,69,0))*D62)</f>
        <v>810</v>
      </c>
      <c r="M62" s="110" t="str">
        <f t="shared" ca="1" si="0"/>
        <v>€/kg</v>
      </c>
      <c r="N62" s="110">
        <f t="shared" ca="1" si="2"/>
        <v>238.5</v>
      </c>
      <c r="O62" s="184" t="str">
        <f t="shared" ca="1" si="1"/>
        <v>€/kg</v>
      </c>
      <c r="Q62" s="98" t="str">
        <f t="array" aca="1" ref="Q62" ca="1">IFERROR(IF(ROWS(NPE!$1:29)&lt;=COUNTA(NPE!A$2:A$181),INDEX(NPE!A$2:A$181,SMALL(IF(NPE!A$2:A$181&lt;&gt;"",ROW(INDIRECT("1:"&amp;ROWS(NPE!A$2:A$181)))),ROWS(NPE!$1:29))),""),"")</f>
        <v/>
      </c>
      <c r="R62" s="98" t="str">
        <f t="array" aca="1" ref="R62" ca="1">IFERROR(IF(ROWS(NPE!$1:29)&lt;=COUNTA(NPE!B$2:B$181),INDEX(NPE!B$2:B$181,SMALL(IF(NPE!B$2:B$181&lt;&gt;"",ROW(INDIRECT("1:"&amp;ROWS(NPE!B$2:B$181)))),ROWS(NPE!$1:29))),""),"")</f>
        <v/>
      </c>
      <c r="S62" s="98" t="str">
        <f t="array" aca="1" ref="S62" ca="1">IFERROR(IF(ROWS(NPE!$1:29)&lt;=COUNTA(NPE!C$2:C$181),INDEX(NPE!C$2:C$181,SMALL(IF(NPE!C$2:C$181&lt;&gt;"",ROW(INDIRECT("1:"&amp;ROWS(NPE!C$2:C$181)))),ROWS(NPE!$1:29))),""),"")</f>
        <v/>
      </c>
      <c r="T62" s="98" t="str">
        <f t="array" aca="1" ref="T62" ca="1">IFERROR(IF(ROWS(NPE!$1:29)&lt;=COUNTA(NPE!D$2:D$181),INDEX(NPE!D$2:D$181,SMALL(IF(NPE!D$2:D$181&lt;&gt;"",ROW(INDIRECT("1:"&amp;ROWS(NPE!D$2:D$181)))),ROWS(NPE!$1:29))),""),"")</f>
        <v/>
      </c>
      <c r="U62" s="98" t="str">
        <f t="array" aca="1" ref="U62" ca="1">IFERROR(IF(ROWS(NPE!$1:29)&lt;=COUNTA(NPE!E$2:E$181),INDEX(NPE!E$2:E$181,SMALL(IF(NPE!E$2:E$181&lt;&gt;"",ROW(INDIRECT("1:"&amp;ROWS(NPE!E$2:E$181)))),ROWS(NPE!$1:29))),""),"")</f>
        <v/>
      </c>
      <c r="V62" s="98" t="str">
        <f t="array" aca="1" ref="V62" ca="1">IFERROR(IF(ROWS(NPE!$1:29)&lt;=COUNTA(NPE!F$2:F$181),INDEX(NPE!F$2:F$181,SMALL(IF(NPE!F$2:F$181&lt;&gt;"",ROW(INDIRECT("1:"&amp;ROWS(NPE!F$2:F$181)))),ROWS(NPE!$1:29))),""),"")</f>
        <v/>
      </c>
      <c r="W62" s="98" t="str">
        <f t="array" aca="1" ref="W62" ca="1">IFERROR(IF(ROWS(NPE!$1:29)&lt;=COUNTA(NPE!G$2:G$181),INDEX(NPE!G$2:G$181,SMALL(IF(NPE!G$2:G$181&lt;&gt;"",ROW(INDIRECT("1:"&amp;ROWS(NPE!G$2:G$181)))),ROWS(NPE!$1:29))),""),"")</f>
        <v/>
      </c>
      <c r="X62" s="98" t="str">
        <f t="array" aca="1" ref="X62" ca="1">IFERROR(IF(ROWS(NPE!$1:29)&lt;=COUNTA(NPE!H$2:H$181),INDEX(NPE!H$2:H$181,SMALL(IF(NPE!H$2:H$181&lt;&gt;"",ROW(INDIRECT("1:"&amp;ROWS(NPE!H$2:H$181)))),ROWS(NPE!$1:29))),""),"")</f>
        <v/>
      </c>
      <c r="Y62" s="98" t="str">
        <f t="array" aca="1" ref="Y62" ca="1">IFERROR(IF(ROWS(NPE!$1:29)&lt;=COUNTA(NPE!I$2:I$181),INDEX(NPE!I$2:I$181,SMALL(IF(NPE!I$2:I$181&lt;&gt;"",ROW(INDIRECT("1:"&amp;ROWS(NPE!I$2:I$181)))),ROWS(NPE!$1:29))),""),"")</f>
        <v/>
      </c>
      <c r="Z62" s="98" t="str">
        <f t="array" aca="1" ref="Z62" ca="1">IFERROR(IF(ROWS(NPE!$1:29)&lt;=COUNTA(NPE!J$2:J$181),INDEX(NPE!J$2:J$181,SMALL(IF(NPE!J$2:J$181&lt;&gt;"",ROW(INDIRECT("1:"&amp;ROWS(NPE!J$2:J$181)))),ROWS(NPE!$1:29))),""),"")</f>
        <v/>
      </c>
      <c r="AA62" s="98" t="str">
        <f t="array" aca="1" ref="AA62" ca="1">IFERROR(IF(ROWS(NPE!$1:29)&lt;=COUNTA(NPE!K$2:K$181),INDEX(NPE!K$2:K$181,SMALL(IF(NPE!K$2:K$181&lt;&gt;"",ROW(INDIRECT("1:"&amp;ROWS(NPE!K$2:K$181)))),ROWS(NPE!$1:29))),""),"")</f>
        <v/>
      </c>
      <c r="AB62" s="98" t="str">
        <f t="array" aca="1" ref="AB62" ca="1">IFERROR(IF(ROWS(NPE!$1:29)&lt;=COUNTA(NPE!L$2:L$181),INDEX(NPE!L$2:L$181,SMALL(IF(NPE!L$2:L$181&lt;&gt;"",ROW(INDIRECT("1:"&amp;ROWS(NPE!L$2:L$181)))),ROWS(NPE!$1:29))),""),"")</f>
        <v/>
      </c>
      <c r="AC62" s="98" t="str">
        <f t="array" aca="1" ref="AC62" ca="1">IFERROR(IF(ROWS(NPE!$1:29)&lt;=COUNTA(NPE!M$2:M$181),INDEX(NPE!M$2:M$181,SMALL(IF(NPE!M$2:M$181&lt;&gt;"",ROW(INDIRECT("1:"&amp;ROWS(NPE!M$2:M$181)))),ROWS(NPE!$1:29))),""),"")</f>
        <v/>
      </c>
      <c r="AD62" s="98" t="str">
        <f t="array" aca="1" ref="AD62" ca="1">IFERROR(IF(ROWS(NPE!$1:29)&lt;=COUNTA(NPE!N$2:N$181),INDEX(NPE!N$2:N$181,SMALL(IF(NPE!N$2:N$181&lt;&gt;"",ROW(INDIRECT("1:"&amp;ROWS(NPE!N$2:N$181)))),ROWS(NPE!$1:29))),""),"")</f>
        <v/>
      </c>
      <c r="AE62" s="98" t="str">
        <f t="array" aca="1" ref="AE62" ca="1">IFERROR(IF(ROWS(NPE!$1:29)&lt;=COUNTA(NPE!O$2:O$181),INDEX(NPE!O$2:O$181,SMALL(IF(NPE!O$2:O$181&lt;&gt;"",ROW(INDIRECT("1:"&amp;ROWS(NPE!O$2:O$181)))),ROWS(NPE!$1:29))),""),"")</f>
        <v/>
      </c>
      <c r="AF62" s="98" t="str">
        <f t="array" aca="1" ref="AF62" ca="1">IFERROR(IF(ROWS(NPE!$1:29)&lt;=COUNTA(NPE!P$2:P$181),INDEX(NPE!P$2:P$181,SMALL(IF(NPE!P$2:P$181&lt;&gt;"",ROW(INDIRECT("1:"&amp;ROWS(NPE!P$2:P$181)))),ROWS(NPE!$1:29))),""),"")</f>
        <v/>
      </c>
      <c r="AG62" s="98" t="str">
        <f t="array" aca="1" ref="AG62" ca="1">IFERROR(IF(ROWS(NPE!$1:29)&lt;=COUNTA(NPE!Q$2:Q$181),INDEX(NPE!Q$2:Q$181,SMALL(IF(NPE!Q$2:Q$181&lt;&gt;"",ROW(INDIRECT("1:"&amp;ROWS(NPE!Q$2:Q$181)))),ROWS(NPE!$1:29))),""),"")</f>
        <v/>
      </c>
      <c r="AH62" s="98" t="str">
        <f t="array" aca="1" ref="AH62" ca="1">IFERROR(IF(ROWS(NPE!$1:29)&lt;=COUNTA(NPE!R$2:R$181),INDEX(NPE!R$2:R$181,SMALL(IF(NPE!R$2:R$181&lt;&gt;"",ROW(INDIRECT("1:"&amp;ROWS(NPE!R$2:R$181)))),ROWS(NPE!$1:29))),""),"")</f>
        <v/>
      </c>
      <c r="AI62" s="98" t="str">
        <f t="array" aca="1" ref="AI62" ca="1">IFERROR(IF(ROWS(NPE!$1:29)&lt;=COUNTA(NPE!S$2:S$181),INDEX(NPE!S$2:S$181,SMALL(IF(NPE!S$2:S$181&lt;&gt;"",ROW(INDIRECT("1:"&amp;ROWS(NPE!S$2:S$181)))),ROWS(NPE!$1:29))),""),"")</f>
        <v/>
      </c>
      <c r="AJ62" s="98" t="str">
        <f t="array" aca="1" ref="AJ62" ca="1">IFERROR(IF(ROWS(NPE!$1:29)&lt;=COUNTA(NPE!T$2:T$181),INDEX(NPE!T$2:T$181,SMALL(IF(NPE!T$2:T$181&lt;&gt;"",ROW(INDIRECT("1:"&amp;ROWS(NPE!T$2:T$181)))),ROWS(NPE!$1:29))),""),"")</f>
        <v/>
      </c>
      <c r="AK62" s="98" t="str">
        <f t="array" aca="1" ref="AK62" ca="1">IFERROR(IF(ROWS(NPE!$1:29)&lt;=COUNTA(NPE!U$2:U$181),INDEX(NPE!U$2:U$181,SMALL(IF(NPE!U$2:U$181&lt;&gt;"",ROW(INDIRECT("1:"&amp;ROWS(NPE!U$2:U$181)))),ROWS(NPE!$1:29))),""),"")</f>
        <v/>
      </c>
      <c r="AL62" s="98" t="str">
        <f t="array" aca="1" ref="AL62" ca="1">IFERROR(IF(ROWS(NPE!$1:29)&lt;=COUNTA(NPE!V$2:V$181),INDEX(NPE!V$2:V$181,SMALL(IF(NPE!V$2:V$181&lt;&gt;"",ROW(INDIRECT("1:"&amp;ROWS(NPE!V$2:V$181)))),ROWS(NPE!$1:29))),""),"")</f>
        <v/>
      </c>
      <c r="AM62" s="98" t="str">
        <f t="array" aca="1" ref="AM62" ca="1">IFERROR(IF(ROWS(NPE!$1:29)&lt;=COUNTA(NPE!W$2:W$181),INDEX(NPE!W$2:W$181,SMALL(IF(NPE!W$2:W$181&lt;&gt;"",ROW(INDIRECT("1:"&amp;ROWS(NPE!W$2:W$181)))),ROWS(NPE!$1:29))),""),"")</f>
        <v/>
      </c>
      <c r="AN62" s="98" t="str">
        <f t="array" aca="1" ref="AN62" ca="1">IFERROR(IF(ROWS(NPE!$1:29)&lt;=COUNTA(NPE!X$2:X$181),INDEX(NPE!X$2:X$181,SMALL(IF(NPE!X$2:X$181&lt;&gt;"",ROW(INDIRECT("1:"&amp;ROWS(NPE!X$2:X$181)))),ROWS(NPE!$1:29))),""),"")</f>
        <v/>
      </c>
      <c r="AO62" s="98" t="str">
        <f t="array" aca="1" ref="AO62" ca="1">IFERROR(IF(ROWS(NPE!$1:29)&lt;=COUNTA(NPE!Y$2:Y$181),INDEX(NPE!Y$2:Y$181,SMALL(IF(NPE!Y$2:Y$181&lt;&gt;"",ROW(INDIRECT("1:"&amp;ROWS(NPE!Y$2:Y$181)))),ROWS(NPE!$1:29))),""),"")</f>
        <v/>
      </c>
      <c r="AP62" s="98" t="str">
        <f t="array" aca="1" ref="AP62" ca="1">IFERROR(IF(ROWS(NPE!$1:29)&lt;=COUNTA(NPE!Z$2:Z$181),INDEX(NPE!Z$2:Z$181,SMALL(IF(NPE!Z$2:Z$181&lt;&gt;"",ROW(INDIRECT("1:"&amp;ROWS(NPE!Z$2:Z$181)))),ROWS(NPE!$1:29))),""),"")</f>
        <v/>
      </c>
      <c r="AQ62" s="98" t="str">
        <f t="array" aca="1" ref="AQ62" ca="1">IFERROR(IF(ROWS(NPE!$1:29)&lt;=COUNTA(NPE!AA$2:AA$181),INDEX(NPE!AA$2:AA$181,SMALL(IF(NPE!AA$2:AA$181&lt;&gt;"",ROW(INDIRECT("1:"&amp;ROWS(NPE!AA$2:AA$181)))),ROWS(NPE!$1:29))),""),"")</f>
        <v/>
      </c>
      <c r="AR62" s="98" t="str">
        <f t="array" aca="1" ref="AR62" ca="1">IFERROR(IF(ROWS(NPE!$1:29)&lt;=COUNTA(NPE!AB$2:AB$181),INDEX(NPE!AB$2:AB$181,SMALL(IF(NPE!AB$2:AB$181&lt;&gt;"",ROW(INDIRECT("1:"&amp;ROWS(NPE!AB$2:AB$181)))),ROWS(NPE!$1:29))),""),"")</f>
        <v/>
      </c>
      <c r="AS62" s="98" t="str">
        <f t="array" aca="1" ref="AS62" ca="1">IFERROR(IF(ROWS(NPE!$1:29)&lt;=COUNTA(NPE!AC$2:AC$181),INDEX(NPE!AC$2:AC$181,SMALL(IF(NPE!AC$2:AC$181&lt;&gt;"",ROW(INDIRECT("1:"&amp;ROWS(NPE!AC$2:AC$181)))),ROWS(NPE!$1:29))),""),"")</f>
        <v/>
      </c>
      <c r="AT62" s="98" t="str">
        <f t="array" aca="1" ref="AT62" ca="1">IFERROR(IF(ROWS(NPE!$1:29)&lt;=COUNTA(NPE!AD$2:AD$181),INDEX(NPE!AD$2:AD$181,SMALL(IF(NPE!AD$2:AD$181&lt;&gt;"",ROW(INDIRECT("1:"&amp;ROWS(NPE!AD$2:AD$181)))),ROWS(NPE!$1:29))),""),"")</f>
        <v/>
      </c>
      <c r="AU62" s="98" t="str">
        <f t="array" aca="1" ref="AU62" ca="1">IFERROR(IF(ROWS(NPE!$1:29)&lt;=COUNTA(NPE!AE$2:AE$181),INDEX(NPE!AE$2:AE$181,SMALL(IF(NPE!AE$2:AE$181&lt;&gt;"",ROW(INDIRECT("1:"&amp;ROWS(NPE!AE$2:AE$181)))),ROWS(NPE!$1:29))),""),"")</f>
        <v/>
      </c>
      <c r="AV62" s="98" t="str">
        <f t="array" aca="1" ref="AV62" ca="1">IFERROR(IF(ROWS(NPE!$1:29)&lt;=COUNTA(NPE!AF$2:AF$181),INDEX(NPE!AF$2:AF$181,SMALL(IF(NPE!AF$2:AF$181&lt;&gt;"",ROW(INDIRECT("1:"&amp;ROWS(NPE!AF$2:AF$181)))),ROWS(NPE!$1:29))),""),"")</f>
        <v/>
      </c>
      <c r="AW62" s="98" t="str">
        <f t="array" aca="1" ref="AW62" ca="1">IFERROR(IF(ROWS(NPE!$1:29)&lt;=COUNTA(NPE!AG$2:AG$181),INDEX(NPE!AG$2:AG$181,SMALL(IF(NPE!AG$2:AG$181&lt;&gt;"",ROW(INDIRECT("1:"&amp;ROWS(NPE!AG$2:AG$181)))),ROWS(NPE!$1:29))),""),"")</f>
        <v/>
      </c>
      <c r="AX62" s="98" t="str">
        <f t="array" aca="1" ref="AX62" ca="1">IFERROR(IF(ROWS(NPE!$1:29)&lt;=COUNTA(NPE!AH$2:AH$181),INDEX(NPE!AH$2:AH$181,SMALL(IF(NPE!AH$2:AH$181&lt;&gt;"",ROW(INDIRECT("1:"&amp;ROWS(NPE!AH$2:AH$181)))),ROWS(NPE!$1:29))),""),"")</f>
        <v/>
      </c>
      <c r="AY62" s="98" t="str">
        <f t="array" aca="1" ref="AY62" ca="1">IFERROR(IF(ROWS(NPE!$1:29)&lt;=COUNTA(NPE!AI$2:AI$181),INDEX(NPE!AI$2:AI$181,SMALL(IF(NPE!AI$2:AI$181&lt;&gt;"",ROW(INDIRECT("1:"&amp;ROWS(NPE!AI$2:AI$181)))),ROWS(NPE!$1:29))),""),"")</f>
        <v/>
      </c>
      <c r="AZ62" s="98" t="str">
        <f t="array" aca="1" ref="AZ62" ca="1">IFERROR(IF(ROWS(NPE!$1:29)&lt;=COUNTA(NPE!AJ$2:AJ$181),INDEX(NPE!AJ$2:AJ$181,SMALL(IF(NPE!AJ$2:AJ$181&lt;&gt;"",ROW(INDIRECT("1:"&amp;ROWS(NPE!AJ$2:AJ$181)))),ROWS(NPE!$1:29))),""),"")</f>
        <v/>
      </c>
      <c r="BA62" s="98" t="str">
        <f t="array" aca="1" ref="BA62" ca="1">IFERROR(IF(ROWS(NPE!$1:29)&lt;=COUNTA(NPE!AK$2:AK$181),INDEX(NPE!AK$2:AK$181,SMALL(IF(NPE!AK$2:AK$181&lt;&gt;"",ROW(INDIRECT("1:"&amp;ROWS(NPE!AK$2:AK$181)))),ROWS(NPE!$1:29))),""),"")</f>
        <v/>
      </c>
      <c r="BB62" s="98" t="str">
        <f t="array" aca="1" ref="BB62" ca="1">IFERROR(IF(ROWS(NPE!$1:29)&lt;=COUNTA(NPE!AL$2:AL$181),INDEX(NPE!AL$2:AL$181,SMALL(IF(NPE!AL$2:AL$181&lt;&gt;"",ROW(INDIRECT("1:"&amp;ROWS(NPE!AL$2:AL$181)))),ROWS(NPE!$1:29))),""),"")</f>
        <v/>
      </c>
      <c r="BC62" s="98" t="str">
        <f t="array" aca="1" ref="BC62" ca="1">IFERROR(IF(ROWS(NPE!$1:29)&lt;=COUNTA(NPE!AM$2:AM$181),INDEX(NPE!AM$2:AM$181,SMALL(IF(NPE!AM$2:AM$181&lt;&gt;"",ROW(INDIRECT("1:"&amp;ROWS(NPE!AM$2:AM$181)))),ROWS(NPE!$1:29))),""),"")</f>
        <v/>
      </c>
      <c r="BD62" s="98" t="str">
        <f t="array" aca="1" ref="BD62" ca="1">IFERROR(IF(ROWS(NPE!$1:29)&lt;=COUNTA(NPE!AN$2:AN$181),INDEX(NPE!AN$2:AN$181,SMALL(IF(NPE!AN$2:AN$181&lt;&gt;"",ROW(INDIRECT("1:"&amp;ROWS(NPE!AN$2:AN$181)))),ROWS(NPE!$1:29))),""),"")</f>
        <v/>
      </c>
      <c r="BE62" s="98" t="str">
        <f t="array" aca="1" ref="BE62" ca="1">IFERROR(IF(ROWS(NPE!$1:29)&lt;=COUNTA(NPE!AO$2:AO$181),INDEX(NPE!AO$2:AO$181,SMALL(IF(NPE!AO$2:AO$181&lt;&gt;"",ROW(INDIRECT("1:"&amp;ROWS(NPE!AO$2:AO$181)))),ROWS(NPE!$1:29))),""),"")</f>
        <v/>
      </c>
      <c r="BF62" s="98" t="str">
        <f t="array" aca="1" ref="BF62" ca="1">IFERROR(IF(ROWS(NPE!$1:29)&lt;=COUNTA(NPE!AP$2:AP$181),INDEX(NPE!AP$2:AP$181,SMALL(IF(NPE!AP$2:AP$181&lt;&gt;"",ROW(INDIRECT("1:"&amp;ROWS(NPE!AP$2:AP$181)))),ROWS(NPE!$1:29))),""),"")</f>
        <v/>
      </c>
      <c r="BG62" s="98" t="str">
        <f t="array" aca="1" ref="BG62" ca="1">IFERROR(IF(ROWS(NPE!$1:29)&lt;=COUNTA(NPE!AQ$2:AQ$181),INDEX(NPE!AQ$2:AQ$181,SMALL(IF(NPE!AQ$2:AQ$181&lt;&gt;"",ROW(INDIRECT("1:"&amp;ROWS(NPE!AQ$2:AQ$181)))),ROWS(NPE!$1:29))),""),"")</f>
        <v/>
      </c>
      <c r="BH62" s="98" t="str">
        <f t="array" aca="1" ref="BH62" ca="1">IFERROR(IF(ROWS(NPE!$1:29)&lt;=COUNTA(NPE!AR$2:AR$181),INDEX(NPE!AR$2:AR$181,SMALL(IF(NPE!AR$2:AR$181&lt;&gt;"",ROW(INDIRECT("1:"&amp;ROWS(NPE!AR$2:AR$181)))),ROWS(NPE!$1:29))),""),"")</f>
        <v/>
      </c>
      <c r="BI62" s="98" t="str">
        <f t="array" aca="1" ref="BI62" ca="1">IFERROR(IF(ROWS(NPE!$1:29)&lt;=COUNTA(NPE!AS$2:AS$181),INDEX(NPE!AS$2:AS$181,SMALL(IF(NPE!AS$2:AS$181&lt;&gt;"",ROW(INDIRECT("1:"&amp;ROWS(NPE!AS$2:AS$181)))),ROWS(NPE!$1:29))),""),"")</f>
        <v/>
      </c>
      <c r="BJ62" s="98" t="str">
        <f t="array" aca="1" ref="BJ62" ca="1">IFERROR(IF(ROWS(NPE!$1:29)&lt;=COUNTA(NPE!AT$2:AT$181),INDEX(NPE!AT$2:AT$181,SMALL(IF(NPE!AT$2:AT$181&lt;&gt;"",ROW(INDIRECT("1:"&amp;ROWS(NPE!AT$2:AT$181)))),ROWS(NPE!$1:29))),""),"")</f>
        <v/>
      </c>
      <c r="BK62" s="98" t="str">
        <f t="array" aca="1" ref="BK62" ca="1">IFERROR(IF(ROWS(NPE!$1:29)&lt;=COUNTA(NPE!AU$2:AU$181),INDEX(NPE!AU$2:AU$181,SMALL(IF(NPE!AU$2:AU$181&lt;&gt;"",ROW(INDIRECT("1:"&amp;ROWS(NPE!AU$2:AU$181)))),ROWS(NPE!$1:29))),""),"")</f>
        <v/>
      </c>
      <c r="BL62" s="98" t="str">
        <f t="array" aca="1" ref="BL62" ca="1">IFERROR(IF(ROWS(NPE!$1:29)&lt;=COUNTA(NPE!AV$2:AV$181),INDEX(NPE!AV$2:AV$181,SMALL(IF(NPE!AV$2:AV$181&lt;&gt;"",ROW(INDIRECT("1:"&amp;ROWS(NPE!AV$2:AV$181)))),ROWS(NPE!$1:29))),""),"")</f>
        <v/>
      </c>
      <c r="BM62" s="98" t="str">
        <f t="array" aca="1" ref="BM62" ca="1">IFERROR(IF(ROWS(NPE!$1:29)&lt;=COUNTA(NPE!AW$2:AW$181),INDEX(NPE!AW$2:AW$181,SMALL(IF(NPE!AW$2:AW$181&lt;&gt;"",ROW(INDIRECT("1:"&amp;ROWS(NPE!AW$2:AW$181)))),ROWS(NPE!$1:29))),""),"")</f>
        <v/>
      </c>
      <c r="BN62" s="98" t="str">
        <f t="array" aca="1" ref="BN62" ca="1">IFERROR(IF(ROWS(NPE!$1:29)&lt;=COUNTA(NPE!AX$2:AX$181),INDEX(NPE!AX$2:AX$181,SMALL(IF(NPE!AX$2:AX$181&lt;&gt;"",ROW(INDIRECT("1:"&amp;ROWS(NPE!AX$2:AX$181)))),ROWS(NPE!$1:29))),""),"")</f>
        <v/>
      </c>
      <c r="BO62" s="98" t="str">
        <f t="array" aca="1" ref="BO62" ca="1">IFERROR(IF(ROWS(NPE!$1:29)&lt;=COUNTA(NPE!AY$2:AY$181),INDEX(NPE!AY$2:AY$181,SMALL(IF(NPE!AY$2:AY$181&lt;&gt;"",ROW(INDIRECT("1:"&amp;ROWS(NPE!AY$2:AY$181)))),ROWS(NPE!$1:29))),""),"")</f>
        <v/>
      </c>
      <c r="BP62" s="98" t="str">
        <f t="array" aca="1" ref="BP62" ca="1">IFERROR(IF(ROWS(NPE!$1:29)&lt;=COUNTA(NPE!AZ$2:AZ$181),INDEX(NPE!AZ$2:AZ$181,SMALL(IF(NPE!AZ$2:AZ$181&lt;&gt;"",ROW(INDIRECT("1:"&amp;ROWS(NPE!AZ$2:AZ$181)))),ROWS(NPE!$1:29))),""),"")</f>
        <v/>
      </c>
    </row>
    <row r="63" spans="2:68" x14ac:dyDescent="0.2">
      <c r="B63" s="183" t="str">
        <f ca="1">Surfaces!$B31</f>
        <v>racine de pissenlit</v>
      </c>
      <c r="C63" s="110">
        <f ca="1">IF((VLOOKUP(B63,Surfaces!$B$1:$AL$61,23,0))="",(VLOOKUP(B63,Surfaces!$B$1:$AL$61,36,0)),(VLOOKUP(B63,Surfaces!$B$1:$AL$61,23,0)))</f>
        <v>0.8</v>
      </c>
      <c r="D63" s="111">
        <f ca="1">Surfaces!$I31</f>
        <v>20</v>
      </c>
      <c r="E63" s="111" t="str">
        <f ca="1">Surfaces!$H31</f>
        <v>kg</v>
      </c>
      <c r="F63" s="110">
        <f ca="1">IF((VLOOKUP(B63,Surfaces!$B$1:$AL$61,21,0))="",(VLOOKUP(B63,Surfaces!$B$1:$AL$61,34,0)),(VLOOKUP(B63,Surfaces!$B$1:$AL$61,21,0)))</f>
        <v>0.05</v>
      </c>
      <c r="G63" s="110">
        <f ca="1">IFERROR(IF((VLOOKUP(B63,Surfaces!$B$1:$AL$61,18,0))="",(VLOOKUP(B63,Surfaces!$B$1:$AL$61,31,0)/$C$3),(VLOOKUP(B63,Surfaces!$B$1:$AL$61,18,0)/$C$3)),"")</f>
        <v>0.2</v>
      </c>
      <c r="H63" s="111">
        <f ca="1">IF((VLOOKUP(B63,Surfaces!$B$1:$AL$61,14,0))="",(VLOOKUP(B63,Surfaces!$B$1:$AL$61,28,0)),(VLOOKUP(B63,Surfaces!$B$1:$AL$61,14,0)))</f>
        <v>6.5</v>
      </c>
      <c r="I63" s="111">
        <f ca="1">IF((VLOOKUP(B63,Surfaces!$B$1:$AL$61,15,0))="",(VLOOKUP(B63,Surfaces!$B$1:$AL$61,29,0)),(VLOOKUP(B63,Surfaces!$B$1:$AL$61,15,0)))</f>
        <v>10</v>
      </c>
      <c r="J63" s="110">
        <f ca="1">IF(ISNA(VLOOKUP(B63,Calendrier!$A$2:$BR$181,67,0)),"",(VLOOKUP(B63,Calendrier!$A$2:$BR$181,67,0))*D63)</f>
        <v>368.8</v>
      </c>
      <c r="K63" s="110" t="str">
        <f ca="1">IF(ISNA(VLOOKUP(B63,Calendrier!$A$2:$BR$181,68,0)),"",(VLOOKUP(B63,Calendrier!$A$2:$BR$181,68,0)))</f>
        <v>€/kg</v>
      </c>
      <c r="L63" s="110">
        <f ca="1">IF(ISNA(VLOOKUP(B63,Calendrier!$A$2:$BR$181,69,0)),"",(VLOOKUP(B63,Calendrier!$A$2:$BR$181,69,0))*D63)</f>
        <v>76</v>
      </c>
      <c r="M63" s="110" t="str">
        <f t="shared" ca="1" si="0"/>
        <v>€/kg</v>
      </c>
      <c r="N63" s="110">
        <f t="shared" ca="1" si="2"/>
        <v>-292.8</v>
      </c>
      <c r="O63" s="184" t="str">
        <f t="shared" ca="1" si="1"/>
        <v>€/kg</v>
      </c>
      <c r="Q63" s="98" t="str">
        <f t="array" aca="1" ref="Q63" ca="1">IFERROR(IF(ROWS(NPE!$1:30)&lt;=COUNTA(NPE!A$2:A$181),INDEX(NPE!A$2:A$181,SMALL(IF(NPE!A$2:A$181&lt;&gt;"",ROW(INDIRECT("1:"&amp;ROWS(NPE!A$2:A$181)))),ROWS(NPE!$1:30))),""),"")</f>
        <v/>
      </c>
      <c r="R63" s="98" t="str">
        <f t="array" aca="1" ref="R63" ca="1">IFERROR(IF(ROWS(NPE!$1:30)&lt;=COUNTA(NPE!B$2:B$181),INDEX(NPE!B$2:B$181,SMALL(IF(NPE!B$2:B$181&lt;&gt;"",ROW(INDIRECT("1:"&amp;ROWS(NPE!B$2:B$181)))),ROWS(NPE!$1:30))),""),"")</f>
        <v/>
      </c>
      <c r="S63" s="98" t="str">
        <f t="array" aca="1" ref="S63" ca="1">IFERROR(IF(ROWS(NPE!$1:30)&lt;=COUNTA(NPE!C$2:C$181),INDEX(NPE!C$2:C$181,SMALL(IF(NPE!C$2:C$181&lt;&gt;"",ROW(INDIRECT("1:"&amp;ROWS(NPE!C$2:C$181)))),ROWS(NPE!$1:30))),""),"")</f>
        <v/>
      </c>
      <c r="T63" s="98" t="str">
        <f t="array" aca="1" ref="T63" ca="1">IFERROR(IF(ROWS(NPE!$1:30)&lt;=COUNTA(NPE!D$2:D$181),INDEX(NPE!D$2:D$181,SMALL(IF(NPE!D$2:D$181&lt;&gt;"",ROW(INDIRECT("1:"&amp;ROWS(NPE!D$2:D$181)))),ROWS(NPE!$1:30))),""),"")</f>
        <v/>
      </c>
      <c r="U63" s="98" t="str">
        <f t="array" aca="1" ref="U63" ca="1">IFERROR(IF(ROWS(NPE!$1:30)&lt;=COUNTA(NPE!E$2:E$181),INDEX(NPE!E$2:E$181,SMALL(IF(NPE!E$2:E$181&lt;&gt;"",ROW(INDIRECT("1:"&amp;ROWS(NPE!E$2:E$181)))),ROWS(NPE!$1:30))),""),"")</f>
        <v/>
      </c>
      <c r="V63" s="98" t="str">
        <f t="array" aca="1" ref="V63" ca="1">IFERROR(IF(ROWS(NPE!$1:30)&lt;=COUNTA(NPE!F$2:F$181),INDEX(NPE!F$2:F$181,SMALL(IF(NPE!F$2:F$181&lt;&gt;"",ROW(INDIRECT("1:"&amp;ROWS(NPE!F$2:F$181)))),ROWS(NPE!$1:30))),""),"")</f>
        <v/>
      </c>
      <c r="W63" s="98" t="str">
        <f t="array" aca="1" ref="W63" ca="1">IFERROR(IF(ROWS(NPE!$1:30)&lt;=COUNTA(NPE!G$2:G$181),INDEX(NPE!G$2:G$181,SMALL(IF(NPE!G$2:G$181&lt;&gt;"",ROW(INDIRECT("1:"&amp;ROWS(NPE!G$2:G$181)))),ROWS(NPE!$1:30))),""),"")</f>
        <v/>
      </c>
      <c r="X63" s="98" t="str">
        <f t="array" aca="1" ref="X63" ca="1">IFERROR(IF(ROWS(NPE!$1:30)&lt;=COUNTA(NPE!H$2:H$181),INDEX(NPE!H$2:H$181,SMALL(IF(NPE!H$2:H$181&lt;&gt;"",ROW(INDIRECT("1:"&amp;ROWS(NPE!H$2:H$181)))),ROWS(NPE!$1:30))),""),"")</f>
        <v/>
      </c>
      <c r="Y63" s="98" t="str">
        <f t="array" aca="1" ref="Y63" ca="1">IFERROR(IF(ROWS(NPE!$1:30)&lt;=COUNTA(NPE!I$2:I$181),INDEX(NPE!I$2:I$181,SMALL(IF(NPE!I$2:I$181&lt;&gt;"",ROW(INDIRECT("1:"&amp;ROWS(NPE!I$2:I$181)))),ROWS(NPE!$1:30))),""),"")</f>
        <v/>
      </c>
      <c r="Z63" s="98" t="str">
        <f t="array" aca="1" ref="Z63" ca="1">IFERROR(IF(ROWS(NPE!$1:30)&lt;=COUNTA(NPE!J$2:J$181),INDEX(NPE!J$2:J$181,SMALL(IF(NPE!J$2:J$181&lt;&gt;"",ROW(INDIRECT("1:"&amp;ROWS(NPE!J$2:J$181)))),ROWS(NPE!$1:30))),""),"")</f>
        <v/>
      </c>
      <c r="AA63" s="98" t="str">
        <f t="array" aca="1" ref="AA63" ca="1">IFERROR(IF(ROWS(NPE!$1:30)&lt;=COUNTA(NPE!K$2:K$181),INDEX(NPE!K$2:K$181,SMALL(IF(NPE!K$2:K$181&lt;&gt;"",ROW(INDIRECT("1:"&amp;ROWS(NPE!K$2:K$181)))),ROWS(NPE!$1:30))),""),"")</f>
        <v/>
      </c>
      <c r="AB63" s="98" t="str">
        <f t="array" aca="1" ref="AB63" ca="1">IFERROR(IF(ROWS(NPE!$1:30)&lt;=COUNTA(NPE!L$2:L$181),INDEX(NPE!L$2:L$181,SMALL(IF(NPE!L$2:L$181&lt;&gt;"",ROW(INDIRECT("1:"&amp;ROWS(NPE!L$2:L$181)))),ROWS(NPE!$1:30))),""),"")</f>
        <v/>
      </c>
      <c r="AC63" s="98" t="str">
        <f t="array" aca="1" ref="AC63" ca="1">IFERROR(IF(ROWS(NPE!$1:30)&lt;=COUNTA(NPE!M$2:M$181),INDEX(NPE!M$2:M$181,SMALL(IF(NPE!M$2:M$181&lt;&gt;"",ROW(INDIRECT("1:"&amp;ROWS(NPE!M$2:M$181)))),ROWS(NPE!$1:30))),""),"")</f>
        <v/>
      </c>
      <c r="AD63" s="98" t="str">
        <f t="array" aca="1" ref="AD63" ca="1">IFERROR(IF(ROWS(NPE!$1:30)&lt;=COUNTA(NPE!N$2:N$181),INDEX(NPE!N$2:N$181,SMALL(IF(NPE!N$2:N$181&lt;&gt;"",ROW(INDIRECT("1:"&amp;ROWS(NPE!N$2:N$181)))),ROWS(NPE!$1:30))),""),"")</f>
        <v/>
      </c>
      <c r="AE63" s="98" t="str">
        <f t="array" aca="1" ref="AE63" ca="1">IFERROR(IF(ROWS(NPE!$1:30)&lt;=COUNTA(NPE!O$2:O$181),INDEX(NPE!O$2:O$181,SMALL(IF(NPE!O$2:O$181&lt;&gt;"",ROW(INDIRECT("1:"&amp;ROWS(NPE!O$2:O$181)))),ROWS(NPE!$1:30))),""),"")</f>
        <v/>
      </c>
      <c r="AF63" s="98" t="str">
        <f t="array" aca="1" ref="AF63" ca="1">IFERROR(IF(ROWS(NPE!$1:30)&lt;=COUNTA(NPE!P$2:P$181),INDEX(NPE!P$2:P$181,SMALL(IF(NPE!P$2:P$181&lt;&gt;"",ROW(INDIRECT("1:"&amp;ROWS(NPE!P$2:P$181)))),ROWS(NPE!$1:30))),""),"")</f>
        <v/>
      </c>
      <c r="AG63" s="98" t="str">
        <f t="array" aca="1" ref="AG63" ca="1">IFERROR(IF(ROWS(NPE!$1:30)&lt;=COUNTA(NPE!Q$2:Q$181),INDEX(NPE!Q$2:Q$181,SMALL(IF(NPE!Q$2:Q$181&lt;&gt;"",ROW(INDIRECT("1:"&amp;ROWS(NPE!Q$2:Q$181)))),ROWS(NPE!$1:30))),""),"")</f>
        <v/>
      </c>
      <c r="AH63" s="98" t="str">
        <f t="array" aca="1" ref="AH63" ca="1">IFERROR(IF(ROWS(NPE!$1:30)&lt;=COUNTA(NPE!R$2:R$181),INDEX(NPE!R$2:R$181,SMALL(IF(NPE!R$2:R$181&lt;&gt;"",ROW(INDIRECT("1:"&amp;ROWS(NPE!R$2:R$181)))),ROWS(NPE!$1:30))),""),"")</f>
        <v/>
      </c>
      <c r="AI63" s="98" t="str">
        <f t="array" aca="1" ref="AI63" ca="1">IFERROR(IF(ROWS(NPE!$1:30)&lt;=COUNTA(NPE!S$2:S$181),INDEX(NPE!S$2:S$181,SMALL(IF(NPE!S$2:S$181&lt;&gt;"",ROW(INDIRECT("1:"&amp;ROWS(NPE!S$2:S$181)))),ROWS(NPE!$1:30))),""),"")</f>
        <v/>
      </c>
      <c r="AJ63" s="98" t="str">
        <f t="array" aca="1" ref="AJ63" ca="1">IFERROR(IF(ROWS(NPE!$1:30)&lt;=COUNTA(NPE!T$2:T$181),INDEX(NPE!T$2:T$181,SMALL(IF(NPE!T$2:T$181&lt;&gt;"",ROW(INDIRECT("1:"&amp;ROWS(NPE!T$2:T$181)))),ROWS(NPE!$1:30))),""),"")</f>
        <v/>
      </c>
      <c r="AK63" s="98" t="str">
        <f t="array" aca="1" ref="AK63" ca="1">IFERROR(IF(ROWS(NPE!$1:30)&lt;=COUNTA(NPE!U$2:U$181),INDEX(NPE!U$2:U$181,SMALL(IF(NPE!U$2:U$181&lt;&gt;"",ROW(INDIRECT("1:"&amp;ROWS(NPE!U$2:U$181)))),ROWS(NPE!$1:30))),""),"")</f>
        <v/>
      </c>
      <c r="AL63" s="98" t="str">
        <f t="array" aca="1" ref="AL63" ca="1">IFERROR(IF(ROWS(NPE!$1:30)&lt;=COUNTA(NPE!V$2:V$181),INDEX(NPE!V$2:V$181,SMALL(IF(NPE!V$2:V$181&lt;&gt;"",ROW(INDIRECT("1:"&amp;ROWS(NPE!V$2:V$181)))),ROWS(NPE!$1:30))),""),"")</f>
        <v/>
      </c>
      <c r="AM63" s="98" t="str">
        <f t="array" aca="1" ref="AM63" ca="1">IFERROR(IF(ROWS(NPE!$1:30)&lt;=COUNTA(NPE!W$2:W$181),INDEX(NPE!W$2:W$181,SMALL(IF(NPE!W$2:W$181&lt;&gt;"",ROW(INDIRECT("1:"&amp;ROWS(NPE!W$2:W$181)))),ROWS(NPE!$1:30))),""),"")</f>
        <v/>
      </c>
      <c r="AN63" s="98" t="str">
        <f t="array" aca="1" ref="AN63" ca="1">IFERROR(IF(ROWS(NPE!$1:30)&lt;=COUNTA(NPE!X$2:X$181),INDEX(NPE!X$2:X$181,SMALL(IF(NPE!X$2:X$181&lt;&gt;"",ROW(INDIRECT("1:"&amp;ROWS(NPE!X$2:X$181)))),ROWS(NPE!$1:30))),""),"")</f>
        <v/>
      </c>
      <c r="AO63" s="98" t="str">
        <f t="array" aca="1" ref="AO63" ca="1">IFERROR(IF(ROWS(NPE!$1:30)&lt;=COUNTA(NPE!Y$2:Y$181),INDEX(NPE!Y$2:Y$181,SMALL(IF(NPE!Y$2:Y$181&lt;&gt;"",ROW(INDIRECT("1:"&amp;ROWS(NPE!Y$2:Y$181)))),ROWS(NPE!$1:30))),""),"")</f>
        <v/>
      </c>
      <c r="AP63" s="98" t="str">
        <f t="array" aca="1" ref="AP63" ca="1">IFERROR(IF(ROWS(NPE!$1:30)&lt;=COUNTA(NPE!Z$2:Z$181),INDEX(NPE!Z$2:Z$181,SMALL(IF(NPE!Z$2:Z$181&lt;&gt;"",ROW(INDIRECT("1:"&amp;ROWS(NPE!Z$2:Z$181)))),ROWS(NPE!$1:30))),""),"")</f>
        <v/>
      </c>
      <c r="AQ63" s="98" t="str">
        <f t="array" aca="1" ref="AQ63" ca="1">IFERROR(IF(ROWS(NPE!$1:30)&lt;=COUNTA(NPE!AA$2:AA$181),INDEX(NPE!AA$2:AA$181,SMALL(IF(NPE!AA$2:AA$181&lt;&gt;"",ROW(INDIRECT("1:"&amp;ROWS(NPE!AA$2:AA$181)))),ROWS(NPE!$1:30))),""),"")</f>
        <v/>
      </c>
      <c r="AR63" s="98" t="str">
        <f t="array" aca="1" ref="AR63" ca="1">IFERROR(IF(ROWS(NPE!$1:30)&lt;=COUNTA(NPE!AB$2:AB$181),INDEX(NPE!AB$2:AB$181,SMALL(IF(NPE!AB$2:AB$181&lt;&gt;"",ROW(INDIRECT("1:"&amp;ROWS(NPE!AB$2:AB$181)))),ROWS(NPE!$1:30))),""),"")</f>
        <v/>
      </c>
      <c r="AS63" s="98" t="str">
        <f t="array" aca="1" ref="AS63" ca="1">IFERROR(IF(ROWS(NPE!$1:30)&lt;=COUNTA(NPE!AC$2:AC$181),INDEX(NPE!AC$2:AC$181,SMALL(IF(NPE!AC$2:AC$181&lt;&gt;"",ROW(INDIRECT("1:"&amp;ROWS(NPE!AC$2:AC$181)))),ROWS(NPE!$1:30))),""),"")</f>
        <v/>
      </c>
      <c r="AT63" s="98" t="str">
        <f t="array" aca="1" ref="AT63" ca="1">IFERROR(IF(ROWS(NPE!$1:30)&lt;=COUNTA(NPE!AD$2:AD$181),INDEX(NPE!AD$2:AD$181,SMALL(IF(NPE!AD$2:AD$181&lt;&gt;"",ROW(INDIRECT("1:"&amp;ROWS(NPE!AD$2:AD$181)))),ROWS(NPE!$1:30))),""),"")</f>
        <v/>
      </c>
      <c r="AU63" s="98" t="str">
        <f t="array" aca="1" ref="AU63" ca="1">IFERROR(IF(ROWS(NPE!$1:30)&lt;=COUNTA(NPE!AE$2:AE$181),INDEX(NPE!AE$2:AE$181,SMALL(IF(NPE!AE$2:AE$181&lt;&gt;"",ROW(INDIRECT("1:"&amp;ROWS(NPE!AE$2:AE$181)))),ROWS(NPE!$1:30))),""),"")</f>
        <v/>
      </c>
      <c r="AV63" s="98" t="str">
        <f t="array" aca="1" ref="AV63" ca="1">IFERROR(IF(ROWS(NPE!$1:30)&lt;=COUNTA(NPE!AF$2:AF$181),INDEX(NPE!AF$2:AF$181,SMALL(IF(NPE!AF$2:AF$181&lt;&gt;"",ROW(INDIRECT("1:"&amp;ROWS(NPE!AF$2:AF$181)))),ROWS(NPE!$1:30))),""),"")</f>
        <v/>
      </c>
      <c r="AW63" s="98" t="str">
        <f t="array" aca="1" ref="AW63" ca="1">IFERROR(IF(ROWS(NPE!$1:30)&lt;=COUNTA(NPE!AG$2:AG$181),INDEX(NPE!AG$2:AG$181,SMALL(IF(NPE!AG$2:AG$181&lt;&gt;"",ROW(INDIRECT("1:"&amp;ROWS(NPE!AG$2:AG$181)))),ROWS(NPE!$1:30))),""),"")</f>
        <v/>
      </c>
      <c r="AX63" s="98" t="str">
        <f t="array" aca="1" ref="AX63" ca="1">IFERROR(IF(ROWS(NPE!$1:30)&lt;=COUNTA(NPE!AH$2:AH$181),INDEX(NPE!AH$2:AH$181,SMALL(IF(NPE!AH$2:AH$181&lt;&gt;"",ROW(INDIRECT("1:"&amp;ROWS(NPE!AH$2:AH$181)))),ROWS(NPE!$1:30))),""),"")</f>
        <v/>
      </c>
      <c r="AY63" s="98" t="str">
        <f t="array" aca="1" ref="AY63" ca="1">IFERROR(IF(ROWS(NPE!$1:30)&lt;=COUNTA(NPE!AI$2:AI$181),INDEX(NPE!AI$2:AI$181,SMALL(IF(NPE!AI$2:AI$181&lt;&gt;"",ROW(INDIRECT("1:"&amp;ROWS(NPE!AI$2:AI$181)))),ROWS(NPE!$1:30))),""),"")</f>
        <v/>
      </c>
      <c r="AZ63" s="98" t="str">
        <f t="array" aca="1" ref="AZ63" ca="1">IFERROR(IF(ROWS(NPE!$1:30)&lt;=COUNTA(NPE!AJ$2:AJ$181),INDEX(NPE!AJ$2:AJ$181,SMALL(IF(NPE!AJ$2:AJ$181&lt;&gt;"",ROW(INDIRECT("1:"&amp;ROWS(NPE!AJ$2:AJ$181)))),ROWS(NPE!$1:30))),""),"")</f>
        <v/>
      </c>
      <c r="BA63" s="98" t="str">
        <f t="array" aca="1" ref="BA63" ca="1">IFERROR(IF(ROWS(NPE!$1:30)&lt;=COUNTA(NPE!AK$2:AK$181),INDEX(NPE!AK$2:AK$181,SMALL(IF(NPE!AK$2:AK$181&lt;&gt;"",ROW(INDIRECT("1:"&amp;ROWS(NPE!AK$2:AK$181)))),ROWS(NPE!$1:30))),""),"")</f>
        <v/>
      </c>
      <c r="BB63" s="98" t="str">
        <f t="array" aca="1" ref="BB63" ca="1">IFERROR(IF(ROWS(NPE!$1:30)&lt;=COUNTA(NPE!AL$2:AL$181),INDEX(NPE!AL$2:AL$181,SMALL(IF(NPE!AL$2:AL$181&lt;&gt;"",ROW(INDIRECT("1:"&amp;ROWS(NPE!AL$2:AL$181)))),ROWS(NPE!$1:30))),""),"")</f>
        <v/>
      </c>
      <c r="BC63" s="98" t="str">
        <f t="array" aca="1" ref="BC63" ca="1">IFERROR(IF(ROWS(NPE!$1:30)&lt;=COUNTA(NPE!AM$2:AM$181),INDEX(NPE!AM$2:AM$181,SMALL(IF(NPE!AM$2:AM$181&lt;&gt;"",ROW(INDIRECT("1:"&amp;ROWS(NPE!AM$2:AM$181)))),ROWS(NPE!$1:30))),""),"")</f>
        <v/>
      </c>
      <c r="BD63" s="98" t="str">
        <f t="array" aca="1" ref="BD63" ca="1">IFERROR(IF(ROWS(NPE!$1:30)&lt;=COUNTA(NPE!AN$2:AN$181),INDEX(NPE!AN$2:AN$181,SMALL(IF(NPE!AN$2:AN$181&lt;&gt;"",ROW(INDIRECT("1:"&amp;ROWS(NPE!AN$2:AN$181)))),ROWS(NPE!$1:30))),""),"")</f>
        <v/>
      </c>
      <c r="BE63" s="98" t="str">
        <f t="array" aca="1" ref="BE63" ca="1">IFERROR(IF(ROWS(NPE!$1:30)&lt;=COUNTA(NPE!AO$2:AO$181),INDEX(NPE!AO$2:AO$181,SMALL(IF(NPE!AO$2:AO$181&lt;&gt;"",ROW(INDIRECT("1:"&amp;ROWS(NPE!AO$2:AO$181)))),ROWS(NPE!$1:30))),""),"")</f>
        <v/>
      </c>
      <c r="BF63" s="98" t="str">
        <f t="array" aca="1" ref="BF63" ca="1">IFERROR(IF(ROWS(NPE!$1:30)&lt;=COUNTA(NPE!AP$2:AP$181),INDEX(NPE!AP$2:AP$181,SMALL(IF(NPE!AP$2:AP$181&lt;&gt;"",ROW(INDIRECT("1:"&amp;ROWS(NPE!AP$2:AP$181)))),ROWS(NPE!$1:30))),""),"")</f>
        <v/>
      </c>
      <c r="BG63" s="98" t="str">
        <f t="array" aca="1" ref="BG63" ca="1">IFERROR(IF(ROWS(NPE!$1:30)&lt;=COUNTA(NPE!AQ$2:AQ$181),INDEX(NPE!AQ$2:AQ$181,SMALL(IF(NPE!AQ$2:AQ$181&lt;&gt;"",ROW(INDIRECT("1:"&amp;ROWS(NPE!AQ$2:AQ$181)))),ROWS(NPE!$1:30))),""),"")</f>
        <v/>
      </c>
      <c r="BH63" s="98" t="str">
        <f t="array" aca="1" ref="BH63" ca="1">IFERROR(IF(ROWS(NPE!$1:30)&lt;=COUNTA(NPE!AR$2:AR$181),INDEX(NPE!AR$2:AR$181,SMALL(IF(NPE!AR$2:AR$181&lt;&gt;"",ROW(INDIRECT("1:"&amp;ROWS(NPE!AR$2:AR$181)))),ROWS(NPE!$1:30))),""),"")</f>
        <v/>
      </c>
      <c r="BI63" s="98" t="str">
        <f t="array" aca="1" ref="BI63" ca="1">IFERROR(IF(ROWS(NPE!$1:30)&lt;=COUNTA(NPE!AS$2:AS$181),INDEX(NPE!AS$2:AS$181,SMALL(IF(NPE!AS$2:AS$181&lt;&gt;"",ROW(INDIRECT("1:"&amp;ROWS(NPE!AS$2:AS$181)))),ROWS(NPE!$1:30))),""),"")</f>
        <v/>
      </c>
      <c r="BJ63" s="98" t="str">
        <f t="array" aca="1" ref="BJ63" ca="1">IFERROR(IF(ROWS(NPE!$1:30)&lt;=COUNTA(NPE!AT$2:AT$181),INDEX(NPE!AT$2:AT$181,SMALL(IF(NPE!AT$2:AT$181&lt;&gt;"",ROW(INDIRECT("1:"&amp;ROWS(NPE!AT$2:AT$181)))),ROWS(NPE!$1:30))),""),"")</f>
        <v/>
      </c>
      <c r="BK63" s="98" t="str">
        <f t="array" aca="1" ref="BK63" ca="1">IFERROR(IF(ROWS(NPE!$1:30)&lt;=COUNTA(NPE!AU$2:AU$181),INDEX(NPE!AU$2:AU$181,SMALL(IF(NPE!AU$2:AU$181&lt;&gt;"",ROW(INDIRECT("1:"&amp;ROWS(NPE!AU$2:AU$181)))),ROWS(NPE!$1:30))),""),"")</f>
        <v/>
      </c>
      <c r="BL63" s="98" t="str">
        <f t="array" aca="1" ref="BL63" ca="1">IFERROR(IF(ROWS(NPE!$1:30)&lt;=COUNTA(NPE!AV$2:AV$181),INDEX(NPE!AV$2:AV$181,SMALL(IF(NPE!AV$2:AV$181&lt;&gt;"",ROW(INDIRECT("1:"&amp;ROWS(NPE!AV$2:AV$181)))),ROWS(NPE!$1:30))),""),"")</f>
        <v/>
      </c>
      <c r="BM63" s="98" t="str">
        <f t="array" aca="1" ref="BM63" ca="1">IFERROR(IF(ROWS(NPE!$1:30)&lt;=COUNTA(NPE!AW$2:AW$181),INDEX(NPE!AW$2:AW$181,SMALL(IF(NPE!AW$2:AW$181&lt;&gt;"",ROW(INDIRECT("1:"&amp;ROWS(NPE!AW$2:AW$181)))),ROWS(NPE!$1:30))),""),"")</f>
        <v/>
      </c>
      <c r="BN63" s="98" t="str">
        <f t="array" aca="1" ref="BN63" ca="1">IFERROR(IF(ROWS(NPE!$1:30)&lt;=COUNTA(NPE!AX$2:AX$181),INDEX(NPE!AX$2:AX$181,SMALL(IF(NPE!AX$2:AX$181&lt;&gt;"",ROW(INDIRECT("1:"&amp;ROWS(NPE!AX$2:AX$181)))),ROWS(NPE!$1:30))),""),"")</f>
        <v/>
      </c>
      <c r="BO63" s="98" t="str">
        <f t="array" aca="1" ref="BO63" ca="1">IFERROR(IF(ROWS(NPE!$1:30)&lt;=COUNTA(NPE!AY$2:AY$181),INDEX(NPE!AY$2:AY$181,SMALL(IF(NPE!AY$2:AY$181&lt;&gt;"",ROW(INDIRECT("1:"&amp;ROWS(NPE!AY$2:AY$181)))),ROWS(NPE!$1:30))),""),"")</f>
        <v/>
      </c>
      <c r="BP63" s="98" t="str">
        <f t="array" aca="1" ref="BP63" ca="1">IFERROR(IF(ROWS(NPE!$1:30)&lt;=COUNTA(NPE!AZ$2:AZ$181),INDEX(NPE!AZ$2:AZ$181,SMALL(IF(NPE!AZ$2:AZ$181&lt;&gt;"",ROW(INDIRECT("1:"&amp;ROWS(NPE!AZ$2:AZ$181)))),ROWS(NPE!$1:30))),""),"")</f>
        <v/>
      </c>
    </row>
    <row r="64" spans="2:68" x14ac:dyDescent="0.2">
      <c r="B64" s="183" t="str">
        <f ca="1">Surfaces!$B32</f>
        <v>choux rouge</v>
      </c>
      <c r="C64" s="110">
        <f ca="1">IF((VLOOKUP(B64,Surfaces!$B$1:$AL$61,23,0))="",(VLOOKUP(B64,Surfaces!$B$1:$AL$61,36,0)),(VLOOKUP(B64,Surfaces!$B$1:$AL$61,23,0)))</f>
        <v>332.8</v>
      </c>
      <c r="D64" s="111">
        <f ca="1">Surfaces!$I32</f>
        <v>800</v>
      </c>
      <c r="E64" s="111" t="str">
        <f ca="1">Surfaces!$H32</f>
        <v>u</v>
      </c>
      <c r="F64" s="110">
        <f ca="1">IF((VLOOKUP(B64,Surfaces!$B$1:$AL$61,21,0))="",(VLOOKUP(B64,Surfaces!$B$1:$AL$61,34,0)),(VLOOKUP(B64,Surfaces!$B$1:$AL$61,21,0)))</f>
        <v>20.8</v>
      </c>
      <c r="G64" s="110">
        <f ca="1">IFERROR(IF((VLOOKUP(B64,Surfaces!$B$1:$AL$61,18,0))="",(VLOOKUP(B64,Surfaces!$B$1:$AL$61,31,0)/$C$3),(VLOOKUP(B64,Surfaces!$B$1:$AL$61,18,0)/$C$3)),"")</f>
        <v>20.8</v>
      </c>
      <c r="H64" s="111">
        <f ca="1">IF((VLOOKUP(B64,Surfaces!$B$1:$AL$61,14,0))="",(VLOOKUP(B64,Surfaces!$B$1:$AL$61,28,0)),(VLOOKUP(B64,Surfaces!$B$1:$AL$61,14,0)))</f>
        <v>1300</v>
      </c>
      <c r="I64" s="111">
        <f ca="1">IF((VLOOKUP(B64,Surfaces!$B$1:$AL$61,15,0))="",(VLOOKUP(B64,Surfaces!$B$1:$AL$61,29,0)),(VLOOKUP(B64,Surfaces!$B$1:$AL$61,15,0)))</f>
        <v>81.25</v>
      </c>
      <c r="J64" s="110">
        <f ca="1">IF(ISNA(VLOOKUP(B64,Calendrier!$A$2:$BR$181,67,0)),"",(VLOOKUP(B64,Calendrier!$A$2:$BR$181,67,0))*D64)</f>
        <v>344</v>
      </c>
      <c r="K64" s="110" t="str">
        <f ca="1">IF(ISNA(VLOOKUP(B64,Calendrier!$A$2:$BR$181,68,0)),"",(VLOOKUP(B64,Calendrier!$A$2:$BR$181,68,0)))</f>
        <v>€/u</v>
      </c>
      <c r="L64" s="110">
        <f ca="1">IF(ISNA(VLOOKUP(B64,Calendrier!$A$2:$BR$181,69,0)),"",(VLOOKUP(B64,Calendrier!$A$2:$BR$181,69,0))*D64)</f>
        <v>1088</v>
      </c>
      <c r="M64" s="110" t="str">
        <f t="shared" ca="1" si="0"/>
        <v>€/u</v>
      </c>
      <c r="N64" s="110">
        <f t="shared" ca="1" si="2"/>
        <v>744</v>
      </c>
      <c r="O64" s="184" t="str">
        <f t="shared" ca="1" si="1"/>
        <v>€/u</v>
      </c>
      <c r="Q64" s="98" t="str">
        <f t="array" aca="1" ref="Q64" ca="1">IFERROR(IF(ROWS(NPE!$1:31)&lt;=COUNTA(NPE!A$2:A$181),INDEX(NPE!A$2:A$181,SMALL(IF(NPE!A$2:A$181&lt;&gt;"",ROW(INDIRECT("1:"&amp;ROWS(NPE!A$2:A$181)))),ROWS(NPE!$1:31))),""),"")</f>
        <v/>
      </c>
      <c r="R64" s="98" t="str">
        <f t="array" aca="1" ref="R64" ca="1">IFERROR(IF(ROWS(NPE!$1:31)&lt;=COUNTA(NPE!B$2:B$181),INDEX(NPE!B$2:B$181,SMALL(IF(NPE!B$2:B$181&lt;&gt;"",ROW(INDIRECT("1:"&amp;ROWS(NPE!B$2:B$181)))),ROWS(NPE!$1:31))),""),"")</f>
        <v/>
      </c>
      <c r="S64" s="98" t="str">
        <f t="array" aca="1" ref="S64" ca="1">IFERROR(IF(ROWS(NPE!$1:31)&lt;=COUNTA(NPE!C$2:C$181),INDEX(NPE!C$2:C$181,SMALL(IF(NPE!C$2:C$181&lt;&gt;"",ROW(INDIRECT("1:"&amp;ROWS(NPE!C$2:C$181)))),ROWS(NPE!$1:31))),""),"")</f>
        <v/>
      </c>
      <c r="T64" s="98" t="str">
        <f t="array" aca="1" ref="T64" ca="1">IFERROR(IF(ROWS(NPE!$1:31)&lt;=COUNTA(NPE!D$2:D$181),INDEX(NPE!D$2:D$181,SMALL(IF(NPE!D$2:D$181&lt;&gt;"",ROW(INDIRECT("1:"&amp;ROWS(NPE!D$2:D$181)))),ROWS(NPE!$1:31))),""),"")</f>
        <v/>
      </c>
      <c r="U64" s="98" t="str">
        <f t="array" aca="1" ref="U64" ca="1">IFERROR(IF(ROWS(NPE!$1:31)&lt;=COUNTA(NPE!E$2:E$181),INDEX(NPE!E$2:E$181,SMALL(IF(NPE!E$2:E$181&lt;&gt;"",ROW(INDIRECT("1:"&amp;ROWS(NPE!E$2:E$181)))),ROWS(NPE!$1:31))),""),"")</f>
        <v/>
      </c>
      <c r="V64" s="98" t="str">
        <f t="array" aca="1" ref="V64" ca="1">IFERROR(IF(ROWS(NPE!$1:31)&lt;=COUNTA(NPE!F$2:F$181),INDEX(NPE!F$2:F$181,SMALL(IF(NPE!F$2:F$181&lt;&gt;"",ROW(INDIRECT("1:"&amp;ROWS(NPE!F$2:F$181)))),ROWS(NPE!$1:31))),""),"")</f>
        <v/>
      </c>
      <c r="W64" s="98" t="str">
        <f t="array" aca="1" ref="W64" ca="1">IFERROR(IF(ROWS(NPE!$1:31)&lt;=COUNTA(NPE!G$2:G$181),INDEX(NPE!G$2:G$181,SMALL(IF(NPE!G$2:G$181&lt;&gt;"",ROW(INDIRECT("1:"&amp;ROWS(NPE!G$2:G$181)))),ROWS(NPE!$1:31))),""),"")</f>
        <v/>
      </c>
      <c r="X64" s="98" t="str">
        <f t="array" aca="1" ref="X64" ca="1">IFERROR(IF(ROWS(NPE!$1:31)&lt;=COUNTA(NPE!H$2:H$181),INDEX(NPE!H$2:H$181,SMALL(IF(NPE!H$2:H$181&lt;&gt;"",ROW(INDIRECT("1:"&amp;ROWS(NPE!H$2:H$181)))),ROWS(NPE!$1:31))),""),"")</f>
        <v/>
      </c>
      <c r="Y64" s="98" t="str">
        <f t="array" aca="1" ref="Y64" ca="1">IFERROR(IF(ROWS(NPE!$1:31)&lt;=COUNTA(NPE!I$2:I$181),INDEX(NPE!I$2:I$181,SMALL(IF(NPE!I$2:I$181&lt;&gt;"",ROW(INDIRECT("1:"&amp;ROWS(NPE!I$2:I$181)))),ROWS(NPE!$1:31))),""),"")</f>
        <v/>
      </c>
      <c r="Z64" s="98" t="str">
        <f t="array" aca="1" ref="Z64" ca="1">IFERROR(IF(ROWS(NPE!$1:31)&lt;=COUNTA(NPE!J$2:J$181),INDEX(NPE!J$2:J$181,SMALL(IF(NPE!J$2:J$181&lt;&gt;"",ROW(INDIRECT("1:"&amp;ROWS(NPE!J$2:J$181)))),ROWS(NPE!$1:31))),""),"")</f>
        <v/>
      </c>
      <c r="AA64" s="98" t="str">
        <f t="array" aca="1" ref="AA64" ca="1">IFERROR(IF(ROWS(NPE!$1:31)&lt;=COUNTA(NPE!K$2:K$181),INDEX(NPE!K$2:K$181,SMALL(IF(NPE!K$2:K$181&lt;&gt;"",ROW(INDIRECT("1:"&amp;ROWS(NPE!K$2:K$181)))),ROWS(NPE!$1:31))),""),"")</f>
        <v/>
      </c>
      <c r="AB64" s="98" t="str">
        <f t="array" aca="1" ref="AB64" ca="1">IFERROR(IF(ROWS(NPE!$1:31)&lt;=COUNTA(NPE!L$2:L$181),INDEX(NPE!L$2:L$181,SMALL(IF(NPE!L$2:L$181&lt;&gt;"",ROW(INDIRECT("1:"&amp;ROWS(NPE!L$2:L$181)))),ROWS(NPE!$1:31))),""),"")</f>
        <v/>
      </c>
      <c r="AC64" s="98" t="str">
        <f t="array" aca="1" ref="AC64" ca="1">IFERROR(IF(ROWS(NPE!$1:31)&lt;=COUNTA(NPE!M$2:M$181),INDEX(NPE!M$2:M$181,SMALL(IF(NPE!M$2:M$181&lt;&gt;"",ROW(INDIRECT("1:"&amp;ROWS(NPE!M$2:M$181)))),ROWS(NPE!$1:31))),""),"")</f>
        <v/>
      </c>
      <c r="AD64" s="98" t="str">
        <f t="array" aca="1" ref="AD64" ca="1">IFERROR(IF(ROWS(NPE!$1:31)&lt;=COUNTA(NPE!N$2:N$181),INDEX(NPE!N$2:N$181,SMALL(IF(NPE!N$2:N$181&lt;&gt;"",ROW(INDIRECT("1:"&amp;ROWS(NPE!N$2:N$181)))),ROWS(NPE!$1:31))),""),"")</f>
        <v/>
      </c>
      <c r="AE64" s="98" t="str">
        <f t="array" aca="1" ref="AE64" ca="1">IFERROR(IF(ROWS(NPE!$1:31)&lt;=COUNTA(NPE!O$2:O$181),INDEX(NPE!O$2:O$181,SMALL(IF(NPE!O$2:O$181&lt;&gt;"",ROW(INDIRECT("1:"&amp;ROWS(NPE!O$2:O$181)))),ROWS(NPE!$1:31))),""),"")</f>
        <v/>
      </c>
      <c r="AF64" s="98" t="str">
        <f t="array" aca="1" ref="AF64" ca="1">IFERROR(IF(ROWS(NPE!$1:31)&lt;=COUNTA(NPE!P$2:P$181),INDEX(NPE!P$2:P$181,SMALL(IF(NPE!P$2:P$181&lt;&gt;"",ROW(INDIRECT("1:"&amp;ROWS(NPE!P$2:P$181)))),ROWS(NPE!$1:31))),""),"")</f>
        <v/>
      </c>
      <c r="AG64" s="98" t="str">
        <f t="array" aca="1" ref="AG64" ca="1">IFERROR(IF(ROWS(NPE!$1:31)&lt;=COUNTA(NPE!Q$2:Q$181),INDEX(NPE!Q$2:Q$181,SMALL(IF(NPE!Q$2:Q$181&lt;&gt;"",ROW(INDIRECT("1:"&amp;ROWS(NPE!Q$2:Q$181)))),ROWS(NPE!$1:31))),""),"")</f>
        <v/>
      </c>
      <c r="AH64" s="98" t="str">
        <f t="array" aca="1" ref="AH64" ca="1">IFERROR(IF(ROWS(NPE!$1:31)&lt;=COUNTA(NPE!R$2:R$181),INDEX(NPE!R$2:R$181,SMALL(IF(NPE!R$2:R$181&lt;&gt;"",ROW(INDIRECT("1:"&amp;ROWS(NPE!R$2:R$181)))),ROWS(NPE!$1:31))),""),"")</f>
        <v/>
      </c>
      <c r="AI64" s="98" t="str">
        <f t="array" aca="1" ref="AI64" ca="1">IFERROR(IF(ROWS(NPE!$1:31)&lt;=COUNTA(NPE!S$2:S$181),INDEX(NPE!S$2:S$181,SMALL(IF(NPE!S$2:S$181&lt;&gt;"",ROW(INDIRECT("1:"&amp;ROWS(NPE!S$2:S$181)))),ROWS(NPE!$1:31))),""),"")</f>
        <v/>
      </c>
      <c r="AJ64" s="98" t="str">
        <f t="array" aca="1" ref="AJ64" ca="1">IFERROR(IF(ROWS(NPE!$1:31)&lt;=COUNTA(NPE!T$2:T$181),INDEX(NPE!T$2:T$181,SMALL(IF(NPE!T$2:T$181&lt;&gt;"",ROW(INDIRECT("1:"&amp;ROWS(NPE!T$2:T$181)))),ROWS(NPE!$1:31))),""),"")</f>
        <v/>
      </c>
      <c r="AK64" s="98" t="str">
        <f t="array" aca="1" ref="AK64" ca="1">IFERROR(IF(ROWS(NPE!$1:31)&lt;=COUNTA(NPE!U$2:U$181),INDEX(NPE!U$2:U$181,SMALL(IF(NPE!U$2:U$181&lt;&gt;"",ROW(INDIRECT("1:"&amp;ROWS(NPE!U$2:U$181)))),ROWS(NPE!$1:31))),""),"")</f>
        <v/>
      </c>
      <c r="AL64" s="98" t="str">
        <f t="array" aca="1" ref="AL64" ca="1">IFERROR(IF(ROWS(NPE!$1:31)&lt;=COUNTA(NPE!V$2:V$181),INDEX(NPE!V$2:V$181,SMALL(IF(NPE!V$2:V$181&lt;&gt;"",ROW(INDIRECT("1:"&amp;ROWS(NPE!V$2:V$181)))),ROWS(NPE!$1:31))),""),"")</f>
        <v/>
      </c>
      <c r="AM64" s="98" t="str">
        <f t="array" aca="1" ref="AM64" ca="1">IFERROR(IF(ROWS(NPE!$1:31)&lt;=COUNTA(NPE!W$2:W$181),INDEX(NPE!W$2:W$181,SMALL(IF(NPE!W$2:W$181&lt;&gt;"",ROW(INDIRECT("1:"&amp;ROWS(NPE!W$2:W$181)))),ROWS(NPE!$1:31))),""),"")</f>
        <v/>
      </c>
      <c r="AN64" s="98" t="str">
        <f t="array" aca="1" ref="AN64" ca="1">IFERROR(IF(ROWS(NPE!$1:31)&lt;=COUNTA(NPE!X$2:X$181),INDEX(NPE!X$2:X$181,SMALL(IF(NPE!X$2:X$181&lt;&gt;"",ROW(INDIRECT("1:"&amp;ROWS(NPE!X$2:X$181)))),ROWS(NPE!$1:31))),""),"")</f>
        <v/>
      </c>
      <c r="AO64" s="98" t="str">
        <f t="array" aca="1" ref="AO64" ca="1">IFERROR(IF(ROWS(NPE!$1:31)&lt;=COUNTA(NPE!Y$2:Y$181),INDEX(NPE!Y$2:Y$181,SMALL(IF(NPE!Y$2:Y$181&lt;&gt;"",ROW(INDIRECT("1:"&amp;ROWS(NPE!Y$2:Y$181)))),ROWS(NPE!$1:31))),""),"")</f>
        <v/>
      </c>
      <c r="AP64" s="98" t="str">
        <f t="array" aca="1" ref="AP64" ca="1">IFERROR(IF(ROWS(NPE!$1:31)&lt;=COUNTA(NPE!Z$2:Z$181),INDEX(NPE!Z$2:Z$181,SMALL(IF(NPE!Z$2:Z$181&lt;&gt;"",ROW(INDIRECT("1:"&amp;ROWS(NPE!Z$2:Z$181)))),ROWS(NPE!$1:31))),""),"")</f>
        <v/>
      </c>
      <c r="AQ64" s="98" t="str">
        <f t="array" aca="1" ref="AQ64" ca="1">IFERROR(IF(ROWS(NPE!$1:31)&lt;=COUNTA(NPE!AA$2:AA$181),INDEX(NPE!AA$2:AA$181,SMALL(IF(NPE!AA$2:AA$181&lt;&gt;"",ROW(INDIRECT("1:"&amp;ROWS(NPE!AA$2:AA$181)))),ROWS(NPE!$1:31))),""),"")</f>
        <v/>
      </c>
      <c r="AR64" s="98" t="str">
        <f t="array" aca="1" ref="AR64" ca="1">IFERROR(IF(ROWS(NPE!$1:31)&lt;=COUNTA(NPE!AB$2:AB$181),INDEX(NPE!AB$2:AB$181,SMALL(IF(NPE!AB$2:AB$181&lt;&gt;"",ROW(INDIRECT("1:"&amp;ROWS(NPE!AB$2:AB$181)))),ROWS(NPE!$1:31))),""),"")</f>
        <v/>
      </c>
      <c r="AS64" s="98" t="str">
        <f t="array" aca="1" ref="AS64" ca="1">IFERROR(IF(ROWS(NPE!$1:31)&lt;=COUNTA(NPE!AC$2:AC$181),INDEX(NPE!AC$2:AC$181,SMALL(IF(NPE!AC$2:AC$181&lt;&gt;"",ROW(INDIRECT("1:"&amp;ROWS(NPE!AC$2:AC$181)))),ROWS(NPE!$1:31))),""),"")</f>
        <v/>
      </c>
      <c r="AT64" s="98" t="str">
        <f t="array" aca="1" ref="AT64" ca="1">IFERROR(IF(ROWS(NPE!$1:31)&lt;=COUNTA(NPE!AD$2:AD$181),INDEX(NPE!AD$2:AD$181,SMALL(IF(NPE!AD$2:AD$181&lt;&gt;"",ROW(INDIRECT("1:"&amp;ROWS(NPE!AD$2:AD$181)))),ROWS(NPE!$1:31))),""),"")</f>
        <v/>
      </c>
      <c r="AU64" s="98" t="str">
        <f t="array" aca="1" ref="AU64" ca="1">IFERROR(IF(ROWS(NPE!$1:31)&lt;=COUNTA(NPE!AE$2:AE$181),INDEX(NPE!AE$2:AE$181,SMALL(IF(NPE!AE$2:AE$181&lt;&gt;"",ROW(INDIRECT("1:"&amp;ROWS(NPE!AE$2:AE$181)))),ROWS(NPE!$1:31))),""),"")</f>
        <v/>
      </c>
      <c r="AV64" s="98" t="str">
        <f t="array" aca="1" ref="AV64" ca="1">IFERROR(IF(ROWS(NPE!$1:31)&lt;=COUNTA(NPE!AF$2:AF$181),INDEX(NPE!AF$2:AF$181,SMALL(IF(NPE!AF$2:AF$181&lt;&gt;"",ROW(INDIRECT("1:"&amp;ROWS(NPE!AF$2:AF$181)))),ROWS(NPE!$1:31))),""),"")</f>
        <v/>
      </c>
      <c r="AW64" s="98" t="str">
        <f t="array" aca="1" ref="AW64" ca="1">IFERROR(IF(ROWS(NPE!$1:31)&lt;=COUNTA(NPE!AG$2:AG$181),INDEX(NPE!AG$2:AG$181,SMALL(IF(NPE!AG$2:AG$181&lt;&gt;"",ROW(INDIRECT("1:"&amp;ROWS(NPE!AG$2:AG$181)))),ROWS(NPE!$1:31))),""),"")</f>
        <v/>
      </c>
      <c r="AX64" s="98" t="str">
        <f t="array" aca="1" ref="AX64" ca="1">IFERROR(IF(ROWS(NPE!$1:31)&lt;=COUNTA(NPE!AH$2:AH$181),INDEX(NPE!AH$2:AH$181,SMALL(IF(NPE!AH$2:AH$181&lt;&gt;"",ROW(INDIRECT("1:"&amp;ROWS(NPE!AH$2:AH$181)))),ROWS(NPE!$1:31))),""),"")</f>
        <v/>
      </c>
      <c r="AY64" s="98" t="str">
        <f t="array" aca="1" ref="AY64" ca="1">IFERROR(IF(ROWS(NPE!$1:31)&lt;=COUNTA(NPE!AI$2:AI$181),INDEX(NPE!AI$2:AI$181,SMALL(IF(NPE!AI$2:AI$181&lt;&gt;"",ROW(INDIRECT("1:"&amp;ROWS(NPE!AI$2:AI$181)))),ROWS(NPE!$1:31))),""),"")</f>
        <v/>
      </c>
      <c r="AZ64" s="98" t="str">
        <f t="array" aca="1" ref="AZ64" ca="1">IFERROR(IF(ROWS(NPE!$1:31)&lt;=COUNTA(NPE!AJ$2:AJ$181),INDEX(NPE!AJ$2:AJ$181,SMALL(IF(NPE!AJ$2:AJ$181&lt;&gt;"",ROW(INDIRECT("1:"&amp;ROWS(NPE!AJ$2:AJ$181)))),ROWS(NPE!$1:31))),""),"")</f>
        <v/>
      </c>
      <c r="BA64" s="98" t="str">
        <f t="array" aca="1" ref="BA64" ca="1">IFERROR(IF(ROWS(NPE!$1:31)&lt;=COUNTA(NPE!AK$2:AK$181),INDEX(NPE!AK$2:AK$181,SMALL(IF(NPE!AK$2:AK$181&lt;&gt;"",ROW(INDIRECT("1:"&amp;ROWS(NPE!AK$2:AK$181)))),ROWS(NPE!$1:31))),""),"")</f>
        <v/>
      </c>
      <c r="BB64" s="98" t="str">
        <f t="array" aca="1" ref="BB64" ca="1">IFERROR(IF(ROWS(NPE!$1:31)&lt;=COUNTA(NPE!AL$2:AL$181),INDEX(NPE!AL$2:AL$181,SMALL(IF(NPE!AL$2:AL$181&lt;&gt;"",ROW(INDIRECT("1:"&amp;ROWS(NPE!AL$2:AL$181)))),ROWS(NPE!$1:31))),""),"")</f>
        <v/>
      </c>
      <c r="BC64" s="98" t="str">
        <f t="array" aca="1" ref="BC64" ca="1">IFERROR(IF(ROWS(NPE!$1:31)&lt;=COUNTA(NPE!AM$2:AM$181),INDEX(NPE!AM$2:AM$181,SMALL(IF(NPE!AM$2:AM$181&lt;&gt;"",ROW(INDIRECT("1:"&amp;ROWS(NPE!AM$2:AM$181)))),ROWS(NPE!$1:31))),""),"")</f>
        <v/>
      </c>
      <c r="BD64" s="98" t="str">
        <f t="array" aca="1" ref="BD64" ca="1">IFERROR(IF(ROWS(NPE!$1:31)&lt;=COUNTA(NPE!AN$2:AN$181),INDEX(NPE!AN$2:AN$181,SMALL(IF(NPE!AN$2:AN$181&lt;&gt;"",ROW(INDIRECT("1:"&amp;ROWS(NPE!AN$2:AN$181)))),ROWS(NPE!$1:31))),""),"")</f>
        <v/>
      </c>
      <c r="BE64" s="98" t="str">
        <f t="array" aca="1" ref="BE64" ca="1">IFERROR(IF(ROWS(NPE!$1:31)&lt;=COUNTA(NPE!AO$2:AO$181),INDEX(NPE!AO$2:AO$181,SMALL(IF(NPE!AO$2:AO$181&lt;&gt;"",ROW(INDIRECT("1:"&amp;ROWS(NPE!AO$2:AO$181)))),ROWS(NPE!$1:31))),""),"")</f>
        <v/>
      </c>
      <c r="BF64" s="98" t="str">
        <f t="array" aca="1" ref="BF64" ca="1">IFERROR(IF(ROWS(NPE!$1:31)&lt;=COUNTA(NPE!AP$2:AP$181),INDEX(NPE!AP$2:AP$181,SMALL(IF(NPE!AP$2:AP$181&lt;&gt;"",ROW(INDIRECT("1:"&amp;ROWS(NPE!AP$2:AP$181)))),ROWS(NPE!$1:31))),""),"")</f>
        <v/>
      </c>
      <c r="BG64" s="98" t="str">
        <f t="array" aca="1" ref="BG64" ca="1">IFERROR(IF(ROWS(NPE!$1:31)&lt;=COUNTA(NPE!AQ$2:AQ$181),INDEX(NPE!AQ$2:AQ$181,SMALL(IF(NPE!AQ$2:AQ$181&lt;&gt;"",ROW(INDIRECT("1:"&amp;ROWS(NPE!AQ$2:AQ$181)))),ROWS(NPE!$1:31))),""),"")</f>
        <v/>
      </c>
      <c r="BH64" s="98" t="str">
        <f t="array" aca="1" ref="BH64" ca="1">IFERROR(IF(ROWS(NPE!$1:31)&lt;=COUNTA(NPE!AR$2:AR$181),INDEX(NPE!AR$2:AR$181,SMALL(IF(NPE!AR$2:AR$181&lt;&gt;"",ROW(INDIRECT("1:"&amp;ROWS(NPE!AR$2:AR$181)))),ROWS(NPE!$1:31))),""),"")</f>
        <v/>
      </c>
      <c r="BI64" s="98" t="str">
        <f t="array" aca="1" ref="BI64" ca="1">IFERROR(IF(ROWS(NPE!$1:31)&lt;=COUNTA(NPE!AS$2:AS$181),INDEX(NPE!AS$2:AS$181,SMALL(IF(NPE!AS$2:AS$181&lt;&gt;"",ROW(INDIRECT("1:"&amp;ROWS(NPE!AS$2:AS$181)))),ROWS(NPE!$1:31))),""),"")</f>
        <v/>
      </c>
      <c r="BJ64" s="98" t="str">
        <f t="array" aca="1" ref="BJ64" ca="1">IFERROR(IF(ROWS(NPE!$1:31)&lt;=COUNTA(NPE!AT$2:AT$181),INDEX(NPE!AT$2:AT$181,SMALL(IF(NPE!AT$2:AT$181&lt;&gt;"",ROW(INDIRECT("1:"&amp;ROWS(NPE!AT$2:AT$181)))),ROWS(NPE!$1:31))),""),"")</f>
        <v/>
      </c>
      <c r="BK64" s="98" t="str">
        <f t="array" aca="1" ref="BK64" ca="1">IFERROR(IF(ROWS(NPE!$1:31)&lt;=COUNTA(NPE!AU$2:AU$181),INDEX(NPE!AU$2:AU$181,SMALL(IF(NPE!AU$2:AU$181&lt;&gt;"",ROW(INDIRECT("1:"&amp;ROWS(NPE!AU$2:AU$181)))),ROWS(NPE!$1:31))),""),"")</f>
        <v/>
      </c>
      <c r="BL64" s="98" t="str">
        <f t="array" aca="1" ref="BL64" ca="1">IFERROR(IF(ROWS(NPE!$1:31)&lt;=COUNTA(NPE!AV$2:AV$181),INDEX(NPE!AV$2:AV$181,SMALL(IF(NPE!AV$2:AV$181&lt;&gt;"",ROW(INDIRECT("1:"&amp;ROWS(NPE!AV$2:AV$181)))),ROWS(NPE!$1:31))),""),"")</f>
        <v/>
      </c>
      <c r="BM64" s="98" t="str">
        <f t="array" aca="1" ref="BM64" ca="1">IFERROR(IF(ROWS(NPE!$1:31)&lt;=COUNTA(NPE!AW$2:AW$181),INDEX(NPE!AW$2:AW$181,SMALL(IF(NPE!AW$2:AW$181&lt;&gt;"",ROW(INDIRECT("1:"&amp;ROWS(NPE!AW$2:AW$181)))),ROWS(NPE!$1:31))),""),"")</f>
        <v/>
      </c>
      <c r="BN64" s="98" t="str">
        <f t="array" aca="1" ref="BN64" ca="1">IFERROR(IF(ROWS(NPE!$1:31)&lt;=COUNTA(NPE!AX$2:AX$181),INDEX(NPE!AX$2:AX$181,SMALL(IF(NPE!AX$2:AX$181&lt;&gt;"",ROW(INDIRECT("1:"&amp;ROWS(NPE!AX$2:AX$181)))),ROWS(NPE!$1:31))),""),"")</f>
        <v/>
      </c>
      <c r="BO64" s="98" t="str">
        <f t="array" aca="1" ref="BO64" ca="1">IFERROR(IF(ROWS(NPE!$1:31)&lt;=COUNTA(NPE!AY$2:AY$181),INDEX(NPE!AY$2:AY$181,SMALL(IF(NPE!AY$2:AY$181&lt;&gt;"",ROW(INDIRECT("1:"&amp;ROWS(NPE!AY$2:AY$181)))),ROWS(NPE!$1:31))),""),"")</f>
        <v/>
      </c>
      <c r="BP64" s="98" t="str">
        <f t="array" aca="1" ref="BP64" ca="1">IFERROR(IF(ROWS(NPE!$1:31)&lt;=COUNTA(NPE!AZ$2:AZ$181),INDEX(NPE!AZ$2:AZ$181,SMALL(IF(NPE!AZ$2:AZ$181&lt;&gt;"",ROW(INDIRECT("1:"&amp;ROWS(NPE!AZ$2:AZ$181)))),ROWS(NPE!$1:31))),""),"")</f>
        <v/>
      </c>
    </row>
    <row r="65" spans="2:68" x14ac:dyDescent="0.2">
      <c r="B65" s="183" t="str">
        <f ca="1">Surfaces!$B33</f>
        <v>concombre</v>
      </c>
      <c r="C65" s="110">
        <f ca="1">IF((VLOOKUP(B65,Surfaces!$B$1:$AL$61,23,0))="",(VLOOKUP(B65,Surfaces!$B$1:$AL$61,36,0)),(VLOOKUP(B65,Surfaces!$B$1:$AL$61,23,0)))</f>
        <v>249.60000000000002</v>
      </c>
      <c r="D65" s="111">
        <f ca="1">Surfaces!$I33</f>
        <v>1600</v>
      </c>
      <c r="E65" s="111" t="str">
        <f ca="1">Surfaces!$H33</f>
        <v>u</v>
      </c>
      <c r="F65" s="110">
        <f ca="1">IF((VLOOKUP(B65,Surfaces!$B$1:$AL$61,21,0))="",(VLOOKUP(B65,Surfaces!$B$1:$AL$61,34,0)),(VLOOKUP(B65,Surfaces!$B$1:$AL$61,21,0)))</f>
        <v>15.6</v>
      </c>
      <c r="G65" s="110">
        <f ca="1">IFERROR(IF((VLOOKUP(B65,Surfaces!$B$1:$AL$61,18,0))="",(VLOOKUP(B65,Surfaces!$B$1:$AL$61,31,0)/$C$3),(VLOOKUP(B65,Surfaces!$B$1:$AL$61,18,0)/$C$3)),"")</f>
        <v>15.6</v>
      </c>
      <c r="H65" s="111">
        <f ca="1">IF((VLOOKUP(B65,Surfaces!$B$1:$AL$61,14,0))="",(VLOOKUP(B65,Surfaces!$B$1:$AL$61,28,0)),(VLOOKUP(B65,Surfaces!$B$1:$AL$61,14,0)))</f>
        <v>624</v>
      </c>
      <c r="I65" s="111">
        <f ca="1">IF((VLOOKUP(B65,Surfaces!$B$1:$AL$61,15,0))="",(VLOOKUP(B65,Surfaces!$B$1:$AL$61,29,0)),(VLOOKUP(B65,Surfaces!$B$1:$AL$61,15,0)))</f>
        <v>78</v>
      </c>
      <c r="J65" s="110">
        <f ca="1">IF(ISNA(VLOOKUP(B65,Calendrier!$A$2:$BR$181,67,0)),"",(VLOOKUP(B65,Calendrier!$A$2:$BR$181,67,0))*D65)</f>
        <v>800</v>
      </c>
      <c r="K65" s="110" t="str">
        <f ca="1">IF(ISNA(VLOOKUP(B65,Calendrier!$A$2:$BR$181,68,0)),"",(VLOOKUP(B65,Calendrier!$A$2:$BR$181,68,0)))</f>
        <v>€/u</v>
      </c>
      <c r="L65" s="110">
        <f ca="1">IF(ISNA(VLOOKUP(B65,Calendrier!$A$2:$BR$181,69,0)),"",(VLOOKUP(B65,Calendrier!$A$2:$BR$181,69,0))*D65)</f>
        <v>2560</v>
      </c>
      <c r="M65" s="110" t="str">
        <f t="shared" ca="1" si="0"/>
        <v>€/u</v>
      </c>
      <c r="N65" s="110">
        <f t="shared" ca="1" si="2"/>
        <v>1760</v>
      </c>
      <c r="O65" s="184" t="str">
        <f t="shared" ca="1" si="1"/>
        <v>€/u</v>
      </c>
      <c r="Q65" s="98" t="str">
        <f t="array" aca="1" ref="Q65" ca="1">IFERROR(IF(ROWS(NPE!$1:32)&lt;=COUNTA(NPE!A$2:A$181),INDEX(NPE!A$2:A$181,SMALL(IF(NPE!A$2:A$181&lt;&gt;"",ROW(INDIRECT("1:"&amp;ROWS(NPE!A$2:A$181)))),ROWS(NPE!$1:32))),""),"")</f>
        <v/>
      </c>
      <c r="R65" s="98" t="str">
        <f t="array" aca="1" ref="R65" ca="1">IFERROR(IF(ROWS(NPE!$1:32)&lt;=COUNTA(NPE!B$2:B$181),INDEX(NPE!B$2:B$181,SMALL(IF(NPE!B$2:B$181&lt;&gt;"",ROW(INDIRECT("1:"&amp;ROWS(NPE!B$2:B$181)))),ROWS(NPE!$1:32))),""),"")</f>
        <v/>
      </c>
      <c r="S65" s="98" t="str">
        <f t="array" aca="1" ref="S65" ca="1">IFERROR(IF(ROWS(NPE!$1:32)&lt;=COUNTA(NPE!C$2:C$181),INDEX(NPE!C$2:C$181,SMALL(IF(NPE!C$2:C$181&lt;&gt;"",ROW(INDIRECT("1:"&amp;ROWS(NPE!C$2:C$181)))),ROWS(NPE!$1:32))),""),"")</f>
        <v/>
      </c>
      <c r="T65" s="98" t="str">
        <f t="array" aca="1" ref="T65" ca="1">IFERROR(IF(ROWS(NPE!$1:32)&lt;=COUNTA(NPE!D$2:D$181),INDEX(NPE!D$2:D$181,SMALL(IF(NPE!D$2:D$181&lt;&gt;"",ROW(INDIRECT("1:"&amp;ROWS(NPE!D$2:D$181)))),ROWS(NPE!$1:32))),""),"")</f>
        <v/>
      </c>
      <c r="U65" s="98" t="str">
        <f t="array" aca="1" ref="U65" ca="1">IFERROR(IF(ROWS(NPE!$1:32)&lt;=COUNTA(NPE!E$2:E$181),INDEX(NPE!E$2:E$181,SMALL(IF(NPE!E$2:E$181&lt;&gt;"",ROW(INDIRECT("1:"&amp;ROWS(NPE!E$2:E$181)))),ROWS(NPE!$1:32))),""),"")</f>
        <v/>
      </c>
      <c r="V65" s="98" t="str">
        <f t="array" aca="1" ref="V65" ca="1">IFERROR(IF(ROWS(NPE!$1:32)&lt;=COUNTA(NPE!F$2:F$181),INDEX(NPE!F$2:F$181,SMALL(IF(NPE!F$2:F$181&lt;&gt;"",ROW(INDIRECT("1:"&amp;ROWS(NPE!F$2:F$181)))),ROWS(NPE!$1:32))),""),"")</f>
        <v/>
      </c>
      <c r="W65" s="98" t="str">
        <f t="array" aca="1" ref="W65" ca="1">IFERROR(IF(ROWS(NPE!$1:32)&lt;=COUNTA(NPE!G$2:G$181),INDEX(NPE!G$2:G$181,SMALL(IF(NPE!G$2:G$181&lt;&gt;"",ROW(INDIRECT("1:"&amp;ROWS(NPE!G$2:G$181)))),ROWS(NPE!$1:32))),""),"")</f>
        <v/>
      </c>
      <c r="X65" s="98" t="str">
        <f t="array" aca="1" ref="X65" ca="1">IFERROR(IF(ROWS(NPE!$1:32)&lt;=COUNTA(NPE!H$2:H$181),INDEX(NPE!H$2:H$181,SMALL(IF(NPE!H$2:H$181&lt;&gt;"",ROW(INDIRECT("1:"&amp;ROWS(NPE!H$2:H$181)))),ROWS(NPE!$1:32))),""),"")</f>
        <v/>
      </c>
      <c r="Y65" s="98" t="str">
        <f t="array" aca="1" ref="Y65" ca="1">IFERROR(IF(ROWS(NPE!$1:32)&lt;=COUNTA(NPE!I$2:I$181),INDEX(NPE!I$2:I$181,SMALL(IF(NPE!I$2:I$181&lt;&gt;"",ROW(INDIRECT("1:"&amp;ROWS(NPE!I$2:I$181)))),ROWS(NPE!$1:32))),""),"")</f>
        <v/>
      </c>
      <c r="Z65" s="98" t="str">
        <f t="array" aca="1" ref="Z65" ca="1">IFERROR(IF(ROWS(NPE!$1:32)&lt;=COUNTA(NPE!J$2:J$181),INDEX(NPE!J$2:J$181,SMALL(IF(NPE!J$2:J$181&lt;&gt;"",ROW(INDIRECT("1:"&amp;ROWS(NPE!J$2:J$181)))),ROWS(NPE!$1:32))),""),"")</f>
        <v/>
      </c>
      <c r="AA65" s="98" t="str">
        <f t="array" aca="1" ref="AA65" ca="1">IFERROR(IF(ROWS(NPE!$1:32)&lt;=COUNTA(NPE!K$2:K$181),INDEX(NPE!K$2:K$181,SMALL(IF(NPE!K$2:K$181&lt;&gt;"",ROW(INDIRECT("1:"&amp;ROWS(NPE!K$2:K$181)))),ROWS(NPE!$1:32))),""),"")</f>
        <v/>
      </c>
      <c r="AB65" s="98" t="str">
        <f t="array" aca="1" ref="AB65" ca="1">IFERROR(IF(ROWS(NPE!$1:32)&lt;=COUNTA(NPE!L$2:L$181),INDEX(NPE!L$2:L$181,SMALL(IF(NPE!L$2:L$181&lt;&gt;"",ROW(INDIRECT("1:"&amp;ROWS(NPE!L$2:L$181)))),ROWS(NPE!$1:32))),""),"")</f>
        <v/>
      </c>
      <c r="AC65" s="98" t="str">
        <f t="array" aca="1" ref="AC65" ca="1">IFERROR(IF(ROWS(NPE!$1:32)&lt;=COUNTA(NPE!M$2:M$181),INDEX(NPE!M$2:M$181,SMALL(IF(NPE!M$2:M$181&lt;&gt;"",ROW(INDIRECT("1:"&amp;ROWS(NPE!M$2:M$181)))),ROWS(NPE!$1:32))),""),"")</f>
        <v/>
      </c>
      <c r="AD65" s="98" t="str">
        <f t="array" aca="1" ref="AD65" ca="1">IFERROR(IF(ROWS(NPE!$1:32)&lt;=COUNTA(NPE!N$2:N$181),INDEX(NPE!N$2:N$181,SMALL(IF(NPE!N$2:N$181&lt;&gt;"",ROW(INDIRECT("1:"&amp;ROWS(NPE!N$2:N$181)))),ROWS(NPE!$1:32))),""),"")</f>
        <v/>
      </c>
      <c r="AE65" s="98" t="str">
        <f t="array" aca="1" ref="AE65" ca="1">IFERROR(IF(ROWS(NPE!$1:32)&lt;=COUNTA(NPE!O$2:O$181),INDEX(NPE!O$2:O$181,SMALL(IF(NPE!O$2:O$181&lt;&gt;"",ROW(INDIRECT("1:"&amp;ROWS(NPE!O$2:O$181)))),ROWS(NPE!$1:32))),""),"")</f>
        <v/>
      </c>
      <c r="AF65" s="98" t="str">
        <f t="array" aca="1" ref="AF65" ca="1">IFERROR(IF(ROWS(NPE!$1:32)&lt;=COUNTA(NPE!P$2:P$181),INDEX(NPE!P$2:P$181,SMALL(IF(NPE!P$2:P$181&lt;&gt;"",ROW(INDIRECT("1:"&amp;ROWS(NPE!P$2:P$181)))),ROWS(NPE!$1:32))),""),"")</f>
        <v/>
      </c>
      <c r="AG65" s="98" t="str">
        <f t="array" aca="1" ref="AG65" ca="1">IFERROR(IF(ROWS(NPE!$1:32)&lt;=COUNTA(NPE!Q$2:Q$181),INDEX(NPE!Q$2:Q$181,SMALL(IF(NPE!Q$2:Q$181&lt;&gt;"",ROW(INDIRECT("1:"&amp;ROWS(NPE!Q$2:Q$181)))),ROWS(NPE!$1:32))),""),"")</f>
        <v/>
      </c>
      <c r="AH65" s="98" t="str">
        <f t="array" aca="1" ref="AH65" ca="1">IFERROR(IF(ROWS(NPE!$1:32)&lt;=COUNTA(NPE!R$2:R$181),INDEX(NPE!R$2:R$181,SMALL(IF(NPE!R$2:R$181&lt;&gt;"",ROW(INDIRECT("1:"&amp;ROWS(NPE!R$2:R$181)))),ROWS(NPE!$1:32))),""),"")</f>
        <v/>
      </c>
      <c r="AI65" s="98" t="str">
        <f t="array" aca="1" ref="AI65" ca="1">IFERROR(IF(ROWS(NPE!$1:32)&lt;=COUNTA(NPE!S$2:S$181),INDEX(NPE!S$2:S$181,SMALL(IF(NPE!S$2:S$181&lt;&gt;"",ROW(INDIRECT("1:"&amp;ROWS(NPE!S$2:S$181)))),ROWS(NPE!$1:32))),""),"")</f>
        <v/>
      </c>
      <c r="AJ65" s="98" t="str">
        <f t="array" aca="1" ref="AJ65" ca="1">IFERROR(IF(ROWS(NPE!$1:32)&lt;=COUNTA(NPE!T$2:T$181),INDEX(NPE!T$2:T$181,SMALL(IF(NPE!T$2:T$181&lt;&gt;"",ROW(INDIRECT("1:"&amp;ROWS(NPE!T$2:T$181)))),ROWS(NPE!$1:32))),""),"")</f>
        <v/>
      </c>
      <c r="AK65" s="98" t="str">
        <f t="array" aca="1" ref="AK65" ca="1">IFERROR(IF(ROWS(NPE!$1:32)&lt;=COUNTA(NPE!U$2:U$181),INDEX(NPE!U$2:U$181,SMALL(IF(NPE!U$2:U$181&lt;&gt;"",ROW(INDIRECT("1:"&amp;ROWS(NPE!U$2:U$181)))),ROWS(NPE!$1:32))),""),"")</f>
        <v/>
      </c>
      <c r="AL65" s="98" t="str">
        <f t="array" aca="1" ref="AL65" ca="1">IFERROR(IF(ROWS(NPE!$1:32)&lt;=COUNTA(NPE!V$2:V$181),INDEX(NPE!V$2:V$181,SMALL(IF(NPE!V$2:V$181&lt;&gt;"",ROW(INDIRECT("1:"&amp;ROWS(NPE!V$2:V$181)))),ROWS(NPE!$1:32))),""),"")</f>
        <v/>
      </c>
      <c r="AM65" s="98" t="str">
        <f t="array" aca="1" ref="AM65" ca="1">IFERROR(IF(ROWS(NPE!$1:32)&lt;=COUNTA(NPE!W$2:W$181),INDEX(NPE!W$2:W$181,SMALL(IF(NPE!W$2:W$181&lt;&gt;"",ROW(INDIRECT("1:"&amp;ROWS(NPE!W$2:W$181)))),ROWS(NPE!$1:32))),""),"")</f>
        <v/>
      </c>
      <c r="AN65" s="98" t="str">
        <f t="array" aca="1" ref="AN65" ca="1">IFERROR(IF(ROWS(NPE!$1:32)&lt;=COUNTA(NPE!X$2:X$181),INDEX(NPE!X$2:X$181,SMALL(IF(NPE!X$2:X$181&lt;&gt;"",ROW(INDIRECT("1:"&amp;ROWS(NPE!X$2:X$181)))),ROWS(NPE!$1:32))),""),"")</f>
        <v/>
      </c>
      <c r="AO65" s="98" t="str">
        <f t="array" aca="1" ref="AO65" ca="1">IFERROR(IF(ROWS(NPE!$1:32)&lt;=COUNTA(NPE!Y$2:Y$181),INDEX(NPE!Y$2:Y$181,SMALL(IF(NPE!Y$2:Y$181&lt;&gt;"",ROW(INDIRECT("1:"&amp;ROWS(NPE!Y$2:Y$181)))),ROWS(NPE!$1:32))),""),"")</f>
        <v/>
      </c>
      <c r="AP65" s="98" t="str">
        <f t="array" aca="1" ref="AP65" ca="1">IFERROR(IF(ROWS(NPE!$1:32)&lt;=COUNTA(NPE!Z$2:Z$181),INDEX(NPE!Z$2:Z$181,SMALL(IF(NPE!Z$2:Z$181&lt;&gt;"",ROW(INDIRECT("1:"&amp;ROWS(NPE!Z$2:Z$181)))),ROWS(NPE!$1:32))),""),"")</f>
        <v/>
      </c>
      <c r="AQ65" s="98" t="str">
        <f t="array" aca="1" ref="AQ65" ca="1">IFERROR(IF(ROWS(NPE!$1:32)&lt;=COUNTA(NPE!AA$2:AA$181),INDEX(NPE!AA$2:AA$181,SMALL(IF(NPE!AA$2:AA$181&lt;&gt;"",ROW(INDIRECT("1:"&amp;ROWS(NPE!AA$2:AA$181)))),ROWS(NPE!$1:32))),""),"")</f>
        <v/>
      </c>
      <c r="AR65" s="98" t="str">
        <f t="array" aca="1" ref="AR65" ca="1">IFERROR(IF(ROWS(NPE!$1:32)&lt;=COUNTA(NPE!AB$2:AB$181),INDEX(NPE!AB$2:AB$181,SMALL(IF(NPE!AB$2:AB$181&lt;&gt;"",ROW(INDIRECT("1:"&amp;ROWS(NPE!AB$2:AB$181)))),ROWS(NPE!$1:32))),""),"")</f>
        <v/>
      </c>
      <c r="AS65" s="98" t="str">
        <f t="array" aca="1" ref="AS65" ca="1">IFERROR(IF(ROWS(NPE!$1:32)&lt;=COUNTA(NPE!AC$2:AC$181),INDEX(NPE!AC$2:AC$181,SMALL(IF(NPE!AC$2:AC$181&lt;&gt;"",ROW(INDIRECT("1:"&amp;ROWS(NPE!AC$2:AC$181)))),ROWS(NPE!$1:32))),""),"")</f>
        <v/>
      </c>
      <c r="AT65" s="98" t="str">
        <f t="array" aca="1" ref="AT65" ca="1">IFERROR(IF(ROWS(NPE!$1:32)&lt;=COUNTA(NPE!AD$2:AD$181),INDEX(NPE!AD$2:AD$181,SMALL(IF(NPE!AD$2:AD$181&lt;&gt;"",ROW(INDIRECT("1:"&amp;ROWS(NPE!AD$2:AD$181)))),ROWS(NPE!$1:32))),""),"")</f>
        <v/>
      </c>
      <c r="AU65" s="98" t="str">
        <f t="array" aca="1" ref="AU65" ca="1">IFERROR(IF(ROWS(NPE!$1:32)&lt;=COUNTA(NPE!AE$2:AE$181),INDEX(NPE!AE$2:AE$181,SMALL(IF(NPE!AE$2:AE$181&lt;&gt;"",ROW(INDIRECT("1:"&amp;ROWS(NPE!AE$2:AE$181)))),ROWS(NPE!$1:32))),""),"")</f>
        <v/>
      </c>
      <c r="AV65" s="98" t="str">
        <f t="array" aca="1" ref="AV65" ca="1">IFERROR(IF(ROWS(NPE!$1:32)&lt;=COUNTA(NPE!AF$2:AF$181),INDEX(NPE!AF$2:AF$181,SMALL(IF(NPE!AF$2:AF$181&lt;&gt;"",ROW(INDIRECT("1:"&amp;ROWS(NPE!AF$2:AF$181)))),ROWS(NPE!$1:32))),""),"")</f>
        <v/>
      </c>
      <c r="AW65" s="98" t="str">
        <f t="array" aca="1" ref="AW65" ca="1">IFERROR(IF(ROWS(NPE!$1:32)&lt;=COUNTA(NPE!AG$2:AG$181),INDEX(NPE!AG$2:AG$181,SMALL(IF(NPE!AG$2:AG$181&lt;&gt;"",ROW(INDIRECT("1:"&amp;ROWS(NPE!AG$2:AG$181)))),ROWS(NPE!$1:32))),""),"")</f>
        <v/>
      </c>
      <c r="AX65" s="98" t="str">
        <f t="array" aca="1" ref="AX65" ca="1">IFERROR(IF(ROWS(NPE!$1:32)&lt;=COUNTA(NPE!AH$2:AH$181),INDEX(NPE!AH$2:AH$181,SMALL(IF(NPE!AH$2:AH$181&lt;&gt;"",ROW(INDIRECT("1:"&amp;ROWS(NPE!AH$2:AH$181)))),ROWS(NPE!$1:32))),""),"")</f>
        <v/>
      </c>
      <c r="AY65" s="98" t="str">
        <f t="array" aca="1" ref="AY65" ca="1">IFERROR(IF(ROWS(NPE!$1:32)&lt;=COUNTA(NPE!AI$2:AI$181),INDEX(NPE!AI$2:AI$181,SMALL(IF(NPE!AI$2:AI$181&lt;&gt;"",ROW(INDIRECT("1:"&amp;ROWS(NPE!AI$2:AI$181)))),ROWS(NPE!$1:32))),""),"")</f>
        <v/>
      </c>
      <c r="AZ65" s="98" t="str">
        <f t="array" aca="1" ref="AZ65" ca="1">IFERROR(IF(ROWS(NPE!$1:32)&lt;=COUNTA(NPE!AJ$2:AJ$181),INDEX(NPE!AJ$2:AJ$181,SMALL(IF(NPE!AJ$2:AJ$181&lt;&gt;"",ROW(INDIRECT("1:"&amp;ROWS(NPE!AJ$2:AJ$181)))),ROWS(NPE!$1:32))),""),"")</f>
        <v/>
      </c>
      <c r="BA65" s="98" t="str">
        <f t="array" aca="1" ref="BA65" ca="1">IFERROR(IF(ROWS(NPE!$1:32)&lt;=COUNTA(NPE!AK$2:AK$181),INDEX(NPE!AK$2:AK$181,SMALL(IF(NPE!AK$2:AK$181&lt;&gt;"",ROW(INDIRECT("1:"&amp;ROWS(NPE!AK$2:AK$181)))),ROWS(NPE!$1:32))),""),"")</f>
        <v/>
      </c>
      <c r="BB65" s="98" t="str">
        <f t="array" aca="1" ref="BB65" ca="1">IFERROR(IF(ROWS(NPE!$1:32)&lt;=COUNTA(NPE!AL$2:AL$181),INDEX(NPE!AL$2:AL$181,SMALL(IF(NPE!AL$2:AL$181&lt;&gt;"",ROW(INDIRECT("1:"&amp;ROWS(NPE!AL$2:AL$181)))),ROWS(NPE!$1:32))),""),"")</f>
        <v/>
      </c>
      <c r="BC65" s="98" t="str">
        <f t="array" aca="1" ref="BC65" ca="1">IFERROR(IF(ROWS(NPE!$1:32)&lt;=COUNTA(NPE!AM$2:AM$181),INDEX(NPE!AM$2:AM$181,SMALL(IF(NPE!AM$2:AM$181&lt;&gt;"",ROW(INDIRECT("1:"&amp;ROWS(NPE!AM$2:AM$181)))),ROWS(NPE!$1:32))),""),"")</f>
        <v/>
      </c>
      <c r="BD65" s="98" t="str">
        <f t="array" aca="1" ref="BD65" ca="1">IFERROR(IF(ROWS(NPE!$1:32)&lt;=COUNTA(NPE!AN$2:AN$181),INDEX(NPE!AN$2:AN$181,SMALL(IF(NPE!AN$2:AN$181&lt;&gt;"",ROW(INDIRECT("1:"&amp;ROWS(NPE!AN$2:AN$181)))),ROWS(NPE!$1:32))),""),"")</f>
        <v/>
      </c>
      <c r="BE65" s="98" t="str">
        <f t="array" aca="1" ref="BE65" ca="1">IFERROR(IF(ROWS(NPE!$1:32)&lt;=COUNTA(NPE!AO$2:AO$181),INDEX(NPE!AO$2:AO$181,SMALL(IF(NPE!AO$2:AO$181&lt;&gt;"",ROW(INDIRECT("1:"&amp;ROWS(NPE!AO$2:AO$181)))),ROWS(NPE!$1:32))),""),"")</f>
        <v/>
      </c>
      <c r="BF65" s="98" t="str">
        <f t="array" aca="1" ref="BF65" ca="1">IFERROR(IF(ROWS(NPE!$1:32)&lt;=COUNTA(NPE!AP$2:AP$181),INDEX(NPE!AP$2:AP$181,SMALL(IF(NPE!AP$2:AP$181&lt;&gt;"",ROW(INDIRECT("1:"&amp;ROWS(NPE!AP$2:AP$181)))),ROWS(NPE!$1:32))),""),"")</f>
        <v/>
      </c>
      <c r="BG65" s="98" t="str">
        <f t="array" aca="1" ref="BG65" ca="1">IFERROR(IF(ROWS(NPE!$1:32)&lt;=COUNTA(NPE!AQ$2:AQ$181),INDEX(NPE!AQ$2:AQ$181,SMALL(IF(NPE!AQ$2:AQ$181&lt;&gt;"",ROW(INDIRECT("1:"&amp;ROWS(NPE!AQ$2:AQ$181)))),ROWS(NPE!$1:32))),""),"")</f>
        <v/>
      </c>
      <c r="BH65" s="98" t="str">
        <f t="array" aca="1" ref="BH65" ca="1">IFERROR(IF(ROWS(NPE!$1:32)&lt;=COUNTA(NPE!AR$2:AR$181),INDEX(NPE!AR$2:AR$181,SMALL(IF(NPE!AR$2:AR$181&lt;&gt;"",ROW(INDIRECT("1:"&amp;ROWS(NPE!AR$2:AR$181)))),ROWS(NPE!$1:32))),""),"")</f>
        <v/>
      </c>
      <c r="BI65" s="98" t="str">
        <f t="array" aca="1" ref="BI65" ca="1">IFERROR(IF(ROWS(NPE!$1:32)&lt;=COUNTA(NPE!AS$2:AS$181),INDEX(NPE!AS$2:AS$181,SMALL(IF(NPE!AS$2:AS$181&lt;&gt;"",ROW(INDIRECT("1:"&amp;ROWS(NPE!AS$2:AS$181)))),ROWS(NPE!$1:32))),""),"")</f>
        <v/>
      </c>
      <c r="BJ65" s="98" t="str">
        <f t="array" aca="1" ref="BJ65" ca="1">IFERROR(IF(ROWS(NPE!$1:32)&lt;=COUNTA(NPE!AT$2:AT$181),INDEX(NPE!AT$2:AT$181,SMALL(IF(NPE!AT$2:AT$181&lt;&gt;"",ROW(INDIRECT("1:"&amp;ROWS(NPE!AT$2:AT$181)))),ROWS(NPE!$1:32))),""),"")</f>
        <v/>
      </c>
      <c r="BK65" s="98" t="str">
        <f t="array" aca="1" ref="BK65" ca="1">IFERROR(IF(ROWS(NPE!$1:32)&lt;=COUNTA(NPE!AU$2:AU$181),INDEX(NPE!AU$2:AU$181,SMALL(IF(NPE!AU$2:AU$181&lt;&gt;"",ROW(INDIRECT("1:"&amp;ROWS(NPE!AU$2:AU$181)))),ROWS(NPE!$1:32))),""),"")</f>
        <v/>
      </c>
      <c r="BL65" s="98" t="str">
        <f t="array" aca="1" ref="BL65" ca="1">IFERROR(IF(ROWS(NPE!$1:32)&lt;=COUNTA(NPE!AV$2:AV$181),INDEX(NPE!AV$2:AV$181,SMALL(IF(NPE!AV$2:AV$181&lt;&gt;"",ROW(INDIRECT("1:"&amp;ROWS(NPE!AV$2:AV$181)))),ROWS(NPE!$1:32))),""),"")</f>
        <v/>
      </c>
      <c r="BM65" s="98" t="str">
        <f t="array" aca="1" ref="BM65" ca="1">IFERROR(IF(ROWS(NPE!$1:32)&lt;=COUNTA(NPE!AW$2:AW$181),INDEX(NPE!AW$2:AW$181,SMALL(IF(NPE!AW$2:AW$181&lt;&gt;"",ROW(INDIRECT("1:"&amp;ROWS(NPE!AW$2:AW$181)))),ROWS(NPE!$1:32))),""),"")</f>
        <v/>
      </c>
      <c r="BN65" s="98" t="str">
        <f t="array" aca="1" ref="BN65" ca="1">IFERROR(IF(ROWS(NPE!$1:32)&lt;=COUNTA(NPE!AX$2:AX$181),INDEX(NPE!AX$2:AX$181,SMALL(IF(NPE!AX$2:AX$181&lt;&gt;"",ROW(INDIRECT("1:"&amp;ROWS(NPE!AX$2:AX$181)))),ROWS(NPE!$1:32))),""),"")</f>
        <v/>
      </c>
      <c r="BO65" s="98" t="str">
        <f t="array" aca="1" ref="BO65" ca="1">IFERROR(IF(ROWS(NPE!$1:32)&lt;=COUNTA(NPE!AY$2:AY$181),INDEX(NPE!AY$2:AY$181,SMALL(IF(NPE!AY$2:AY$181&lt;&gt;"",ROW(INDIRECT("1:"&amp;ROWS(NPE!AY$2:AY$181)))),ROWS(NPE!$1:32))),""),"")</f>
        <v/>
      </c>
      <c r="BP65" s="98" t="str">
        <f t="array" aca="1" ref="BP65" ca="1">IFERROR(IF(ROWS(NPE!$1:32)&lt;=COUNTA(NPE!AZ$2:AZ$181),INDEX(NPE!AZ$2:AZ$181,SMALL(IF(NPE!AZ$2:AZ$181&lt;&gt;"",ROW(INDIRECT("1:"&amp;ROWS(NPE!AZ$2:AZ$181)))),ROWS(NPE!$1:32))),""),"")</f>
        <v/>
      </c>
    </row>
    <row r="66" spans="2:68" x14ac:dyDescent="0.2">
      <c r="B66" s="183" t="str">
        <f ca="1">Surfaces!$B34</f>
        <v/>
      </c>
      <c r="C66" s="110" t="str">
        <f ca="1">IF((VLOOKUP(B66,Surfaces!$B$1:$AL$61,23,0))="",(VLOOKUP(B66,Surfaces!$B$1:$AL$61,36,0)),(VLOOKUP(B66,Surfaces!$B$1:$AL$61,23,0)))</f>
        <v/>
      </c>
      <c r="D66" s="111" t="str">
        <f ca="1">Surfaces!$I34</f>
        <v/>
      </c>
      <c r="E66" s="111" t="str">
        <f ca="1">Surfaces!$H34</f>
        <v/>
      </c>
      <c r="F66" s="110" t="str">
        <f ca="1">IF((VLOOKUP(B66,Surfaces!$B$1:$AL$61,21,0))="",(VLOOKUP(B66,Surfaces!$B$1:$AL$61,34,0)),(VLOOKUP(B66,Surfaces!$B$1:$AL$61,21,0)))</f>
        <v/>
      </c>
      <c r="G66" s="110" t="str">
        <f ca="1">IFERROR(IF((VLOOKUP(B66,Surfaces!$B$1:$AL$61,18,0))="",(VLOOKUP(B66,Surfaces!$B$1:$AL$61,31,0)/$C$3),(VLOOKUP(B66,Surfaces!$B$1:$AL$61,18,0)/$C$3)),"")</f>
        <v/>
      </c>
      <c r="H66" s="111" t="str">
        <f ca="1">IF((VLOOKUP(B66,Surfaces!$B$1:$AL$61,14,0))="",(VLOOKUP(B66,Surfaces!$B$1:$AL$61,28,0)),(VLOOKUP(B66,Surfaces!$B$1:$AL$61,14,0)))</f>
        <v/>
      </c>
      <c r="I66" s="111" t="str">
        <f ca="1">IF((VLOOKUP(B66,Surfaces!$B$1:$AL$61,15,0))="",(VLOOKUP(B66,Surfaces!$B$1:$AL$61,29,0)),(VLOOKUP(B66,Surfaces!$B$1:$AL$61,15,0)))</f>
        <v/>
      </c>
      <c r="J66" s="110" t="str">
        <f ca="1">IF(ISNA(VLOOKUP(B66,Calendrier!$A$2:$BR$181,67,0)),"",(VLOOKUP(B66,Calendrier!$A$2:$BR$181,67,0))*D66)</f>
        <v/>
      </c>
      <c r="K66" s="110" t="str">
        <f ca="1">IF(ISNA(VLOOKUP(B66,Calendrier!$A$2:$BR$181,68,0)),"",(VLOOKUP(B66,Calendrier!$A$2:$BR$181,68,0)))</f>
        <v/>
      </c>
      <c r="L66" s="110" t="str">
        <f ca="1">IF(ISNA(VLOOKUP(B66,Calendrier!$A$2:$BR$181,69,0)),"",(VLOOKUP(B66,Calendrier!$A$2:$BR$181,69,0))*D66)</f>
        <v/>
      </c>
      <c r="M66" s="110" t="str">
        <f t="shared" ca="1" si="0"/>
        <v/>
      </c>
      <c r="N66" s="110" t="str">
        <f t="shared" ca="1" si="2"/>
        <v/>
      </c>
      <c r="O66" s="184" t="str">
        <f t="shared" ca="1" si="1"/>
        <v/>
      </c>
      <c r="Q66" s="98" t="str">
        <f t="array" aca="1" ref="Q66" ca="1">IFERROR(IF(ROWS(NPE!$1:33)&lt;=COUNTA(NPE!A$2:A$181),INDEX(NPE!A$2:A$181,SMALL(IF(NPE!A$2:A$181&lt;&gt;"",ROW(INDIRECT("1:"&amp;ROWS(NPE!A$2:A$181)))),ROWS(NPE!$1:33))),""),"")</f>
        <v/>
      </c>
      <c r="R66" s="98" t="str">
        <f t="array" aca="1" ref="R66" ca="1">IFERROR(IF(ROWS(NPE!$1:33)&lt;=COUNTA(NPE!B$2:B$181),INDEX(NPE!B$2:B$181,SMALL(IF(NPE!B$2:B$181&lt;&gt;"",ROW(INDIRECT("1:"&amp;ROWS(NPE!B$2:B$181)))),ROWS(NPE!$1:33))),""),"")</f>
        <v/>
      </c>
      <c r="S66" s="98" t="str">
        <f t="array" aca="1" ref="S66" ca="1">IFERROR(IF(ROWS(NPE!$1:33)&lt;=COUNTA(NPE!C$2:C$181),INDEX(NPE!C$2:C$181,SMALL(IF(NPE!C$2:C$181&lt;&gt;"",ROW(INDIRECT("1:"&amp;ROWS(NPE!C$2:C$181)))),ROWS(NPE!$1:33))),""),"")</f>
        <v/>
      </c>
      <c r="T66" s="98" t="str">
        <f t="array" aca="1" ref="T66" ca="1">IFERROR(IF(ROWS(NPE!$1:33)&lt;=COUNTA(NPE!D$2:D$181),INDEX(NPE!D$2:D$181,SMALL(IF(NPE!D$2:D$181&lt;&gt;"",ROW(INDIRECT("1:"&amp;ROWS(NPE!D$2:D$181)))),ROWS(NPE!$1:33))),""),"")</f>
        <v/>
      </c>
      <c r="U66" s="98" t="str">
        <f t="array" aca="1" ref="U66" ca="1">IFERROR(IF(ROWS(NPE!$1:33)&lt;=COUNTA(NPE!E$2:E$181),INDEX(NPE!E$2:E$181,SMALL(IF(NPE!E$2:E$181&lt;&gt;"",ROW(INDIRECT("1:"&amp;ROWS(NPE!E$2:E$181)))),ROWS(NPE!$1:33))),""),"")</f>
        <v/>
      </c>
      <c r="V66" s="98" t="str">
        <f t="array" aca="1" ref="V66" ca="1">IFERROR(IF(ROWS(NPE!$1:33)&lt;=COUNTA(NPE!F$2:F$181),INDEX(NPE!F$2:F$181,SMALL(IF(NPE!F$2:F$181&lt;&gt;"",ROW(INDIRECT("1:"&amp;ROWS(NPE!F$2:F$181)))),ROWS(NPE!$1:33))),""),"")</f>
        <v/>
      </c>
      <c r="W66" s="98" t="str">
        <f t="array" aca="1" ref="W66" ca="1">IFERROR(IF(ROWS(NPE!$1:33)&lt;=COUNTA(NPE!G$2:G$181),INDEX(NPE!G$2:G$181,SMALL(IF(NPE!G$2:G$181&lt;&gt;"",ROW(INDIRECT("1:"&amp;ROWS(NPE!G$2:G$181)))),ROWS(NPE!$1:33))),""),"")</f>
        <v/>
      </c>
      <c r="X66" s="98" t="str">
        <f t="array" aca="1" ref="X66" ca="1">IFERROR(IF(ROWS(NPE!$1:33)&lt;=COUNTA(NPE!H$2:H$181),INDEX(NPE!H$2:H$181,SMALL(IF(NPE!H$2:H$181&lt;&gt;"",ROW(INDIRECT("1:"&amp;ROWS(NPE!H$2:H$181)))),ROWS(NPE!$1:33))),""),"")</f>
        <v/>
      </c>
      <c r="Y66" s="98" t="str">
        <f t="array" aca="1" ref="Y66" ca="1">IFERROR(IF(ROWS(NPE!$1:33)&lt;=COUNTA(NPE!I$2:I$181),INDEX(NPE!I$2:I$181,SMALL(IF(NPE!I$2:I$181&lt;&gt;"",ROW(INDIRECT("1:"&amp;ROWS(NPE!I$2:I$181)))),ROWS(NPE!$1:33))),""),"")</f>
        <v/>
      </c>
      <c r="Z66" s="98" t="str">
        <f t="array" aca="1" ref="Z66" ca="1">IFERROR(IF(ROWS(NPE!$1:33)&lt;=COUNTA(NPE!J$2:J$181),INDEX(NPE!J$2:J$181,SMALL(IF(NPE!J$2:J$181&lt;&gt;"",ROW(INDIRECT("1:"&amp;ROWS(NPE!J$2:J$181)))),ROWS(NPE!$1:33))),""),"")</f>
        <v/>
      </c>
      <c r="AA66" s="98" t="str">
        <f t="array" aca="1" ref="AA66" ca="1">IFERROR(IF(ROWS(NPE!$1:33)&lt;=COUNTA(NPE!K$2:K$181),INDEX(NPE!K$2:K$181,SMALL(IF(NPE!K$2:K$181&lt;&gt;"",ROW(INDIRECT("1:"&amp;ROWS(NPE!K$2:K$181)))),ROWS(NPE!$1:33))),""),"")</f>
        <v/>
      </c>
      <c r="AB66" s="98" t="str">
        <f t="array" aca="1" ref="AB66" ca="1">IFERROR(IF(ROWS(NPE!$1:33)&lt;=COUNTA(NPE!L$2:L$181),INDEX(NPE!L$2:L$181,SMALL(IF(NPE!L$2:L$181&lt;&gt;"",ROW(INDIRECT("1:"&amp;ROWS(NPE!L$2:L$181)))),ROWS(NPE!$1:33))),""),"")</f>
        <v/>
      </c>
      <c r="AC66" s="98" t="str">
        <f t="array" aca="1" ref="AC66" ca="1">IFERROR(IF(ROWS(NPE!$1:33)&lt;=COUNTA(NPE!M$2:M$181),INDEX(NPE!M$2:M$181,SMALL(IF(NPE!M$2:M$181&lt;&gt;"",ROW(INDIRECT("1:"&amp;ROWS(NPE!M$2:M$181)))),ROWS(NPE!$1:33))),""),"")</f>
        <v/>
      </c>
      <c r="AD66" s="98" t="str">
        <f t="array" aca="1" ref="AD66" ca="1">IFERROR(IF(ROWS(NPE!$1:33)&lt;=COUNTA(NPE!N$2:N$181),INDEX(NPE!N$2:N$181,SMALL(IF(NPE!N$2:N$181&lt;&gt;"",ROW(INDIRECT("1:"&amp;ROWS(NPE!N$2:N$181)))),ROWS(NPE!$1:33))),""),"")</f>
        <v/>
      </c>
      <c r="AE66" s="98" t="str">
        <f t="array" aca="1" ref="AE66" ca="1">IFERROR(IF(ROWS(NPE!$1:33)&lt;=COUNTA(NPE!O$2:O$181),INDEX(NPE!O$2:O$181,SMALL(IF(NPE!O$2:O$181&lt;&gt;"",ROW(INDIRECT("1:"&amp;ROWS(NPE!O$2:O$181)))),ROWS(NPE!$1:33))),""),"")</f>
        <v/>
      </c>
      <c r="AF66" s="98" t="str">
        <f t="array" aca="1" ref="AF66" ca="1">IFERROR(IF(ROWS(NPE!$1:33)&lt;=COUNTA(NPE!P$2:P$181),INDEX(NPE!P$2:P$181,SMALL(IF(NPE!P$2:P$181&lt;&gt;"",ROW(INDIRECT("1:"&amp;ROWS(NPE!P$2:P$181)))),ROWS(NPE!$1:33))),""),"")</f>
        <v/>
      </c>
      <c r="AG66" s="98" t="str">
        <f t="array" aca="1" ref="AG66" ca="1">IFERROR(IF(ROWS(NPE!$1:33)&lt;=COUNTA(NPE!Q$2:Q$181),INDEX(NPE!Q$2:Q$181,SMALL(IF(NPE!Q$2:Q$181&lt;&gt;"",ROW(INDIRECT("1:"&amp;ROWS(NPE!Q$2:Q$181)))),ROWS(NPE!$1:33))),""),"")</f>
        <v/>
      </c>
      <c r="AH66" s="98" t="str">
        <f t="array" aca="1" ref="AH66" ca="1">IFERROR(IF(ROWS(NPE!$1:33)&lt;=COUNTA(NPE!R$2:R$181),INDEX(NPE!R$2:R$181,SMALL(IF(NPE!R$2:R$181&lt;&gt;"",ROW(INDIRECT("1:"&amp;ROWS(NPE!R$2:R$181)))),ROWS(NPE!$1:33))),""),"")</f>
        <v/>
      </c>
      <c r="AI66" s="98" t="str">
        <f t="array" aca="1" ref="AI66" ca="1">IFERROR(IF(ROWS(NPE!$1:33)&lt;=COUNTA(NPE!S$2:S$181),INDEX(NPE!S$2:S$181,SMALL(IF(NPE!S$2:S$181&lt;&gt;"",ROW(INDIRECT("1:"&amp;ROWS(NPE!S$2:S$181)))),ROWS(NPE!$1:33))),""),"")</f>
        <v/>
      </c>
      <c r="AJ66" s="98" t="str">
        <f t="array" aca="1" ref="AJ66" ca="1">IFERROR(IF(ROWS(NPE!$1:33)&lt;=COUNTA(NPE!T$2:T$181),INDEX(NPE!T$2:T$181,SMALL(IF(NPE!T$2:T$181&lt;&gt;"",ROW(INDIRECT("1:"&amp;ROWS(NPE!T$2:T$181)))),ROWS(NPE!$1:33))),""),"")</f>
        <v/>
      </c>
      <c r="AK66" s="98" t="str">
        <f t="array" aca="1" ref="AK66" ca="1">IFERROR(IF(ROWS(NPE!$1:33)&lt;=COUNTA(NPE!U$2:U$181),INDEX(NPE!U$2:U$181,SMALL(IF(NPE!U$2:U$181&lt;&gt;"",ROW(INDIRECT("1:"&amp;ROWS(NPE!U$2:U$181)))),ROWS(NPE!$1:33))),""),"")</f>
        <v/>
      </c>
      <c r="AL66" s="98" t="str">
        <f t="array" aca="1" ref="AL66" ca="1">IFERROR(IF(ROWS(NPE!$1:33)&lt;=COUNTA(NPE!V$2:V$181),INDEX(NPE!V$2:V$181,SMALL(IF(NPE!V$2:V$181&lt;&gt;"",ROW(INDIRECT("1:"&amp;ROWS(NPE!V$2:V$181)))),ROWS(NPE!$1:33))),""),"")</f>
        <v/>
      </c>
      <c r="AM66" s="98" t="str">
        <f t="array" aca="1" ref="AM66" ca="1">IFERROR(IF(ROWS(NPE!$1:33)&lt;=COUNTA(NPE!W$2:W$181),INDEX(NPE!W$2:W$181,SMALL(IF(NPE!W$2:W$181&lt;&gt;"",ROW(INDIRECT("1:"&amp;ROWS(NPE!W$2:W$181)))),ROWS(NPE!$1:33))),""),"")</f>
        <v/>
      </c>
      <c r="AN66" s="98" t="str">
        <f t="array" aca="1" ref="AN66" ca="1">IFERROR(IF(ROWS(NPE!$1:33)&lt;=COUNTA(NPE!X$2:X$181),INDEX(NPE!X$2:X$181,SMALL(IF(NPE!X$2:X$181&lt;&gt;"",ROW(INDIRECT("1:"&amp;ROWS(NPE!X$2:X$181)))),ROWS(NPE!$1:33))),""),"")</f>
        <v/>
      </c>
      <c r="AO66" s="98" t="str">
        <f t="array" aca="1" ref="AO66" ca="1">IFERROR(IF(ROWS(NPE!$1:33)&lt;=COUNTA(NPE!Y$2:Y$181),INDEX(NPE!Y$2:Y$181,SMALL(IF(NPE!Y$2:Y$181&lt;&gt;"",ROW(INDIRECT("1:"&amp;ROWS(NPE!Y$2:Y$181)))),ROWS(NPE!$1:33))),""),"")</f>
        <v/>
      </c>
      <c r="AP66" s="98" t="str">
        <f t="array" aca="1" ref="AP66" ca="1">IFERROR(IF(ROWS(NPE!$1:33)&lt;=COUNTA(NPE!Z$2:Z$181),INDEX(NPE!Z$2:Z$181,SMALL(IF(NPE!Z$2:Z$181&lt;&gt;"",ROW(INDIRECT("1:"&amp;ROWS(NPE!Z$2:Z$181)))),ROWS(NPE!$1:33))),""),"")</f>
        <v/>
      </c>
      <c r="AQ66" s="98" t="str">
        <f t="array" aca="1" ref="AQ66" ca="1">IFERROR(IF(ROWS(NPE!$1:33)&lt;=COUNTA(NPE!AA$2:AA$181),INDEX(NPE!AA$2:AA$181,SMALL(IF(NPE!AA$2:AA$181&lt;&gt;"",ROW(INDIRECT("1:"&amp;ROWS(NPE!AA$2:AA$181)))),ROWS(NPE!$1:33))),""),"")</f>
        <v/>
      </c>
      <c r="AR66" s="98" t="str">
        <f t="array" aca="1" ref="AR66" ca="1">IFERROR(IF(ROWS(NPE!$1:33)&lt;=COUNTA(NPE!AB$2:AB$181),INDEX(NPE!AB$2:AB$181,SMALL(IF(NPE!AB$2:AB$181&lt;&gt;"",ROW(INDIRECT("1:"&amp;ROWS(NPE!AB$2:AB$181)))),ROWS(NPE!$1:33))),""),"")</f>
        <v/>
      </c>
      <c r="AS66" s="98" t="str">
        <f t="array" aca="1" ref="AS66" ca="1">IFERROR(IF(ROWS(NPE!$1:33)&lt;=COUNTA(NPE!AC$2:AC$181),INDEX(NPE!AC$2:AC$181,SMALL(IF(NPE!AC$2:AC$181&lt;&gt;"",ROW(INDIRECT("1:"&amp;ROWS(NPE!AC$2:AC$181)))),ROWS(NPE!$1:33))),""),"")</f>
        <v/>
      </c>
      <c r="AT66" s="98" t="str">
        <f t="array" aca="1" ref="AT66" ca="1">IFERROR(IF(ROWS(NPE!$1:33)&lt;=COUNTA(NPE!AD$2:AD$181),INDEX(NPE!AD$2:AD$181,SMALL(IF(NPE!AD$2:AD$181&lt;&gt;"",ROW(INDIRECT("1:"&amp;ROWS(NPE!AD$2:AD$181)))),ROWS(NPE!$1:33))),""),"")</f>
        <v/>
      </c>
      <c r="AU66" s="98" t="str">
        <f t="array" aca="1" ref="AU66" ca="1">IFERROR(IF(ROWS(NPE!$1:33)&lt;=COUNTA(NPE!AE$2:AE$181),INDEX(NPE!AE$2:AE$181,SMALL(IF(NPE!AE$2:AE$181&lt;&gt;"",ROW(INDIRECT("1:"&amp;ROWS(NPE!AE$2:AE$181)))),ROWS(NPE!$1:33))),""),"")</f>
        <v/>
      </c>
      <c r="AV66" s="98" t="str">
        <f t="array" aca="1" ref="AV66" ca="1">IFERROR(IF(ROWS(NPE!$1:33)&lt;=COUNTA(NPE!AF$2:AF$181),INDEX(NPE!AF$2:AF$181,SMALL(IF(NPE!AF$2:AF$181&lt;&gt;"",ROW(INDIRECT("1:"&amp;ROWS(NPE!AF$2:AF$181)))),ROWS(NPE!$1:33))),""),"")</f>
        <v/>
      </c>
      <c r="AW66" s="98" t="str">
        <f t="array" aca="1" ref="AW66" ca="1">IFERROR(IF(ROWS(NPE!$1:33)&lt;=COUNTA(NPE!AG$2:AG$181),INDEX(NPE!AG$2:AG$181,SMALL(IF(NPE!AG$2:AG$181&lt;&gt;"",ROW(INDIRECT("1:"&amp;ROWS(NPE!AG$2:AG$181)))),ROWS(NPE!$1:33))),""),"")</f>
        <v/>
      </c>
      <c r="AX66" s="98" t="str">
        <f t="array" aca="1" ref="AX66" ca="1">IFERROR(IF(ROWS(NPE!$1:33)&lt;=COUNTA(NPE!AH$2:AH$181),INDEX(NPE!AH$2:AH$181,SMALL(IF(NPE!AH$2:AH$181&lt;&gt;"",ROW(INDIRECT("1:"&amp;ROWS(NPE!AH$2:AH$181)))),ROWS(NPE!$1:33))),""),"")</f>
        <v/>
      </c>
      <c r="AY66" s="98" t="str">
        <f t="array" aca="1" ref="AY66" ca="1">IFERROR(IF(ROWS(NPE!$1:33)&lt;=COUNTA(NPE!AI$2:AI$181),INDEX(NPE!AI$2:AI$181,SMALL(IF(NPE!AI$2:AI$181&lt;&gt;"",ROW(INDIRECT("1:"&amp;ROWS(NPE!AI$2:AI$181)))),ROWS(NPE!$1:33))),""),"")</f>
        <v/>
      </c>
      <c r="AZ66" s="98" t="str">
        <f t="array" aca="1" ref="AZ66" ca="1">IFERROR(IF(ROWS(NPE!$1:33)&lt;=COUNTA(NPE!AJ$2:AJ$181),INDEX(NPE!AJ$2:AJ$181,SMALL(IF(NPE!AJ$2:AJ$181&lt;&gt;"",ROW(INDIRECT("1:"&amp;ROWS(NPE!AJ$2:AJ$181)))),ROWS(NPE!$1:33))),""),"")</f>
        <v/>
      </c>
      <c r="BA66" s="98" t="str">
        <f t="array" aca="1" ref="BA66" ca="1">IFERROR(IF(ROWS(NPE!$1:33)&lt;=COUNTA(NPE!AK$2:AK$181),INDEX(NPE!AK$2:AK$181,SMALL(IF(NPE!AK$2:AK$181&lt;&gt;"",ROW(INDIRECT("1:"&amp;ROWS(NPE!AK$2:AK$181)))),ROWS(NPE!$1:33))),""),"")</f>
        <v/>
      </c>
      <c r="BB66" s="98" t="str">
        <f t="array" aca="1" ref="BB66" ca="1">IFERROR(IF(ROWS(NPE!$1:33)&lt;=COUNTA(NPE!AL$2:AL$181),INDEX(NPE!AL$2:AL$181,SMALL(IF(NPE!AL$2:AL$181&lt;&gt;"",ROW(INDIRECT("1:"&amp;ROWS(NPE!AL$2:AL$181)))),ROWS(NPE!$1:33))),""),"")</f>
        <v/>
      </c>
      <c r="BC66" s="98" t="str">
        <f t="array" aca="1" ref="BC66" ca="1">IFERROR(IF(ROWS(NPE!$1:33)&lt;=COUNTA(NPE!AM$2:AM$181),INDEX(NPE!AM$2:AM$181,SMALL(IF(NPE!AM$2:AM$181&lt;&gt;"",ROW(INDIRECT("1:"&amp;ROWS(NPE!AM$2:AM$181)))),ROWS(NPE!$1:33))),""),"")</f>
        <v/>
      </c>
      <c r="BD66" s="98" t="str">
        <f t="array" aca="1" ref="BD66" ca="1">IFERROR(IF(ROWS(NPE!$1:33)&lt;=COUNTA(NPE!AN$2:AN$181),INDEX(NPE!AN$2:AN$181,SMALL(IF(NPE!AN$2:AN$181&lt;&gt;"",ROW(INDIRECT("1:"&amp;ROWS(NPE!AN$2:AN$181)))),ROWS(NPE!$1:33))),""),"")</f>
        <v/>
      </c>
      <c r="BE66" s="98" t="str">
        <f t="array" aca="1" ref="BE66" ca="1">IFERROR(IF(ROWS(NPE!$1:33)&lt;=COUNTA(NPE!AO$2:AO$181),INDEX(NPE!AO$2:AO$181,SMALL(IF(NPE!AO$2:AO$181&lt;&gt;"",ROW(INDIRECT("1:"&amp;ROWS(NPE!AO$2:AO$181)))),ROWS(NPE!$1:33))),""),"")</f>
        <v/>
      </c>
      <c r="BF66" s="98" t="str">
        <f t="array" aca="1" ref="BF66" ca="1">IFERROR(IF(ROWS(NPE!$1:33)&lt;=COUNTA(NPE!AP$2:AP$181),INDEX(NPE!AP$2:AP$181,SMALL(IF(NPE!AP$2:AP$181&lt;&gt;"",ROW(INDIRECT("1:"&amp;ROWS(NPE!AP$2:AP$181)))),ROWS(NPE!$1:33))),""),"")</f>
        <v/>
      </c>
      <c r="BG66" s="98" t="str">
        <f t="array" aca="1" ref="BG66" ca="1">IFERROR(IF(ROWS(NPE!$1:33)&lt;=COUNTA(NPE!AQ$2:AQ$181),INDEX(NPE!AQ$2:AQ$181,SMALL(IF(NPE!AQ$2:AQ$181&lt;&gt;"",ROW(INDIRECT("1:"&amp;ROWS(NPE!AQ$2:AQ$181)))),ROWS(NPE!$1:33))),""),"")</f>
        <v/>
      </c>
      <c r="BH66" s="98" t="str">
        <f t="array" aca="1" ref="BH66" ca="1">IFERROR(IF(ROWS(NPE!$1:33)&lt;=COUNTA(NPE!AR$2:AR$181),INDEX(NPE!AR$2:AR$181,SMALL(IF(NPE!AR$2:AR$181&lt;&gt;"",ROW(INDIRECT("1:"&amp;ROWS(NPE!AR$2:AR$181)))),ROWS(NPE!$1:33))),""),"")</f>
        <v/>
      </c>
      <c r="BI66" s="98" t="str">
        <f t="array" aca="1" ref="BI66" ca="1">IFERROR(IF(ROWS(NPE!$1:33)&lt;=COUNTA(NPE!AS$2:AS$181),INDEX(NPE!AS$2:AS$181,SMALL(IF(NPE!AS$2:AS$181&lt;&gt;"",ROW(INDIRECT("1:"&amp;ROWS(NPE!AS$2:AS$181)))),ROWS(NPE!$1:33))),""),"")</f>
        <v/>
      </c>
      <c r="BJ66" s="98" t="str">
        <f t="array" aca="1" ref="BJ66" ca="1">IFERROR(IF(ROWS(NPE!$1:33)&lt;=COUNTA(NPE!AT$2:AT$181),INDEX(NPE!AT$2:AT$181,SMALL(IF(NPE!AT$2:AT$181&lt;&gt;"",ROW(INDIRECT("1:"&amp;ROWS(NPE!AT$2:AT$181)))),ROWS(NPE!$1:33))),""),"")</f>
        <v/>
      </c>
      <c r="BK66" s="98" t="str">
        <f t="array" aca="1" ref="BK66" ca="1">IFERROR(IF(ROWS(NPE!$1:33)&lt;=COUNTA(NPE!AU$2:AU$181),INDEX(NPE!AU$2:AU$181,SMALL(IF(NPE!AU$2:AU$181&lt;&gt;"",ROW(INDIRECT("1:"&amp;ROWS(NPE!AU$2:AU$181)))),ROWS(NPE!$1:33))),""),"")</f>
        <v/>
      </c>
      <c r="BL66" s="98" t="str">
        <f t="array" aca="1" ref="BL66" ca="1">IFERROR(IF(ROWS(NPE!$1:33)&lt;=COUNTA(NPE!AV$2:AV$181),INDEX(NPE!AV$2:AV$181,SMALL(IF(NPE!AV$2:AV$181&lt;&gt;"",ROW(INDIRECT("1:"&amp;ROWS(NPE!AV$2:AV$181)))),ROWS(NPE!$1:33))),""),"")</f>
        <v/>
      </c>
      <c r="BM66" s="98" t="str">
        <f t="array" aca="1" ref="BM66" ca="1">IFERROR(IF(ROWS(NPE!$1:33)&lt;=COUNTA(NPE!AW$2:AW$181),INDEX(NPE!AW$2:AW$181,SMALL(IF(NPE!AW$2:AW$181&lt;&gt;"",ROW(INDIRECT("1:"&amp;ROWS(NPE!AW$2:AW$181)))),ROWS(NPE!$1:33))),""),"")</f>
        <v/>
      </c>
      <c r="BN66" s="98" t="str">
        <f t="array" aca="1" ref="BN66" ca="1">IFERROR(IF(ROWS(NPE!$1:33)&lt;=COUNTA(NPE!AX$2:AX$181),INDEX(NPE!AX$2:AX$181,SMALL(IF(NPE!AX$2:AX$181&lt;&gt;"",ROW(INDIRECT("1:"&amp;ROWS(NPE!AX$2:AX$181)))),ROWS(NPE!$1:33))),""),"")</f>
        <v/>
      </c>
      <c r="BO66" s="98" t="str">
        <f t="array" aca="1" ref="BO66" ca="1">IFERROR(IF(ROWS(NPE!$1:33)&lt;=COUNTA(NPE!AY$2:AY$181),INDEX(NPE!AY$2:AY$181,SMALL(IF(NPE!AY$2:AY$181&lt;&gt;"",ROW(INDIRECT("1:"&amp;ROWS(NPE!AY$2:AY$181)))),ROWS(NPE!$1:33))),""),"")</f>
        <v/>
      </c>
      <c r="BP66" s="98" t="str">
        <f t="array" aca="1" ref="BP66" ca="1">IFERROR(IF(ROWS(NPE!$1:33)&lt;=COUNTA(NPE!AZ$2:AZ$181),INDEX(NPE!AZ$2:AZ$181,SMALL(IF(NPE!AZ$2:AZ$181&lt;&gt;"",ROW(INDIRECT("1:"&amp;ROWS(NPE!AZ$2:AZ$181)))),ROWS(NPE!$1:33))),""),"")</f>
        <v/>
      </c>
    </row>
    <row r="67" spans="2:68" x14ac:dyDescent="0.2">
      <c r="B67" s="183" t="str">
        <f ca="1">Surfaces!$B35</f>
        <v/>
      </c>
      <c r="C67" s="110" t="str">
        <f ca="1">IF((VLOOKUP(B67,Surfaces!$B$1:$AL$61,23,0))="",(VLOOKUP(B67,Surfaces!$B$1:$AL$61,36,0)),(VLOOKUP(B67,Surfaces!$B$1:$AL$61,23,0)))</f>
        <v/>
      </c>
      <c r="D67" s="111" t="str">
        <f ca="1">Surfaces!$I35</f>
        <v/>
      </c>
      <c r="E67" s="111" t="str">
        <f ca="1">Surfaces!$H35</f>
        <v/>
      </c>
      <c r="F67" s="110" t="str">
        <f ca="1">IF((VLOOKUP(B67,Surfaces!$B$1:$AL$61,21,0))="",(VLOOKUP(B67,Surfaces!$B$1:$AL$61,34,0)),(VLOOKUP(B67,Surfaces!$B$1:$AL$61,21,0)))</f>
        <v/>
      </c>
      <c r="G67" s="110" t="str">
        <f ca="1">IFERROR(IF((VLOOKUP(B67,Surfaces!$B$1:$AL$61,18,0))="",(VLOOKUP(B67,Surfaces!$B$1:$AL$61,31,0)/$C$3),(VLOOKUP(B67,Surfaces!$B$1:$AL$61,18,0)/$C$3)),"")</f>
        <v/>
      </c>
      <c r="H67" s="111" t="str">
        <f ca="1">IF((VLOOKUP(B67,Surfaces!$B$1:$AL$61,14,0))="",(VLOOKUP(B67,Surfaces!$B$1:$AL$61,28,0)),(VLOOKUP(B67,Surfaces!$B$1:$AL$61,14,0)))</f>
        <v/>
      </c>
      <c r="I67" s="111" t="str">
        <f ca="1">IF((VLOOKUP(B67,Surfaces!$B$1:$AL$61,15,0))="",(VLOOKUP(B67,Surfaces!$B$1:$AL$61,29,0)),(VLOOKUP(B67,Surfaces!$B$1:$AL$61,15,0)))</f>
        <v/>
      </c>
      <c r="J67" s="110" t="str">
        <f ca="1">IF(ISNA(VLOOKUP(B67,Calendrier!$A$2:$BR$181,67,0)),"",(VLOOKUP(B67,Calendrier!$A$2:$BR$181,67,0))*D67)</f>
        <v/>
      </c>
      <c r="K67" s="110" t="str">
        <f ca="1">IF(ISNA(VLOOKUP(B67,Calendrier!$A$2:$BR$181,68,0)),"",(VLOOKUP(B67,Calendrier!$A$2:$BR$181,68,0)))</f>
        <v/>
      </c>
      <c r="L67" s="110" t="str">
        <f ca="1">IF(ISNA(VLOOKUP(B67,Calendrier!$A$2:$BR$181,69,0)),"",(VLOOKUP(B67,Calendrier!$A$2:$BR$181,69,0))*D67)</f>
        <v/>
      </c>
      <c r="M67" s="110" t="str">
        <f t="shared" ca="1" si="0"/>
        <v/>
      </c>
      <c r="N67" s="110" t="str">
        <f t="shared" ca="1" si="2"/>
        <v/>
      </c>
      <c r="O67" s="184" t="str">
        <f t="shared" ca="1" si="1"/>
        <v/>
      </c>
      <c r="Q67" s="98" t="str">
        <f t="array" aca="1" ref="Q67" ca="1">IFERROR(IF(ROWS(NPE!$1:34)&lt;=COUNTA(NPE!A$2:A$181),INDEX(NPE!A$2:A$181,SMALL(IF(NPE!A$2:A$181&lt;&gt;"",ROW(INDIRECT("1:"&amp;ROWS(NPE!A$2:A$181)))),ROWS(NPE!$1:34))),""),"")</f>
        <v/>
      </c>
      <c r="R67" s="98" t="str">
        <f t="array" aca="1" ref="R67" ca="1">IFERROR(IF(ROWS(NPE!$1:34)&lt;=COUNTA(NPE!B$2:B$181),INDEX(NPE!B$2:B$181,SMALL(IF(NPE!B$2:B$181&lt;&gt;"",ROW(INDIRECT("1:"&amp;ROWS(NPE!B$2:B$181)))),ROWS(NPE!$1:34))),""),"")</f>
        <v/>
      </c>
      <c r="S67" s="98" t="str">
        <f t="array" aca="1" ref="S67" ca="1">IFERROR(IF(ROWS(NPE!$1:34)&lt;=COUNTA(NPE!C$2:C$181),INDEX(NPE!C$2:C$181,SMALL(IF(NPE!C$2:C$181&lt;&gt;"",ROW(INDIRECT("1:"&amp;ROWS(NPE!C$2:C$181)))),ROWS(NPE!$1:34))),""),"")</f>
        <v/>
      </c>
      <c r="T67" s="98" t="str">
        <f t="array" aca="1" ref="T67" ca="1">IFERROR(IF(ROWS(NPE!$1:34)&lt;=COUNTA(NPE!D$2:D$181),INDEX(NPE!D$2:D$181,SMALL(IF(NPE!D$2:D$181&lt;&gt;"",ROW(INDIRECT("1:"&amp;ROWS(NPE!D$2:D$181)))),ROWS(NPE!$1:34))),""),"")</f>
        <v/>
      </c>
      <c r="U67" s="98" t="str">
        <f t="array" aca="1" ref="U67" ca="1">IFERROR(IF(ROWS(NPE!$1:34)&lt;=COUNTA(NPE!E$2:E$181),INDEX(NPE!E$2:E$181,SMALL(IF(NPE!E$2:E$181&lt;&gt;"",ROW(INDIRECT("1:"&amp;ROWS(NPE!E$2:E$181)))),ROWS(NPE!$1:34))),""),"")</f>
        <v/>
      </c>
      <c r="V67" s="98" t="str">
        <f t="array" aca="1" ref="V67" ca="1">IFERROR(IF(ROWS(NPE!$1:34)&lt;=COUNTA(NPE!F$2:F$181),INDEX(NPE!F$2:F$181,SMALL(IF(NPE!F$2:F$181&lt;&gt;"",ROW(INDIRECT("1:"&amp;ROWS(NPE!F$2:F$181)))),ROWS(NPE!$1:34))),""),"")</f>
        <v/>
      </c>
      <c r="W67" s="98" t="str">
        <f t="array" aca="1" ref="W67" ca="1">IFERROR(IF(ROWS(NPE!$1:34)&lt;=COUNTA(NPE!G$2:G$181),INDEX(NPE!G$2:G$181,SMALL(IF(NPE!G$2:G$181&lt;&gt;"",ROW(INDIRECT("1:"&amp;ROWS(NPE!G$2:G$181)))),ROWS(NPE!$1:34))),""),"")</f>
        <v/>
      </c>
      <c r="X67" s="98" t="str">
        <f t="array" aca="1" ref="X67" ca="1">IFERROR(IF(ROWS(NPE!$1:34)&lt;=COUNTA(NPE!H$2:H$181),INDEX(NPE!H$2:H$181,SMALL(IF(NPE!H$2:H$181&lt;&gt;"",ROW(INDIRECT("1:"&amp;ROWS(NPE!H$2:H$181)))),ROWS(NPE!$1:34))),""),"")</f>
        <v/>
      </c>
      <c r="Y67" s="98" t="str">
        <f t="array" aca="1" ref="Y67" ca="1">IFERROR(IF(ROWS(NPE!$1:34)&lt;=COUNTA(NPE!I$2:I$181),INDEX(NPE!I$2:I$181,SMALL(IF(NPE!I$2:I$181&lt;&gt;"",ROW(INDIRECT("1:"&amp;ROWS(NPE!I$2:I$181)))),ROWS(NPE!$1:34))),""),"")</f>
        <v/>
      </c>
      <c r="Z67" s="98" t="str">
        <f t="array" aca="1" ref="Z67" ca="1">IFERROR(IF(ROWS(NPE!$1:34)&lt;=COUNTA(NPE!J$2:J$181),INDEX(NPE!J$2:J$181,SMALL(IF(NPE!J$2:J$181&lt;&gt;"",ROW(INDIRECT("1:"&amp;ROWS(NPE!J$2:J$181)))),ROWS(NPE!$1:34))),""),"")</f>
        <v/>
      </c>
      <c r="AA67" s="98" t="str">
        <f t="array" aca="1" ref="AA67" ca="1">IFERROR(IF(ROWS(NPE!$1:34)&lt;=COUNTA(NPE!K$2:K$181),INDEX(NPE!K$2:K$181,SMALL(IF(NPE!K$2:K$181&lt;&gt;"",ROW(INDIRECT("1:"&amp;ROWS(NPE!K$2:K$181)))),ROWS(NPE!$1:34))),""),"")</f>
        <v/>
      </c>
      <c r="AB67" s="98" t="str">
        <f t="array" aca="1" ref="AB67" ca="1">IFERROR(IF(ROWS(NPE!$1:34)&lt;=COUNTA(NPE!L$2:L$181),INDEX(NPE!L$2:L$181,SMALL(IF(NPE!L$2:L$181&lt;&gt;"",ROW(INDIRECT("1:"&amp;ROWS(NPE!L$2:L$181)))),ROWS(NPE!$1:34))),""),"")</f>
        <v/>
      </c>
      <c r="AC67" s="98" t="str">
        <f t="array" aca="1" ref="AC67" ca="1">IFERROR(IF(ROWS(NPE!$1:34)&lt;=COUNTA(NPE!M$2:M$181),INDEX(NPE!M$2:M$181,SMALL(IF(NPE!M$2:M$181&lt;&gt;"",ROW(INDIRECT("1:"&amp;ROWS(NPE!M$2:M$181)))),ROWS(NPE!$1:34))),""),"")</f>
        <v/>
      </c>
      <c r="AD67" s="98" t="str">
        <f t="array" aca="1" ref="AD67" ca="1">IFERROR(IF(ROWS(NPE!$1:34)&lt;=COUNTA(NPE!N$2:N$181),INDEX(NPE!N$2:N$181,SMALL(IF(NPE!N$2:N$181&lt;&gt;"",ROW(INDIRECT("1:"&amp;ROWS(NPE!N$2:N$181)))),ROWS(NPE!$1:34))),""),"")</f>
        <v/>
      </c>
      <c r="AE67" s="98" t="str">
        <f t="array" aca="1" ref="AE67" ca="1">IFERROR(IF(ROWS(NPE!$1:34)&lt;=COUNTA(NPE!O$2:O$181),INDEX(NPE!O$2:O$181,SMALL(IF(NPE!O$2:O$181&lt;&gt;"",ROW(INDIRECT("1:"&amp;ROWS(NPE!O$2:O$181)))),ROWS(NPE!$1:34))),""),"")</f>
        <v/>
      </c>
      <c r="AF67" s="98" t="str">
        <f t="array" aca="1" ref="AF67" ca="1">IFERROR(IF(ROWS(NPE!$1:34)&lt;=COUNTA(NPE!P$2:P$181),INDEX(NPE!P$2:P$181,SMALL(IF(NPE!P$2:P$181&lt;&gt;"",ROW(INDIRECT("1:"&amp;ROWS(NPE!P$2:P$181)))),ROWS(NPE!$1:34))),""),"")</f>
        <v/>
      </c>
      <c r="AG67" s="98" t="str">
        <f t="array" aca="1" ref="AG67" ca="1">IFERROR(IF(ROWS(NPE!$1:34)&lt;=COUNTA(NPE!Q$2:Q$181),INDEX(NPE!Q$2:Q$181,SMALL(IF(NPE!Q$2:Q$181&lt;&gt;"",ROW(INDIRECT("1:"&amp;ROWS(NPE!Q$2:Q$181)))),ROWS(NPE!$1:34))),""),"")</f>
        <v/>
      </c>
      <c r="AH67" s="98" t="str">
        <f t="array" aca="1" ref="AH67" ca="1">IFERROR(IF(ROWS(NPE!$1:34)&lt;=COUNTA(NPE!R$2:R$181),INDEX(NPE!R$2:R$181,SMALL(IF(NPE!R$2:R$181&lt;&gt;"",ROW(INDIRECT("1:"&amp;ROWS(NPE!R$2:R$181)))),ROWS(NPE!$1:34))),""),"")</f>
        <v/>
      </c>
      <c r="AI67" s="98" t="str">
        <f t="array" aca="1" ref="AI67" ca="1">IFERROR(IF(ROWS(NPE!$1:34)&lt;=COUNTA(NPE!S$2:S$181),INDEX(NPE!S$2:S$181,SMALL(IF(NPE!S$2:S$181&lt;&gt;"",ROW(INDIRECT("1:"&amp;ROWS(NPE!S$2:S$181)))),ROWS(NPE!$1:34))),""),"")</f>
        <v/>
      </c>
      <c r="AJ67" s="98" t="str">
        <f t="array" aca="1" ref="AJ67" ca="1">IFERROR(IF(ROWS(NPE!$1:34)&lt;=COUNTA(NPE!T$2:T$181),INDEX(NPE!T$2:T$181,SMALL(IF(NPE!T$2:T$181&lt;&gt;"",ROW(INDIRECT("1:"&amp;ROWS(NPE!T$2:T$181)))),ROWS(NPE!$1:34))),""),"")</f>
        <v/>
      </c>
      <c r="AK67" s="98" t="str">
        <f t="array" aca="1" ref="AK67" ca="1">IFERROR(IF(ROWS(NPE!$1:34)&lt;=COUNTA(NPE!U$2:U$181),INDEX(NPE!U$2:U$181,SMALL(IF(NPE!U$2:U$181&lt;&gt;"",ROW(INDIRECT("1:"&amp;ROWS(NPE!U$2:U$181)))),ROWS(NPE!$1:34))),""),"")</f>
        <v/>
      </c>
      <c r="AL67" s="98" t="str">
        <f t="array" aca="1" ref="AL67" ca="1">IFERROR(IF(ROWS(NPE!$1:34)&lt;=COUNTA(NPE!V$2:V$181),INDEX(NPE!V$2:V$181,SMALL(IF(NPE!V$2:V$181&lt;&gt;"",ROW(INDIRECT("1:"&amp;ROWS(NPE!V$2:V$181)))),ROWS(NPE!$1:34))),""),"")</f>
        <v/>
      </c>
      <c r="AM67" s="98" t="str">
        <f t="array" aca="1" ref="AM67" ca="1">IFERROR(IF(ROWS(NPE!$1:34)&lt;=COUNTA(NPE!W$2:W$181),INDEX(NPE!W$2:W$181,SMALL(IF(NPE!W$2:W$181&lt;&gt;"",ROW(INDIRECT("1:"&amp;ROWS(NPE!W$2:W$181)))),ROWS(NPE!$1:34))),""),"")</f>
        <v/>
      </c>
      <c r="AN67" s="98" t="str">
        <f t="array" aca="1" ref="AN67" ca="1">IFERROR(IF(ROWS(NPE!$1:34)&lt;=COUNTA(NPE!X$2:X$181),INDEX(NPE!X$2:X$181,SMALL(IF(NPE!X$2:X$181&lt;&gt;"",ROW(INDIRECT("1:"&amp;ROWS(NPE!X$2:X$181)))),ROWS(NPE!$1:34))),""),"")</f>
        <v/>
      </c>
      <c r="AO67" s="98" t="str">
        <f t="array" aca="1" ref="AO67" ca="1">IFERROR(IF(ROWS(NPE!$1:34)&lt;=COUNTA(NPE!Y$2:Y$181),INDEX(NPE!Y$2:Y$181,SMALL(IF(NPE!Y$2:Y$181&lt;&gt;"",ROW(INDIRECT("1:"&amp;ROWS(NPE!Y$2:Y$181)))),ROWS(NPE!$1:34))),""),"")</f>
        <v/>
      </c>
      <c r="AP67" s="98" t="str">
        <f t="array" aca="1" ref="AP67" ca="1">IFERROR(IF(ROWS(NPE!$1:34)&lt;=COUNTA(NPE!Z$2:Z$181),INDEX(NPE!Z$2:Z$181,SMALL(IF(NPE!Z$2:Z$181&lt;&gt;"",ROW(INDIRECT("1:"&amp;ROWS(NPE!Z$2:Z$181)))),ROWS(NPE!$1:34))),""),"")</f>
        <v/>
      </c>
      <c r="AQ67" s="98" t="str">
        <f t="array" aca="1" ref="AQ67" ca="1">IFERROR(IF(ROWS(NPE!$1:34)&lt;=COUNTA(NPE!AA$2:AA$181),INDEX(NPE!AA$2:AA$181,SMALL(IF(NPE!AA$2:AA$181&lt;&gt;"",ROW(INDIRECT("1:"&amp;ROWS(NPE!AA$2:AA$181)))),ROWS(NPE!$1:34))),""),"")</f>
        <v/>
      </c>
      <c r="AR67" s="98" t="str">
        <f t="array" aca="1" ref="AR67" ca="1">IFERROR(IF(ROWS(NPE!$1:34)&lt;=COUNTA(NPE!AB$2:AB$181),INDEX(NPE!AB$2:AB$181,SMALL(IF(NPE!AB$2:AB$181&lt;&gt;"",ROW(INDIRECT("1:"&amp;ROWS(NPE!AB$2:AB$181)))),ROWS(NPE!$1:34))),""),"")</f>
        <v/>
      </c>
      <c r="AS67" s="98" t="str">
        <f t="array" aca="1" ref="AS67" ca="1">IFERROR(IF(ROWS(NPE!$1:34)&lt;=COUNTA(NPE!AC$2:AC$181),INDEX(NPE!AC$2:AC$181,SMALL(IF(NPE!AC$2:AC$181&lt;&gt;"",ROW(INDIRECT("1:"&amp;ROWS(NPE!AC$2:AC$181)))),ROWS(NPE!$1:34))),""),"")</f>
        <v/>
      </c>
      <c r="AT67" s="98" t="str">
        <f t="array" aca="1" ref="AT67" ca="1">IFERROR(IF(ROWS(NPE!$1:34)&lt;=COUNTA(NPE!AD$2:AD$181),INDEX(NPE!AD$2:AD$181,SMALL(IF(NPE!AD$2:AD$181&lt;&gt;"",ROW(INDIRECT("1:"&amp;ROWS(NPE!AD$2:AD$181)))),ROWS(NPE!$1:34))),""),"")</f>
        <v/>
      </c>
      <c r="AU67" s="98" t="str">
        <f t="array" aca="1" ref="AU67" ca="1">IFERROR(IF(ROWS(NPE!$1:34)&lt;=COUNTA(NPE!AE$2:AE$181),INDEX(NPE!AE$2:AE$181,SMALL(IF(NPE!AE$2:AE$181&lt;&gt;"",ROW(INDIRECT("1:"&amp;ROWS(NPE!AE$2:AE$181)))),ROWS(NPE!$1:34))),""),"")</f>
        <v/>
      </c>
      <c r="AV67" s="98" t="str">
        <f t="array" aca="1" ref="AV67" ca="1">IFERROR(IF(ROWS(NPE!$1:34)&lt;=COUNTA(NPE!AF$2:AF$181),INDEX(NPE!AF$2:AF$181,SMALL(IF(NPE!AF$2:AF$181&lt;&gt;"",ROW(INDIRECT("1:"&amp;ROWS(NPE!AF$2:AF$181)))),ROWS(NPE!$1:34))),""),"")</f>
        <v/>
      </c>
      <c r="AW67" s="98" t="str">
        <f t="array" aca="1" ref="AW67" ca="1">IFERROR(IF(ROWS(NPE!$1:34)&lt;=COUNTA(NPE!AG$2:AG$181),INDEX(NPE!AG$2:AG$181,SMALL(IF(NPE!AG$2:AG$181&lt;&gt;"",ROW(INDIRECT("1:"&amp;ROWS(NPE!AG$2:AG$181)))),ROWS(NPE!$1:34))),""),"")</f>
        <v/>
      </c>
      <c r="AX67" s="98" t="str">
        <f t="array" aca="1" ref="AX67" ca="1">IFERROR(IF(ROWS(NPE!$1:34)&lt;=COUNTA(NPE!AH$2:AH$181),INDEX(NPE!AH$2:AH$181,SMALL(IF(NPE!AH$2:AH$181&lt;&gt;"",ROW(INDIRECT("1:"&amp;ROWS(NPE!AH$2:AH$181)))),ROWS(NPE!$1:34))),""),"")</f>
        <v/>
      </c>
      <c r="AY67" s="98" t="str">
        <f t="array" aca="1" ref="AY67" ca="1">IFERROR(IF(ROWS(NPE!$1:34)&lt;=COUNTA(NPE!AI$2:AI$181),INDEX(NPE!AI$2:AI$181,SMALL(IF(NPE!AI$2:AI$181&lt;&gt;"",ROW(INDIRECT("1:"&amp;ROWS(NPE!AI$2:AI$181)))),ROWS(NPE!$1:34))),""),"")</f>
        <v/>
      </c>
      <c r="AZ67" s="98" t="str">
        <f t="array" aca="1" ref="AZ67" ca="1">IFERROR(IF(ROWS(NPE!$1:34)&lt;=COUNTA(NPE!AJ$2:AJ$181),INDEX(NPE!AJ$2:AJ$181,SMALL(IF(NPE!AJ$2:AJ$181&lt;&gt;"",ROW(INDIRECT("1:"&amp;ROWS(NPE!AJ$2:AJ$181)))),ROWS(NPE!$1:34))),""),"")</f>
        <v/>
      </c>
      <c r="BA67" s="98" t="str">
        <f t="array" aca="1" ref="BA67" ca="1">IFERROR(IF(ROWS(NPE!$1:34)&lt;=COUNTA(NPE!AK$2:AK$181),INDEX(NPE!AK$2:AK$181,SMALL(IF(NPE!AK$2:AK$181&lt;&gt;"",ROW(INDIRECT("1:"&amp;ROWS(NPE!AK$2:AK$181)))),ROWS(NPE!$1:34))),""),"")</f>
        <v/>
      </c>
      <c r="BB67" s="98" t="str">
        <f t="array" aca="1" ref="BB67" ca="1">IFERROR(IF(ROWS(NPE!$1:34)&lt;=COUNTA(NPE!AL$2:AL$181),INDEX(NPE!AL$2:AL$181,SMALL(IF(NPE!AL$2:AL$181&lt;&gt;"",ROW(INDIRECT("1:"&amp;ROWS(NPE!AL$2:AL$181)))),ROWS(NPE!$1:34))),""),"")</f>
        <v/>
      </c>
      <c r="BC67" s="98" t="str">
        <f t="array" aca="1" ref="BC67" ca="1">IFERROR(IF(ROWS(NPE!$1:34)&lt;=COUNTA(NPE!AM$2:AM$181),INDEX(NPE!AM$2:AM$181,SMALL(IF(NPE!AM$2:AM$181&lt;&gt;"",ROW(INDIRECT("1:"&amp;ROWS(NPE!AM$2:AM$181)))),ROWS(NPE!$1:34))),""),"")</f>
        <v/>
      </c>
      <c r="BD67" s="98" t="str">
        <f t="array" aca="1" ref="BD67" ca="1">IFERROR(IF(ROWS(NPE!$1:34)&lt;=COUNTA(NPE!AN$2:AN$181),INDEX(NPE!AN$2:AN$181,SMALL(IF(NPE!AN$2:AN$181&lt;&gt;"",ROW(INDIRECT("1:"&amp;ROWS(NPE!AN$2:AN$181)))),ROWS(NPE!$1:34))),""),"")</f>
        <v/>
      </c>
      <c r="BE67" s="98" t="str">
        <f t="array" aca="1" ref="BE67" ca="1">IFERROR(IF(ROWS(NPE!$1:34)&lt;=COUNTA(NPE!AO$2:AO$181),INDEX(NPE!AO$2:AO$181,SMALL(IF(NPE!AO$2:AO$181&lt;&gt;"",ROW(INDIRECT("1:"&amp;ROWS(NPE!AO$2:AO$181)))),ROWS(NPE!$1:34))),""),"")</f>
        <v/>
      </c>
      <c r="BF67" s="98" t="str">
        <f t="array" aca="1" ref="BF67" ca="1">IFERROR(IF(ROWS(NPE!$1:34)&lt;=COUNTA(NPE!AP$2:AP$181),INDEX(NPE!AP$2:AP$181,SMALL(IF(NPE!AP$2:AP$181&lt;&gt;"",ROW(INDIRECT("1:"&amp;ROWS(NPE!AP$2:AP$181)))),ROWS(NPE!$1:34))),""),"")</f>
        <v/>
      </c>
      <c r="BG67" s="98" t="str">
        <f t="array" aca="1" ref="BG67" ca="1">IFERROR(IF(ROWS(NPE!$1:34)&lt;=COUNTA(NPE!AQ$2:AQ$181),INDEX(NPE!AQ$2:AQ$181,SMALL(IF(NPE!AQ$2:AQ$181&lt;&gt;"",ROW(INDIRECT("1:"&amp;ROWS(NPE!AQ$2:AQ$181)))),ROWS(NPE!$1:34))),""),"")</f>
        <v/>
      </c>
      <c r="BH67" s="98" t="str">
        <f t="array" aca="1" ref="BH67" ca="1">IFERROR(IF(ROWS(NPE!$1:34)&lt;=COUNTA(NPE!AR$2:AR$181),INDEX(NPE!AR$2:AR$181,SMALL(IF(NPE!AR$2:AR$181&lt;&gt;"",ROW(INDIRECT("1:"&amp;ROWS(NPE!AR$2:AR$181)))),ROWS(NPE!$1:34))),""),"")</f>
        <v/>
      </c>
      <c r="BI67" s="98" t="str">
        <f t="array" aca="1" ref="BI67" ca="1">IFERROR(IF(ROWS(NPE!$1:34)&lt;=COUNTA(NPE!AS$2:AS$181),INDEX(NPE!AS$2:AS$181,SMALL(IF(NPE!AS$2:AS$181&lt;&gt;"",ROW(INDIRECT("1:"&amp;ROWS(NPE!AS$2:AS$181)))),ROWS(NPE!$1:34))),""),"")</f>
        <v/>
      </c>
      <c r="BJ67" s="98" t="str">
        <f t="array" aca="1" ref="BJ67" ca="1">IFERROR(IF(ROWS(NPE!$1:34)&lt;=COUNTA(NPE!AT$2:AT$181),INDEX(NPE!AT$2:AT$181,SMALL(IF(NPE!AT$2:AT$181&lt;&gt;"",ROW(INDIRECT("1:"&amp;ROWS(NPE!AT$2:AT$181)))),ROWS(NPE!$1:34))),""),"")</f>
        <v/>
      </c>
      <c r="BK67" s="98" t="str">
        <f t="array" aca="1" ref="BK67" ca="1">IFERROR(IF(ROWS(NPE!$1:34)&lt;=COUNTA(NPE!AU$2:AU$181),INDEX(NPE!AU$2:AU$181,SMALL(IF(NPE!AU$2:AU$181&lt;&gt;"",ROW(INDIRECT("1:"&amp;ROWS(NPE!AU$2:AU$181)))),ROWS(NPE!$1:34))),""),"")</f>
        <v/>
      </c>
      <c r="BL67" s="98" t="str">
        <f t="array" aca="1" ref="BL67" ca="1">IFERROR(IF(ROWS(NPE!$1:34)&lt;=COUNTA(NPE!AV$2:AV$181),INDEX(NPE!AV$2:AV$181,SMALL(IF(NPE!AV$2:AV$181&lt;&gt;"",ROW(INDIRECT("1:"&amp;ROWS(NPE!AV$2:AV$181)))),ROWS(NPE!$1:34))),""),"")</f>
        <v/>
      </c>
      <c r="BM67" s="98" t="str">
        <f t="array" aca="1" ref="BM67" ca="1">IFERROR(IF(ROWS(NPE!$1:34)&lt;=COUNTA(NPE!AW$2:AW$181),INDEX(NPE!AW$2:AW$181,SMALL(IF(NPE!AW$2:AW$181&lt;&gt;"",ROW(INDIRECT("1:"&amp;ROWS(NPE!AW$2:AW$181)))),ROWS(NPE!$1:34))),""),"")</f>
        <v/>
      </c>
      <c r="BN67" s="98" t="str">
        <f t="array" aca="1" ref="BN67" ca="1">IFERROR(IF(ROWS(NPE!$1:34)&lt;=COUNTA(NPE!AX$2:AX$181),INDEX(NPE!AX$2:AX$181,SMALL(IF(NPE!AX$2:AX$181&lt;&gt;"",ROW(INDIRECT("1:"&amp;ROWS(NPE!AX$2:AX$181)))),ROWS(NPE!$1:34))),""),"")</f>
        <v/>
      </c>
      <c r="BO67" s="98" t="str">
        <f t="array" aca="1" ref="BO67" ca="1">IFERROR(IF(ROWS(NPE!$1:34)&lt;=COUNTA(NPE!AY$2:AY$181),INDEX(NPE!AY$2:AY$181,SMALL(IF(NPE!AY$2:AY$181&lt;&gt;"",ROW(INDIRECT("1:"&amp;ROWS(NPE!AY$2:AY$181)))),ROWS(NPE!$1:34))),""),"")</f>
        <v/>
      </c>
      <c r="BP67" s="98" t="str">
        <f t="array" aca="1" ref="BP67" ca="1">IFERROR(IF(ROWS(NPE!$1:34)&lt;=COUNTA(NPE!AZ$2:AZ$181),INDEX(NPE!AZ$2:AZ$181,SMALL(IF(NPE!AZ$2:AZ$181&lt;&gt;"",ROW(INDIRECT("1:"&amp;ROWS(NPE!AZ$2:AZ$181)))),ROWS(NPE!$1:34))),""),"")</f>
        <v/>
      </c>
    </row>
    <row r="68" spans="2:68" x14ac:dyDescent="0.2">
      <c r="B68" s="183" t="str">
        <f ca="1">Surfaces!$B36</f>
        <v/>
      </c>
      <c r="C68" s="110" t="str">
        <f ca="1">IF((VLOOKUP(B68,Surfaces!$B$1:$AL$61,23,0))="",(VLOOKUP(B68,Surfaces!$B$1:$AL$61,36,0)),(VLOOKUP(B68,Surfaces!$B$1:$AL$61,23,0)))</f>
        <v/>
      </c>
      <c r="D68" s="111" t="str">
        <f ca="1">Surfaces!$I36</f>
        <v/>
      </c>
      <c r="E68" s="111" t="str">
        <f ca="1">Surfaces!$H36</f>
        <v/>
      </c>
      <c r="F68" s="110" t="str">
        <f ca="1">IF((VLOOKUP(B68,Surfaces!$B$1:$AL$61,21,0))="",(VLOOKUP(B68,Surfaces!$B$1:$AL$61,34,0)),(VLOOKUP(B68,Surfaces!$B$1:$AL$61,21,0)))</f>
        <v/>
      </c>
      <c r="G68" s="110" t="str">
        <f ca="1">IFERROR(IF((VLOOKUP(B68,Surfaces!$B$1:$AL$61,18,0))="",(VLOOKUP(B68,Surfaces!$B$1:$AL$61,31,0)/$C$3),(VLOOKUP(B68,Surfaces!$B$1:$AL$61,18,0)/$C$3)),"")</f>
        <v/>
      </c>
      <c r="H68" s="111" t="str">
        <f ca="1">IF((VLOOKUP(B68,Surfaces!$B$1:$AL$61,14,0))="",(VLOOKUP(B68,Surfaces!$B$1:$AL$61,28,0)),(VLOOKUP(B68,Surfaces!$B$1:$AL$61,14,0)))</f>
        <v/>
      </c>
      <c r="I68" s="111" t="str">
        <f ca="1">IF((VLOOKUP(B68,Surfaces!$B$1:$AL$61,15,0))="",(VLOOKUP(B68,Surfaces!$B$1:$AL$61,29,0)),(VLOOKUP(B68,Surfaces!$B$1:$AL$61,15,0)))</f>
        <v/>
      </c>
      <c r="J68" s="110" t="str">
        <f ca="1">IF(ISNA(VLOOKUP(B68,Calendrier!$A$2:$BR$181,67,0)),"",(VLOOKUP(B68,Calendrier!$A$2:$BR$181,67,0))*D68)</f>
        <v/>
      </c>
      <c r="K68" s="110" t="str">
        <f ca="1">IF(ISNA(VLOOKUP(B68,Calendrier!$A$2:$BR$181,68,0)),"",(VLOOKUP(B68,Calendrier!$A$2:$BR$181,68,0)))</f>
        <v/>
      </c>
      <c r="L68" s="110" t="str">
        <f ca="1">IF(ISNA(VLOOKUP(B68,Calendrier!$A$2:$BR$181,69,0)),"",(VLOOKUP(B68,Calendrier!$A$2:$BR$181,69,0))*D68)</f>
        <v/>
      </c>
      <c r="M68" s="110" t="str">
        <f t="shared" ca="1" si="0"/>
        <v/>
      </c>
      <c r="N68" s="110" t="str">
        <f t="shared" ca="1" si="2"/>
        <v/>
      </c>
      <c r="O68" s="184" t="str">
        <f t="shared" ca="1" si="1"/>
        <v/>
      </c>
      <c r="Q68" s="98" t="str">
        <f t="array" aca="1" ref="Q68" ca="1">IFERROR(IF(ROWS(NPE!$1:35)&lt;=COUNTA(NPE!A$2:A$181),INDEX(NPE!A$2:A$181,SMALL(IF(NPE!A$2:A$181&lt;&gt;"",ROW(INDIRECT("1:"&amp;ROWS(NPE!A$2:A$181)))),ROWS(NPE!$1:35))),""),"")</f>
        <v/>
      </c>
      <c r="R68" s="98" t="str">
        <f t="array" aca="1" ref="R68" ca="1">IFERROR(IF(ROWS(NPE!$1:35)&lt;=COUNTA(NPE!B$2:B$181),INDEX(NPE!B$2:B$181,SMALL(IF(NPE!B$2:B$181&lt;&gt;"",ROW(INDIRECT("1:"&amp;ROWS(NPE!B$2:B$181)))),ROWS(NPE!$1:35))),""),"")</f>
        <v/>
      </c>
      <c r="S68" s="98" t="str">
        <f t="array" aca="1" ref="S68" ca="1">IFERROR(IF(ROWS(NPE!$1:35)&lt;=COUNTA(NPE!C$2:C$181),INDEX(NPE!C$2:C$181,SMALL(IF(NPE!C$2:C$181&lt;&gt;"",ROW(INDIRECT("1:"&amp;ROWS(NPE!C$2:C$181)))),ROWS(NPE!$1:35))),""),"")</f>
        <v/>
      </c>
      <c r="T68" s="98" t="str">
        <f t="array" aca="1" ref="T68" ca="1">IFERROR(IF(ROWS(NPE!$1:35)&lt;=COUNTA(NPE!D$2:D$181),INDEX(NPE!D$2:D$181,SMALL(IF(NPE!D$2:D$181&lt;&gt;"",ROW(INDIRECT("1:"&amp;ROWS(NPE!D$2:D$181)))),ROWS(NPE!$1:35))),""),"")</f>
        <v/>
      </c>
      <c r="U68" s="98" t="str">
        <f t="array" aca="1" ref="U68" ca="1">IFERROR(IF(ROWS(NPE!$1:35)&lt;=COUNTA(NPE!E$2:E$181),INDEX(NPE!E$2:E$181,SMALL(IF(NPE!E$2:E$181&lt;&gt;"",ROW(INDIRECT("1:"&amp;ROWS(NPE!E$2:E$181)))),ROWS(NPE!$1:35))),""),"")</f>
        <v/>
      </c>
      <c r="V68" s="98" t="str">
        <f t="array" aca="1" ref="V68" ca="1">IFERROR(IF(ROWS(NPE!$1:35)&lt;=COUNTA(NPE!F$2:F$181),INDEX(NPE!F$2:F$181,SMALL(IF(NPE!F$2:F$181&lt;&gt;"",ROW(INDIRECT("1:"&amp;ROWS(NPE!F$2:F$181)))),ROWS(NPE!$1:35))),""),"")</f>
        <v/>
      </c>
      <c r="W68" s="98" t="str">
        <f t="array" aca="1" ref="W68" ca="1">IFERROR(IF(ROWS(NPE!$1:35)&lt;=COUNTA(NPE!G$2:G$181),INDEX(NPE!G$2:G$181,SMALL(IF(NPE!G$2:G$181&lt;&gt;"",ROW(INDIRECT("1:"&amp;ROWS(NPE!G$2:G$181)))),ROWS(NPE!$1:35))),""),"")</f>
        <v/>
      </c>
      <c r="X68" s="98" t="str">
        <f t="array" aca="1" ref="X68" ca="1">IFERROR(IF(ROWS(NPE!$1:35)&lt;=COUNTA(NPE!H$2:H$181),INDEX(NPE!H$2:H$181,SMALL(IF(NPE!H$2:H$181&lt;&gt;"",ROW(INDIRECT("1:"&amp;ROWS(NPE!H$2:H$181)))),ROWS(NPE!$1:35))),""),"")</f>
        <v/>
      </c>
      <c r="Y68" s="98" t="str">
        <f t="array" aca="1" ref="Y68" ca="1">IFERROR(IF(ROWS(NPE!$1:35)&lt;=COUNTA(NPE!I$2:I$181),INDEX(NPE!I$2:I$181,SMALL(IF(NPE!I$2:I$181&lt;&gt;"",ROW(INDIRECT("1:"&amp;ROWS(NPE!I$2:I$181)))),ROWS(NPE!$1:35))),""),"")</f>
        <v/>
      </c>
      <c r="Z68" s="98" t="str">
        <f t="array" aca="1" ref="Z68" ca="1">IFERROR(IF(ROWS(NPE!$1:35)&lt;=COUNTA(NPE!J$2:J$181),INDEX(NPE!J$2:J$181,SMALL(IF(NPE!J$2:J$181&lt;&gt;"",ROW(INDIRECT("1:"&amp;ROWS(NPE!J$2:J$181)))),ROWS(NPE!$1:35))),""),"")</f>
        <v/>
      </c>
      <c r="AA68" s="98" t="str">
        <f t="array" aca="1" ref="AA68" ca="1">IFERROR(IF(ROWS(NPE!$1:35)&lt;=COUNTA(NPE!K$2:K$181),INDEX(NPE!K$2:K$181,SMALL(IF(NPE!K$2:K$181&lt;&gt;"",ROW(INDIRECT("1:"&amp;ROWS(NPE!K$2:K$181)))),ROWS(NPE!$1:35))),""),"")</f>
        <v/>
      </c>
      <c r="AB68" s="98" t="str">
        <f t="array" aca="1" ref="AB68" ca="1">IFERROR(IF(ROWS(NPE!$1:35)&lt;=COUNTA(NPE!L$2:L$181),INDEX(NPE!L$2:L$181,SMALL(IF(NPE!L$2:L$181&lt;&gt;"",ROW(INDIRECT("1:"&amp;ROWS(NPE!L$2:L$181)))),ROWS(NPE!$1:35))),""),"")</f>
        <v/>
      </c>
      <c r="AC68" s="98" t="str">
        <f t="array" aca="1" ref="AC68" ca="1">IFERROR(IF(ROWS(NPE!$1:35)&lt;=COUNTA(NPE!M$2:M$181),INDEX(NPE!M$2:M$181,SMALL(IF(NPE!M$2:M$181&lt;&gt;"",ROW(INDIRECT("1:"&amp;ROWS(NPE!M$2:M$181)))),ROWS(NPE!$1:35))),""),"")</f>
        <v/>
      </c>
      <c r="AD68" s="98" t="str">
        <f t="array" aca="1" ref="AD68" ca="1">IFERROR(IF(ROWS(NPE!$1:35)&lt;=COUNTA(NPE!N$2:N$181),INDEX(NPE!N$2:N$181,SMALL(IF(NPE!N$2:N$181&lt;&gt;"",ROW(INDIRECT("1:"&amp;ROWS(NPE!N$2:N$181)))),ROWS(NPE!$1:35))),""),"")</f>
        <v/>
      </c>
      <c r="AE68" s="98" t="str">
        <f t="array" aca="1" ref="AE68" ca="1">IFERROR(IF(ROWS(NPE!$1:35)&lt;=COUNTA(NPE!O$2:O$181),INDEX(NPE!O$2:O$181,SMALL(IF(NPE!O$2:O$181&lt;&gt;"",ROW(INDIRECT("1:"&amp;ROWS(NPE!O$2:O$181)))),ROWS(NPE!$1:35))),""),"")</f>
        <v/>
      </c>
      <c r="AF68" s="98" t="str">
        <f t="array" aca="1" ref="AF68" ca="1">IFERROR(IF(ROWS(NPE!$1:35)&lt;=COUNTA(NPE!P$2:P$181),INDEX(NPE!P$2:P$181,SMALL(IF(NPE!P$2:P$181&lt;&gt;"",ROW(INDIRECT("1:"&amp;ROWS(NPE!P$2:P$181)))),ROWS(NPE!$1:35))),""),"")</f>
        <v/>
      </c>
      <c r="AG68" s="98" t="str">
        <f t="array" aca="1" ref="AG68" ca="1">IFERROR(IF(ROWS(NPE!$1:35)&lt;=COUNTA(NPE!Q$2:Q$181),INDEX(NPE!Q$2:Q$181,SMALL(IF(NPE!Q$2:Q$181&lt;&gt;"",ROW(INDIRECT("1:"&amp;ROWS(NPE!Q$2:Q$181)))),ROWS(NPE!$1:35))),""),"")</f>
        <v/>
      </c>
      <c r="AH68" s="98" t="str">
        <f t="array" aca="1" ref="AH68" ca="1">IFERROR(IF(ROWS(NPE!$1:35)&lt;=COUNTA(NPE!R$2:R$181),INDEX(NPE!R$2:R$181,SMALL(IF(NPE!R$2:R$181&lt;&gt;"",ROW(INDIRECT("1:"&amp;ROWS(NPE!R$2:R$181)))),ROWS(NPE!$1:35))),""),"")</f>
        <v/>
      </c>
      <c r="AI68" s="98" t="str">
        <f t="array" aca="1" ref="AI68" ca="1">IFERROR(IF(ROWS(NPE!$1:35)&lt;=COUNTA(NPE!S$2:S$181),INDEX(NPE!S$2:S$181,SMALL(IF(NPE!S$2:S$181&lt;&gt;"",ROW(INDIRECT("1:"&amp;ROWS(NPE!S$2:S$181)))),ROWS(NPE!$1:35))),""),"")</f>
        <v/>
      </c>
      <c r="AJ68" s="98" t="str">
        <f t="array" aca="1" ref="AJ68" ca="1">IFERROR(IF(ROWS(NPE!$1:35)&lt;=COUNTA(NPE!T$2:T$181),INDEX(NPE!T$2:T$181,SMALL(IF(NPE!T$2:T$181&lt;&gt;"",ROW(INDIRECT("1:"&amp;ROWS(NPE!T$2:T$181)))),ROWS(NPE!$1:35))),""),"")</f>
        <v/>
      </c>
      <c r="AK68" s="98" t="str">
        <f t="array" aca="1" ref="AK68" ca="1">IFERROR(IF(ROWS(NPE!$1:35)&lt;=COUNTA(NPE!U$2:U$181),INDEX(NPE!U$2:U$181,SMALL(IF(NPE!U$2:U$181&lt;&gt;"",ROW(INDIRECT("1:"&amp;ROWS(NPE!U$2:U$181)))),ROWS(NPE!$1:35))),""),"")</f>
        <v/>
      </c>
      <c r="AL68" s="98" t="str">
        <f t="array" aca="1" ref="AL68" ca="1">IFERROR(IF(ROWS(NPE!$1:35)&lt;=COUNTA(NPE!V$2:V$181),INDEX(NPE!V$2:V$181,SMALL(IF(NPE!V$2:V$181&lt;&gt;"",ROW(INDIRECT("1:"&amp;ROWS(NPE!V$2:V$181)))),ROWS(NPE!$1:35))),""),"")</f>
        <v/>
      </c>
      <c r="AM68" s="98" t="str">
        <f t="array" aca="1" ref="AM68" ca="1">IFERROR(IF(ROWS(NPE!$1:35)&lt;=COUNTA(NPE!W$2:W$181),INDEX(NPE!W$2:W$181,SMALL(IF(NPE!W$2:W$181&lt;&gt;"",ROW(INDIRECT("1:"&amp;ROWS(NPE!W$2:W$181)))),ROWS(NPE!$1:35))),""),"")</f>
        <v/>
      </c>
      <c r="AN68" s="98" t="str">
        <f t="array" aca="1" ref="AN68" ca="1">IFERROR(IF(ROWS(NPE!$1:35)&lt;=COUNTA(NPE!X$2:X$181),INDEX(NPE!X$2:X$181,SMALL(IF(NPE!X$2:X$181&lt;&gt;"",ROW(INDIRECT("1:"&amp;ROWS(NPE!X$2:X$181)))),ROWS(NPE!$1:35))),""),"")</f>
        <v/>
      </c>
      <c r="AO68" s="98" t="str">
        <f t="array" aca="1" ref="AO68" ca="1">IFERROR(IF(ROWS(NPE!$1:35)&lt;=COUNTA(NPE!Y$2:Y$181),INDEX(NPE!Y$2:Y$181,SMALL(IF(NPE!Y$2:Y$181&lt;&gt;"",ROW(INDIRECT("1:"&amp;ROWS(NPE!Y$2:Y$181)))),ROWS(NPE!$1:35))),""),"")</f>
        <v/>
      </c>
      <c r="AP68" s="98" t="str">
        <f t="array" aca="1" ref="AP68" ca="1">IFERROR(IF(ROWS(NPE!$1:35)&lt;=COUNTA(NPE!Z$2:Z$181),INDEX(NPE!Z$2:Z$181,SMALL(IF(NPE!Z$2:Z$181&lt;&gt;"",ROW(INDIRECT("1:"&amp;ROWS(NPE!Z$2:Z$181)))),ROWS(NPE!$1:35))),""),"")</f>
        <v/>
      </c>
      <c r="AQ68" s="98" t="str">
        <f t="array" aca="1" ref="AQ68" ca="1">IFERROR(IF(ROWS(NPE!$1:35)&lt;=COUNTA(NPE!AA$2:AA$181),INDEX(NPE!AA$2:AA$181,SMALL(IF(NPE!AA$2:AA$181&lt;&gt;"",ROW(INDIRECT("1:"&amp;ROWS(NPE!AA$2:AA$181)))),ROWS(NPE!$1:35))),""),"")</f>
        <v/>
      </c>
      <c r="AR68" s="98" t="str">
        <f t="array" aca="1" ref="AR68" ca="1">IFERROR(IF(ROWS(NPE!$1:35)&lt;=COUNTA(NPE!AB$2:AB$181),INDEX(NPE!AB$2:AB$181,SMALL(IF(NPE!AB$2:AB$181&lt;&gt;"",ROW(INDIRECT("1:"&amp;ROWS(NPE!AB$2:AB$181)))),ROWS(NPE!$1:35))),""),"")</f>
        <v/>
      </c>
      <c r="AS68" s="98" t="str">
        <f t="array" aca="1" ref="AS68" ca="1">IFERROR(IF(ROWS(NPE!$1:35)&lt;=COUNTA(NPE!AC$2:AC$181),INDEX(NPE!AC$2:AC$181,SMALL(IF(NPE!AC$2:AC$181&lt;&gt;"",ROW(INDIRECT("1:"&amp;ROWS(NPE!AC$2:AC$181)))),ROWS(NPE!$1:35))),""),"")</f>
        <v/>
      </c>
      <c r="AT68" s="98" t="str">
        <f t="array" aca="1" ref="AT68" ca="1">IFERROR(IF(ROWS(NPE!$1:35)&lt;=COUNTA(NPE!AD$2:AD$181),INDEX(NPE!AD$2:AD$181,SMALL(IF(NPE!AD$2:AD$181&lt;&gt;"",ROW(INDIRECT("1:"&amp;ROWS(NPE!AD$2:AD$181)))),ROWS(NPE!$1:35))),""),"")</f>
        <v/>
      </c>
      <c r="AU68" s="98" t="str">
        <f t="array" aca="1" ref="AU68" ca="1">IFERROR(IF(ROWS(NPE!$1:35)&lt;=COUNTA(NPE!AE$2:AE$181),INDEX(NPE!AE$2:AE$181,SMALL(IF(NPE!AE$2:AE$181&lt;&gt;"",ROW(INDIRECT("1:"&amp;ROWS(NPE!AE$2:AE$181)))),ROWS(NPE!$1:35))),""),"")</f>
        <v/>
      </c>
      <c r="AV68" s="98" t="str">
        <f t="array" aca="1" ref="AV68" ca="1">IFERROR(IF(ROWS(NPE!$1:35)&lt;=COUNTA(NPE!AF$2:AF$181),INDEX(NPE!AF$2:AF$181,SMALL(IF(NPE!AF$2:AF$181&lt;&gt;"",ROW(INDIRECT("1:"&amp;ROWS(NPE!AF$2:AF$181)))),ROWS(NPE!$1:35))),""),"")</f>
        <v/>
      </c>
      <c r="AW68" s="98" t="str">
        <f t="array" aca="1" ref="AW68" ca="1">IFERROR(IF(ROWS(NPE!$1:35)&lt;=COUNTA(NPE!AG$2:AG$181),INDEX(NPE!AG$2:AG$181,SMALL(IF(NPE!AG$2:AG$181&lt;&gt;"",ROW(INDIRECT("1:"&amp;ROWS(NPE!AG$2:AG$181)))),ROWS(NPE!$1:35))),""),"")</f>
        <v/>
      </c>
      <c r="AX68" s="98" t="str">
        <f t="array" aca="1" ref="AX68" ca="1">IFERROR(IF(ROWS(NPE!$1:35)&lt;=COUNTA(NPE!AH$2:AH$181),INDEX(NPE!AH$2:AH$181,SMALL(IF(NPE!AH$2:AH$181&lt;&gt;"",ROW(INDIRECT("1:"&amp;ROWS(NPE!AH$2:AH$181)))),ROWS(NPE!$1:35))),""),"")</f>
        <v/>
      </c>
      <c r="AY68" s="98" t="str">
        <f t="array" aca="1" ref="AY68" ca="1">IFERROR(IF(ROWS(NPE!$1:35)&lt;=COUNTA(NPE!AI$2:AI$181),INDEX(NPE!AI$2:AI$181,SMALL(IF(NPE!AI$2:AI$181&lt;&gt;"",ROW(INDIRECT("1:"&amp;ROWS(NPE!AI$2:AI$181)))),ROWS(NPE!$1:35))),""),"")</f>
        <v/>
      </c>
      <c r="AZ68" s="98" t="str">
        <f t="array" aca="1" ref="AZ68" ca="1">IFERROR(IF(ROWS(NPE!$1:35)&lt;=COUNTA(NPE!AJ$2:AJ$181),INDEX(NPE!AJ$2:AJ$181,SMALL(IF(NPE!AJ$2:AJ$181&lt;&gt;"",ROW(INDIRECT("1:"&amp;ROWS(NPE!AJ$2:AJ$181)))),ROWS(NPE!$1:35))),""),"")</f>
        <v/>
      </c>
      <c r="BA68" s="98" t="str">
        <f t="array" aca="1" ref="BA68" ca="1">IFERROR(IF(ROWS(NPE!$1:35)&lt;=COUNTA(NPE!AK$2:AK$181),INDEX(NPE!AK$2:AK$181,SMALL(IF(NPE!AK$2:AK$181&lt;&gt;"",ROW(INDIRECT("1:"&amp;ROWS(NPE!AK$2:AK$181)))),ROWS(NPE!$1:35))),""),"")</f>
        <v/>
      </c>
      <c r="BB68" s="98" t="str">
        <f t="array" aca="1" ref="BB68" ca="1">IFERROR(IF(ROWS(NPE!$1:35)&lt;=COUNTA(NPE!AL$2:AL$181),INDEX(NPE!AL$2:AL$181,SMALL(IF(NPE!AL$2:AL$181&lt;&gt;"",ROW(INDIRECT("1:"&amp;ROWS(NPE!AL$2:AL$181)))),ROWS(NPE!$1:35))),""),"")</f>
        <v/>
      </c>
      <c r="BC68" s="98" t="str">
        <f t="array" aca="1" ref="BC68" ca="1">IFERROR(IF(ROWS(NPE!$1:35)&lt;=COUNTA(NPE!AM$2:AM$181),INDEX(NPE!AM$2:AM$181,SMALL(IF(NPE!AM$2:AM$181&lt;&gt;"",ROW(INDIRECT("1:"&amp;ROWS(NPE!AM$2:AM$181)))),ROWS(NPE!$1:35))),""),"")</f>
        <v/>
      </c>
      <c r="BD68" s="98" t="str">
        <f t="array" aca="1" ref="BD68" ca="1">IFERROR(IF(ROWS(NPE!$1:35)&lt;=COUNTA(NPE!AN$2:AN$181),INDEX(NPE!AN$2:AN$181,SMALL(IF(NPE!AN$2:AN$181&lt;&gt;"",ROW(INDIRECT("1:"&amp;ROWS(NPE!AN$2:AN$181)))),ROWS(NPE!$1:35))),""),"")</f>
        <v/>
      </c>
      <c r="BE68" s="98" t="str">
        <f t="array" aca="1" ref="BE68" ca="1">IFERROR(IF(ROWS(NPE!$1:35)&lt;=COUNTA(NPE!AO$2:AO$181),INDEX(NPE!AO$2:AO$181,SMALL(IF(NPE!AO$2:AO$181&lt;&gt;"",ROW(INDIRECT("1:"&amp;ROWS(NPE!AO$2:AO$181)))),ROWS(NPE!$1:35))),""),"")</f>
        <v/>
      </c>
      <c r="BF68" s="98" t="str">
        <f t="array" aca="1" ref="BF68" ca="1">IFERROR(IF(ROWS(NPE!$1:35)&lt;=COUNTA(NPE!AP$2:AP$181),INDEX(NPE!AP$2:AP$181,SMALL(IF(NPE!AP$2:AP$181&lt;&gt;"",ROW(INDIRECT("1:"&amp;ROWS(NPE!AP$2:AP$181)))),ROWS(NPE!$1:35))),""),"")</f>
        <v/>
      </c>
      <c r="BG68" s="98" t="str">
        <f t="array" aca="1" ref="BG68" ca="1">IFERROR(IF(ROWS(NPE!$1:35)&lt;=COUNTA(NPE!AQ$2:AQ$181),INDEX(NPE!AQ$2:AQ$181,SMALL(IF(NPE!AQ$2:AQ$181&lt;&gt;"",ROW(INDIRECT("1:"&amp;ROWS(NPE!AQ$2:AQ$181)))),ROWS(NPE!$1:35))),""),"")</f>
        <v/>
      </c>
      <c r="BH68" s="98" t="str">
        <f t="array" aca="1" ref="BH68" ca="1">IFERROR(IF(ROWS(NPE!$1:35)&lt;=COUNTA(NPE!AR$2:AR$181),INDEX(NPE!AR$2:AR$181,SMALL(IF(NPE!AR$2:AR$181&lt;&gt;"",ROW(INDIRECT("1:"&amp;ROWS(NPE!AR$2:AR$181)))),ROWS(NPE!$1:35))),""),"")</f>
        <v/>
      </c>
      <c r="BI68" s="98" t="str">
        <f t="array" aca="1" ref="BI68" ca="1">IFERROR(IF(ROWS(NPE!$1:35)&lt;=COUNTA(NPE!AS$2:AS$181),INDEX(NPE!AS$2:AS$181,SMALL(IF(NPE!AS$2:AS$181&lt;&gt;"",ROW(INDIRECT("1:"&amp;ROWS(NPE!AS$2:AS$181)))),ROWS(NPE!$1:35))),""),"")</f>
        <v/>
      </c>
      <c r="BJ68" s="98" t="str">
        <f t="array" aca="1" ref="BJ68" ca="1">IFERROR(IF(ROWS(NPE!$1:35)&lt;=COUNTA(NPE!AT$2:AT$181),INDEX(NPE!AT$2:AT$181,SMALL(IF(NPE!AT$2:AT$181&lt;&gt;"",ROW(INDIRECT("1:"&amp;ROWS(NPE!AT$2:AT$181)))),ROWS(NPE!$1:35))),""),"")</f>
        <v/>
      </c>
      <c r="BK68" s="98" t="str">
        <f t="array" aca="1" ref="BK68" ca="1">IFERROR(IF(ROWS(NPE!$1:35)&lt;=COUNTA(NPE!AU$2:AU$181),INDEX(NPE!AU$2:AU$181,SMALL(IF(NPE!AU$2:AU$181&lt;&gt;"",ROW(INDIRECT("1:"&amp;ROWS(NPE!AU$2:AU$181)))),ROWS(NPE!$1:35))),""),"")</f>
        <v/>
      </c>
      <c r="BL68" s="98" t="str">
        <f t="array" aca="1" ref="BL68" ca="1">IFERROR(IF(ROWS(NPE!$1:35)&lt;=COUNTA(NPE!AV$2:AV$181),INDEX(NPE!AV$2:AV$181,SMALL(IF(NPE!AV$2:AV$181&lt;&gt;"",ROW(INDIRECT("1:"&amp;ROWS(NPE!AV$2:AV$181)))),ROWS(NPE!$1:35))),""),"")</f>
        <v/>
      </c>
      <c r="BM68" s="98" t="str">
        <f t="array" aca="1" ref="BM68" ca="1">IFERROR(IF(ROWS(NPE!$1:35)&lt;=COUNTA(NPE!AW$2:AW$181),INDEX(NPE!AW$2:AW$181,SMALL(IF(NPE!AW$2:AW$181&lt;&gt;"",ROW(INDIRECT("1:"&amp;ROWS(NPE!AW$2:AW$181)))),ROWS(NPE!$1:35))),""),"")</f>
        <v/>
      </c>
      <c r="BN68" s="98" t="str">
        <f t="array" aca="1" ref="BN68" ca="1">IFERROR(IF(ROWS(NPE!$1:35)&lt;=COUNTA(NPE!AX$2:AX$181),INDEX(NPE!AX$2:AX$181,SMALL(IF(NPE!AX$2:AX$181&lt;&gt;"",ROW(INDIRECT("1:"&amp;ROWS(NPE!AX$2:AX$181)))),ROWS(NPE!$1:35))),""),"")</f>
        <v/>
      </c>
      <c r="BO68" s="98" t="str">
        <f t="array" aca="1" ref="BO68" ca="1">IFERROR(IF(ROWS(NPE!$1:35)&lt;=COUNTA(NPE!AY$2:AY$181),INDEX(NPE!AY$2:AY$181,SMALL(IF(NPE!AY$2:AY$181&lt;&gt;"",ROW(INDIRECT("1:"&amp;ROWS(NPE!AY$2:AY$181)))),ROWS(NPE!$1:35))),""),"")</f>
        <v/>
      </c>
      <c r="BP68" s="98" t="str">
        <f t="array" aca="1" ref="BP68" ca="1">IFERROR(IF(ROWS(NPE!$1:35)&lt;=COUNTA(NPE!AZ$2:AZ$181),INDEX(NPE!AZ$2:AZ$181,SMALL(IF(NPE!AZ$2:AZ$181&lt;&gt;"",ROW(INDIRECT("1:"&amp;ROWS(NPE!AZ$2:AZ$181)))),ROWS(NPE!$1:35))),""),"")</f>
        <v/>
      </c>
    </row>
    <row r="69" spans="2:68" x14ac:dyDescent="0.2">
      <c r="B69" s="183" t="str">
        <f ca="1">Surfaces!$B37</f>
        <v/>
      </c>
      <c r="C69" s="110" t="str">
        <f ca="1">IF((VLOOKUP(B69,Surfaces!$B$1:$AL$61,23,0))="",(VLOOKUP(B69,Surfaces!$B$1:$AL$61,36,0)),(VLOOKUP(B69,Surfaces!$B$1:$AL$61,23,0)))</f>
        <v/>
      </c>
      <c r="D69" s="111" t="str">
        <f ca="1">Surfaces!$I37</f>
        <v/>
      </c>
      <c r="E69" s="111" t="str">
        <f ca="1">Surfaces!$H37</f>
        <v/>
      </c>
      <c r="F69" s="110" t="str">
        <f ca="1">IF((VLOOKUP(B69,Surfaces!$B$1:$AL$61,21,0))="",(VLOOKUP(B69,Surfaces!$B$1:$AL$61,34,0)),(VLOOKUP(B69,Surfaces!$B$1:$AL$61,21,0)))</f>
        <v/>
      </c>
      <c r="G69" s="110" t="str">
        <f ca="1">IFERROR(IF((VLOOKUP(B69,Surfaces!$B$1:$AL$61,18,0))="",(VLOOKUP(B69,Surfaces!$B$1:$AL$61,31,0)/$C$3),(VLOOKUP(B69,Surfaces!$B$1:$AL$61,18,0)/$C$3)),"")</f>
        <v/>
      </c>
      <c r="H69" s="111" t="str">
        <f ca="1">IF((VLOOKUP(B69,Surfaces!$B$1:$AL$61,14,0))="",(VLOOKUP(B69,Surfaces!$B$1:$AL$61,28,0)),(VLOOKUP(B69,Surfaces!$B$1:$AL$61,14,0)))</f>
        <v/>
      </c>
      <c r="I69" s="111" t="str">
        <f ca="1">IF((VLOOKUP(B69,Surfaces!$B$1:$AL$61,15,0))="",(VLOOKUP(B69,Surfaces!$B$1:$AL$61,29,0)),(VLOOKUP(B69,Surfaces!$B$1:$AL$61,15,0)))</f>
        <v/>
      </c>
      <c r="J69" s="110" t="str">
        <f ca="1">IF(ISNA(VLOOKUP(B69,Calendrier!$A$2:$BR$181,67,0)),"",(VLOOKUP(B69,Calendrier!$A$2:$BR$181,67,0))*D69)</f>
        <v/>
      </c>
      <c r="K69" s="110" t="str">
        <f ca="1">IF(ISNA(VLOOKUP(B69,Calendrier!$A$2:$BR$181,68,0)),"",(VLOOKUP(B69,Calendrier!$A$2:$BR$181,68,0)))</f>
        <v/>
      </c>
      <c r="L69" s="110" t="str">
        <f ca="1">IF(ISNA(VLOOKUP(B69,Calendrier!$A$2:$BR$181,69,0)),"",(VLOOKUP(B69,Calendrier!$A$2:$BR$181,69,0))*D69)</f>
        <v/>
      </c>
      <c r="M69" s="110" t="str">
        <f t="shared" ca="1" si="0"/>
        <v/>
      </c>
      <c r="N69" s="110" t="str">
        <f t="shared" ca="1" si="2"/>
        <v/>
      </c>
      <c r="O69" s="184" t="str">
        <f t="shared" ca="1" si="1"/>
        <v/>
      </c>
      <c r="Q69" s="98" t="str">
        <f t="array" aca="1" ref="Q69" ca="1">IFERROR(IF(ROWS(NPE!$1:36)&lt;=COUNTA(NPE!A$2:A$181),INDEX(NPE!A$2:A$181,SMALL(IF(NPE!A$2:A$181&lt;&gt;"",ROW(INDIRECT("1:"&amp;ROWS(NPE!A$2:A$181)))),ROWS(NPE!$1:36))),""),"")</f>
        <v/>
      </c>
      <c r="R69" s="98" t="str">
        <f t="array" aca="1" ref="R69" ca="1">IFERROR(IF(ROWS(NPE!$1:36)&lt;=COUNTA(NPE!B$2:B$181),INDEX(NPE!B$2:B$181,SMALL(IF(NPE!B$2:B$181&lt;&gt;"",ROW(INDIRECT("1:"&amp;ROWS(NPE!B$2:B$181)))),ROWS(NPE!$1:36))),""),"")</f>
        <v/>
      </c>
      <c r="S69" s="98" t="str">
        <f t="array" aca="1" ref="S69" ca="1">IFERROR(IF(ROWS(NPE!$1:36)&lt;=COUNTA(NPE!C$2:C$181),INDEX(NPE!C$2:C$181,SMALL(IF(NPE!C$2:C$181&lt;&gt;"",ROW(INDIRECT("1:"&amp;ROWS(NPE!C$2:C$181)))),ROWS(NPE!$1:36))),""),"")</f>
        <v/>
      </c>
      <c r="T69" s="98" t="str">
        <f t="array" aca="1" ref="T69" ca="1">IFERROR(IF(ROWS(NPE!$1:36)&lt;=COUNTA(NPE!D$2:D$181),INDEX(NPE!D$2:D$181,SMALL(IF(NPE!D$2:D$181&lt;&gt;"",ROW(INDIRECT("1:"&amp;ROWS(NPE!D$2:D$181)))),ROWS(NPE!$1:36))),""),"")</f>
        <v/>
      </c>
      <c r="U69" s="98" t="str">
        <f t="array" aca="1" ref="U69" ca="1">IFERROR(IF(ROWS(NPE!$1:36)&lt;=COUNTA(NPE!E$2:E$181),INDEX(NPE!E$2:E$181,SMALL(IF(NPE!E$2:E$181&lt;&gt;"",ROW(INDIRECT("1:"&amp;ROWS(NPE!E$2:E$181)))),ROWS(NPE!$1:36))),""),"")</f>
        <v/>
      </c>
      <c r="V69" s="98" t="str">
        <f t="array" aca="1" ref="V69" ca="1">IFERROR(IF(ROWS(NPE!$1:36)&lt;=COUNTA(NPE!F$2:F$181),INDEX(NPE!F$2:F$181,SMALL(IF(NPE!F$2:F$181&lt;&gt;"",ROW(INDIRECT("1:"&amp;ROWS(NPE!F$2:F$181)))),ROWS(NPE!$1:36))),""),"")</f>
        <v/>
      </c>
      <c r="W69" s="98" t="str">
        <f t="array" aca="1" ref="W69" ca="1">IFERROR(IF(ROWS(NPE!$1:36)&lt;=COUNTA(NPE!G$2:G$181),INDEX(NPE!G$2:G$181,SMALL(IF(NPE!G$2:G$181&lt;&gt;"",ROW(INDIRECT("1:"&amp;ROWS(NPE!G$2:G$181)))),ROWS(NPE!$1:36))),""),"")</f>
        <v/>
      </c>
      <c r="X69" s="98" t="str">
        <f t="array" aca="1" ref="X69" ca="1">IFERROR(IF(ROWS(NPE!$1:36)&lt;=COUNTA(NPE!H$2:H$181),INDEX(NPE!H$2:H$181,SMALL(IF(NPE!H$2:H$181&lt;&gt;"",ROW(INDIRECT("1:"&amp;ROWS(NPE!H$2:H$181)))),ROWS(NPE!$1:36))),""),"")</f>
        <v/>
      </c>
      <c r="Y69" s="98" t="str">
        <f t="array" aca="1" ref="Y69" ca="1">IFERROR(IF(ROWS(NPE!$1:36)&lt;=COUNTA(NPE!I$2:I$181),INDEX(NPE!I$2:I$181,SMALL(IF(NPE!I$2:I$181&lt;&gt;"",ROW(INDIRECT("1:"&amp;ROWS(NPE!I$2:I$181)))),ROWS(NPE!$1:36))),""),"")</f>
        <v/>
      </c>
      <c r="Z69" s="98" t="str">
        <f t="array" aca="1" ref="Z69" ca="1">IFERROR(IF(ROWS(NPE!$1:36)&lt;=COUNTA(NPE!J$2:J$181),INDEX(NPE!J$2:J$181,SMALL(IF(NPE!J$2:J$181&lt;&gt;"",ROW(INDIRECT("1:"&amp;ROWS(NPE!J$2:J$181)))),ROWS(NPE!$1:36))),""),"")</f>
        <v/>
      </c>
      <c r="AA69" s="98" t="str">
        <f t="array" aca="1" ref="AA69" ca="1">IFERROR(IF(ROWS(NPE!$1:36)&lt;=COUNTA(NPE!K$2:K$181),INDEX(NPE!K$2:K$181,SMALL(IF(NPE!K$2:K$181&lt;&gt;"",ROW(INDIRECT("1:"&amp;ROWS(NPE!K$2:K$181)))),ROWS(NPE!$1:36))),""),"")</f>
        <v/>
      </c>
      <c r="AB69" s="98" t="str">
        <f t="array" aca="1" ref="AB69" ca="1">IFERROR(IF(ROWS(NPE!$1:36)&lt;=COUNTA(NPE!L$2:L$181),INDEX(NPE!L$2:L$181,SMALL(IF(NPE!L$2:L$181&lt;&gt;"",ROW(INDIRECT("1:"&amp;ROWS(NPE!L$2:L$181)))),ROWS(NPE!$1:36))),""),"")</f>
        <v/>
      </c>
      <c r="AC69" s="98" t="str">
        <f t="array" aca="1" ref="AC69" ca="1">IFERROR(IF(ROWS(NPE!$1:36)&lt;=COUNTA(NPE!M$2:M$181),INDEX(NPE!M$2:M$181,SMALL(IF(NPE!M$2:M$181&lt;&gt;"",ROW(INDIRECT("1:"&amp;ROWS(NPE!M$2:M$181)))),ROWS(NPE!$1:36))),""),"")</f>
        <v/>
      </c>
      <c r="AD69" s="98" t="str">
        <f t="array" aca="1" ref="AD69" ca="1">IFERROR(IF(ROWS(NPE!$1:36)&lt;=COUNTA(NPE!N$2:N$181),INDEX(NPE!N$2:N$181,SMALL(IF(NPE!N$2:N$181&lt;&gt;"",ROW(INDIRECT("1:"&amp;ROWS(NPE!N$2:N$181)))),ROWS(NPE!$1:36))),""),"")</f>
        <v/>
      </c>
      <c r="AE69" s="98" t="str">
        <f t="array" aca="1" ref="AE69" ca="1">IFERROR(IF(ROWS(NPE!$1:36)&lt;=COUNTA(NPE!O$2:O$181),INDEX(NPE!O$2:O$181,SMALL(IF(NPE!O$2:O$181&lt;&gt;"",ROW(INDIRECT("1:"&amp;ROWS(NPE!O$2:O$181)))),ROWS(NPE!$1:36))),""),"")</f>
        <v/>
      </c>
      <c r="AF69" s="98" t="str">
        <f t="array" aca="1" ref="AF69" ca="1">IFERROR(IF(ROWS(NPE!$1:36)&lt;=COUNTA(NPE!P$2:P$181),INDEX(NPE!P$2:P$181,SMALL(IF(NPE!P$2:P$181&lt;&gt;"",ROW(INDIRECT("1:"&amp;ROWS(NPE!P$2:P$181)))),ROWS(NPE!$1:36))),""),"")</f>
        <v/>
      </c>
      <c r="AG69" s="98" t="str">
        <f t="array" aca="1" ref="AG69" ca="1">IFERROR(IF(ROWS(NPE!$1:36)&lt;=COUNTA(NPE!Q$2:Q$181),INDEX(NPE!Q$2:Q$181,SMALL(IF(NPE!Q$2:Q$181&lt;&gt;"",ROW(INDIRECT("1:"&amp;ROWS(NPE!Q$2:Q$181)))),ROWS(NPE!$1:36))),""),"")</f>
        <v/>
      </c>
      <c r="AH69" s="98" t="str">
        <f t="array" aca="1" ref="AH69" ca="1">IFERROR(IF(ROWS(NPE!$1:36)&lt;=COUNTA(NPE!R$2:R$181),INDEX(NPE!R$2:R$181,SMALL(IF(NPE!R$2:R$181&lt;&gt;"",ROW(INDIRECT("1:"&amp;ROWS(NPE!R$2:R$181)))),ROWS(NPE!$1:36))),""),"")</f>
        <v/>
      </c>
      <c r="AI69" s="98" t="str">
        <f t="array" aca="1" ref="AI69" ca="1">IFERROR(IF(ROWS(NPE!$1:36)&lt;=COUNTA(NPE!S$2:S$181),INDEX(NPE!S$2:S$181,SMALL(IF(NPE!S$2:S$181&lt;&gt;"",ROW(INDIRECT("1:"&amp;ROWS(NPE!S$2:S$181)))),ROWS(NPE!$1:36))),""),"")</f>
        <v/>
      </c>
      <c r="AJ69" s="98" t="str">
        <f t="array" aca="1" ref="AJ69" ca="1">IFERROR(IF(ROWS(NPE!$1:36)&lt;=COUNTA(NPE!T$2:T$181),INDEX(NPE!T$2:T$181,SMALL(IF(NPE!T$2:T$181&lt;&gt;"",ROW(INDIRECT("1:"&amp;ROWS(NPE!T$2:T$181)))),ROWS(NPE!$1:36))),""),"")</f>
        <v/>
      </c>
      <c r="AK69" s="98" t="str">
        <f t="array" aca="1" ref="AK69" ca="1">IFERROR(IF(ROWS(NPE!$1:36)&lt;=COUNTA(NPE!U$2:U$181),INDEX(NPE!U$2:U$181,SMALL(IF(NPE!U$2:U$181&lt;&gt;"",ROW(INDIRECT("1:"&amp;ROWS(NPE!U$2:U$181)))),ROWS(NPE!$1:36))),""),"")</f>
        <v/>
      </c>
      <c r="AL69" s="98" t="str">
        <f t="array" aca="1" ref="AL69" ca="1">IFERROR(IF(ROWS(NPE!$1:36)&lt;=COUNTA(NPE!V$2:V$181),INDEX(NPE!V$2:V$181,SMALL(IF(NPE!V$2:V$181&lt;&gt;"",ROW(INDIRECT("1:"&amp;ROWS(NPE!V$2:V$181)))),ROWS(NPE!$1:36))),""),"")</f>
        <v/>
      </c>
      <c r="AM69" s="98" t="str">
        <f t="array" aca="1" ref="AM69" ca="1">IFERROR(IF(ROWS(NPE!$1:36)&lt;=COUNTA(NPE!W$2:W$181),INDEX(NPE!W$2:W$181,SMALL(IF(NPE!W$2:W$181&lt;&gt;"",ROW(INDIRECT("1:"&amp;ROWS(NPE!W$2:W$181)))),ROWS(NPE!$1:36))),""),"")</f>
        <v/>
      </c>
      <c r="AN69" s="98" t="str">
        <f t="array" aca="1" ref="AN69" ca="1">IFERROR(IF(ROWS(NPE!$1:36)&lt;=COUNTA(NPE!X$2:X$181),INDEX(NPE!X$2:X$181,SMALL(IF(NPE!X$2:X$181&lt;&gt;"",ROW(INDIRECT("1:"&amp;ROWS(NPE!X$2:X$181)))),ROWS(NPE!$1:36))),""),"")</f>
        <v/>
      </c>
      <c r="AO69" s="98" t="str">
        <f t="array" aca="1" ref="AO69" ca="1">IFERROR(IF(ROWS(NPE!$1:36)&lt;=COUNTA(NPE!Y$2:Y$181),INDEX(NPE!Y$2:Y$181,SMALL(IF(NPE!Y$2:Y$181&lt;&gt;"",ROW(INDIRECT("1:"&amp;ROWS(NPE!Y$2:Y$181)))),ROWS(NPE!$1:36))),""),"")</f>
        <v/>
      </c>
      <c r="AP69" s="98" t="str">
        <f t="array" aca="1" ref="AP69" ca="1">IFERROR(IF(ROWS(NPE!$1:36)&lt;=COUNTA(NPE!Z$2:Z$181),INDEX(NPE!Z$2:Z$181,SMALL(IF(NPE!Z$2:Z$181&lt;&gt;"",ROW(INDIRECT("1:"&amp;ROWS(NPE!Z$2:Z$181)))),ROWS(NPE!$1:36))),""),"")</f>
        <v/>
      </c>
      <c r="AQ69" s="98" t="str">
        <f t="array" aca="1" ref="AQ69" ca="1">IFERROR(IF(ROWS(NPE!$1:36)&lt;=COUNTA(NPE!AA$2:AA$181),INDEX(NPE!AA$2:AA$181,SMALL(IF(NPE!AA$2:AA$181&lt;&gt;"",ROW(INDIRECT("1:"&amp;ROWS(NPE!AA$2:AA$181)))),ROWS(NPE!$1:36))),""),"")</f>
        <v/>
      </c>
      <c r="AR69" s="98" t="str">
        <f t="array" aca="1" ref="AR69" ca="1">IFERROR(IF(ROWS(NPE!$1:36)&lt;=COUNTA(NPE!AB$2:AB$181),INDEX(NPE!AB$2:AB$181,SMALL(IF(NPE!AB$2:AB$181&lt;&gt;"",ROW(INDIRECT("1:"&amp;ROWS(NPE!AB$2:AB$181)))),ROWS(NPE!$1:36))),""),"")</f>
        <v/>
      </c>
      <c r="AS69" s="98" t="str">
        <f t="array" aca="1" ref="AS69" ca="1">IFERROR(IF(ROWS(NPE!$1:36)&lt;=COUNTA(NPE!AC$2:AC$181),INDEX(NPE!AC$2:AC$181,SMALL(IF(NPE!AC$2:AC$181&lt;&gt;"",ROW(INDIRECT("1:"&amp;ROWS(NPE!AC$2:AC$181)))),ROWS(NPE!$1:36))),""),"")</f>
        <v/>
      </c>
      <c r="AT69" s="98" t="str">
        <f t="array" aca="1" ref="AT69" ca="1">IFERROR(IF(ROWS(NPE!$1:36)&lt;=COUNTA(NPE!AD$2:AD$181),INDEX(NPE!AD$2:AD$181,SMALL(IF(NPE!AD$2:AD$181&lt;&gt;"",ROW(INDIRECT("1:"&amp;ROWS(NPE!AD$2:AD$181)))),ROWS(NPE!$1:36))),""),"")</f>
        <v/>
      </c>
      <c r="AU69" s="98" t="str">
        <f t="array" aca="1" ref="AU69" ca="1">IFERROR(IF(ROWS(NPE!$1:36)&lt;=COUNTA(NPE!AE$2:AE$181),INDEX(NPE!AE$2:AE$181,SMALL(IF(NPE!AE$2:AE$181&lt;&gt;"",ROW(INDIRECT("1:"&amp;ROWS(NPE!AE$2:AE$181)))),ROWS(NPE!$1:36))),""),"")</f>
        <v/>
      </c>
      <c r="AV69" s="98" t="str">
        <f t="array" aca="1" ref="AV69" ca="1">IFERROR(IF(ROWS(NPE!$1:36)&lt;=COUNTA(NPE!AF$2:AF$181),INDEX(NPE!AF$2:AF$181,SMALL(IF(NPE!AF$2:AF$181&lt;&gt;"",ROW(INDIRECT("1:"&amp;ROWS(NPE!AF$2:AF$181)))),ROWS(NPE!$1:36))),""),"")</f>
        <v/>
      </c>
      <c r="AW69" s="98" t="str">
        <f t="array" aca="1" ref="AW69" ca="1">IFERROR(IF(ROWS(NPE!$1:36)&lt;=COUNTA(NPE!AG$2:AG$181),INDEX(NPE!AG$2:AG$181,SMALL(IF(NPE!AG$2:AG$181&lt;&gt;"",ROW(INDIRECT("1:"&amp;ROWS(NPE!AG$2:AG$181)))),ROWS(NPE!$1:36))),""),"")</f>
        <v/>
      </c>
      <c r="AX69" s="98" t="str">
        <f t="array" aca="1" ref="AX69" ca="1">IFERROR(IF(ROWS(NPE!$1:36)&lt;=COUNTA(NPE!AH$2:AH$181),INDEX(NPE!AH$2:AH$181,SMALL(IF(NPE!AH$2:AH$181&lt;&gt;"",ROW(INDIRECT("1:"&amp;ROWS(NPE!AH$2:AH$181)))),ROWS(NPE!$1:36))),""),"")</f>
        <v/>
      </c>
      <c r="AY69" s="98" t="str">
        <f t="array" aca="1" ref="AY69" ca="1">IFERROR(IF(ROWS(NPE!$1:36)&lt;=COUNTA(NPE!AI$2:AI$181),INDEX(NPE!AI$2:AI$181,SMALL(IF(NPE!AI$2:AI$181&lt;&gt;"",ROW(INDIRECT("1:"&amp;ROWS(NPE!AI$2:AI$181)))),ROWS(NPE!$1:36))),""),"")</f>
        <v/>
      </c>
      <c r="AZ69" s="98" t="str">
        <f t="array" aca="1" ref="AZ69" ca="1">IFERROR(IF(ROWS(NPE!$1:36)&lt;=COUNTA(NPE!AJ$2:AJ$181),INDEX(NPE!AJ$2:AJ$181,SMALL(IF(NPE!AJ$2:AJ$181&lt;&gt;"",ROW(INDIRECT("1:"&amp;ROWS(NPE!AJ$2:AJ$181)))),ROWS(NPE!$1:36))),""),"")</f>
        <v/>
      </c>
      <c r="BA69" s="98" t="str">
        <f t="array" aca="1" ref="BA69" ca="1">IFERROR(IF(ROWS(NPE!$1:36)&lt;=COUNTA(NPE!AK$2:AK$181),INDEX(NPE!AK$2:AK$181,SMALL(IF(NPE!AK$2:AK$181&lt;&gt;"",ROW(INDIRECT("1:"&amp;ROWS(NPE!AK$2:AK$181)))),ROWS(NPE!$1:36))),""),"")</f>
        <v/>
      </c>
      <c r="BB69" s="98" t="str">
        <f t="array" aca="1" ref="BB69" ca="1">IFERROR(IF(ROWS(NPE!$1:36)&lt;=COUNTA(NPE!AL$2:AL$181),INDEX(NPE!AL$2:AL$181,SMALL(IF(NPE!AL$2:AL$181&lt;&gt;"",ROW(INDIRECT("1:"&amp;ROWS(NPE!AL$2:AL$181)))),ROWS(NPE!$1:36))),""),"")</f>
        <v/>
      </c>
      <c r="BC69" s="98" t="str">
        <f t="array" aca="1" ref="BC69" ca="1">IFERROR(IF(ROWS(NPE!$1:36)&lt;=COUNTA(NPE!AM$2:AM$181),INDEX(NPE!AM$2:AM$181,SMALL(IF(NPE!AM$2:AM$181&lt;&gt;"",ROW(INDIRECT("1:"&amp;ROWS(NPE!AM$2:AM$181)))),ROWS(NPE!$1:36))),""),"")</f>
        <v/>
      </c>
      <c r="BD69" s="98" t="str">
        <f t="array" aca="1" ref="BD69" ca="1">IFERROR(IF(ROWS(NPE!$1:36)&lt;=COUNTA(NPE!AN$2:AN$181),INDEX(NPE!AN$2:AN$181,SMALL(IF(NPE!AN$2:AN$181&lt;&gt;"",ROW(INDIRECT("1:"&amp;ROWS(NPE!AN$2:AN$181)))),ROWS(NPE!$1:36))),""),"")</f>
        <v/>
      </c>
      <c r="BE69" s="98" t="str">
        <f t="array" aca="1" ref="BE69" ca="1">IFERROR(IF(ROWS(NPE!$1:36)&lt;=COUNTA(NPE!AO$2:AO$181),INDEX(NPE!AO$2:AO$181,SMALL(IF(NPE!AO$2:AO$181&lt;&gt;"",ROW(INDIRECT("1:"&amp;ROWS(NPE!AO$2:AO$181)))),ROWS(NPE!$1:36))),""),"")</f>
        <v/>
      </c>
      <c r="BF69" s="98" t="str">
        <f t="array" aca="1" ref="BF69" ca="1">IFERROR(IF(ROWS(NPE!$1:36)&lt;=COUNTA(NPE!AP$2:AP$181),INDEX(NPE!AP$2:AP$181,SMALL(IF(NPE!AP$2:AP$181&lt;&gt;"",ROW(INDIRECT("1:"&amp;ROWS(NPE!AP$2:AP$181)))),ROWS(NPE!$1:36))),""),"")</f>
        <v/>
      </c>
      <c r="BG69" s="98" t="str">
        <f t="array" aca="1" ref="BG69" ca="1">IFERROR(IF(ROWS(NPE!$1:36)&lt;=COUNTA(NPE!AQ$2:AQ$181),INDEX(NPE!AQ$2:AQ$181,SMALL(IF(NPE!AQ$2:AQ$181&lt;&gt;"",ROW(INDIRECT("1:"&amp;ROWS(NPE!AQ$2:AQ$181)))),ROWS(NPE!$1:36))),""),"")</f>
        <v/>
      </c>
      <c r="BH69" s="98" t="str">
        <f t="array" aca="1" ref="BH69" ca="1">IFERROR(IF(ROWS(NPE!$1:36)&lt;=COUNTA(NPE!AR$2:AR$181),INDEX(NPE!AR$2:AR$181,SMALL(IF(NPE!AR$2:AR$181&lt;&gt;"",ROW(INDIRECT("1:"&amp;ROWS(NPE!AR$2:AR$181)))),ROWS(NPE!$1:36))),""),"")</f>
        <v/>
      </c>
      <c r="BI69" s="98" t="str">
        <f t="array" aca="1" ref="BI69" ca="1">IFERROR(IF(ROWS(NPE!$1:36)&lt;=COUNTA(NPE!AS$2:AS$181),INDEX(NPE!AS$2:AS$181,SMALL(IF(NPE!AS$2:AS$181&lt;&gt;"",ROW(INDIRECT("1:"&amp;ROWS(NPE!AS$2:AS$181)))),ROWS(NPE!$1:36))),""),"")</f>
        <v/>
      </c>
      <c r="BJ69" s="98" t="str">
        <f t="array" aca="1" ref="BJ69" ca="1">IFERROR(IF(ROWS(NPE!$1:36)&lt;=COUNTA(NPE!AT$2:AT$181),INDEX(NPE!AT$2:AT$181,SMALL(IF(NPE!AT$2:AT$181&lt;&gt;"",ROW(INDIRECT("1:"&amp;ROWS(NPE!AT$2:AT$181)))),ROWS(NPE!$1:36))),""),"")</f>
        <v/>
      </c>
      <c r="BK69" s="98" t="str">
        <f t="array" aca="1" ref="BK69" ca="1">IFERROR(IF(ROWS(NPE!$1:36)&lt;=COUNTA(NPE!AU$2:AU$181),INDEX(NPE!AU$2:AU$181,SMALL(IF(NPE!AU$2:AU$181&lt;&gt;"",ROW(INDIRECT("1:"&amp;ROWS(NPE!AU$2:AU$181)))),ROWS(NPE!$1:36))),""),"")</f>
        <v/>
      </c>
      <c r="BL69" s="98" t="str">
        <f t="array" aca="1" ref="BL69" ca="1">IFERROR(IF(ROWS(NPE!$1:36)&lt;=COUNTA(NPE!AV$2:AV$181),INDEX(NPE!AV$2:AV$181,SMALL(IF(NPE!AV$2:AV$181&lt;&gt;"",ROW(INDIRECT("1:"&amp;ROWS(NPE!AV$2:AV$181)))),ROWS(NPE!$1:36))),""),"")</f>
        <v/>
      </c>
      <c r="BM69" s="98" t="str">
        <f t="array" aca="1" ref="BM69" ca="1">IFERROR(IF(ROWS(NPE!$1:36)&lt;=COUNTA(NPE!AW$2:AW$181),INDEX(NPE!AW$2:AW$181,SMALL(IF(NPE!AW$2:AW$181&lt;&gt;"",ROW(INDIRECT("1:"&amp;ROWS(NPE!AW$2:AW$181)))),ROWS(NPE!$1:36))),""),"")</f>
        <v/>
      </c>
      <c r="BN69" s="98" t="str">
        <f t="array" aca="1" ref="BN69" ca="1">IFERROR(IF(ROWS(NPE!$1:36)&lt;=COUNTA(NPE!AX$2:AX$181),INDEX(NPE!AX$2:AX$181,SMALL(IF(NPE!AX$2:AX$181&lt;&gt;"",ROW(INDIRECT("1:"&amp;ROWS(NPE!AX$2:AX$181)))),ROWS(NPE!$1:36))),""),"")</f>
        <v/>
      </c>
      <c r="BO69" s="98" t="str">
        <f t="array" aca="1" ref="BO69" ca="1">IFERROR(IF(ROWS(NPE!$1:36)&lt;=COUNTA(NPE!AY$2:AY$181),INDEX(NPE!AY$2:AY$181,SMALL(IF(NPE!AY$2:AY$181&lt;&gt;"",ROW(INDIRECT("1:"&amp;ROWS(NPE!AY$2:AY$181)))),ROWS(NPE!$1:36))),""),"")</f>
        <v/>
      </c>
      <c r="BP69" s="98" t="str">
        <f t="array" aca="1" ref="BP69" ca="1">IFERROR(IF(ROWS(NPE!$1:36)&lt;=COUNTA(NPE!AZ$2:AZ$181),INDEX(NPE!AZ$2:AZ$181,SMALL(IF(NPE!AZ$2:AZ$181&lt;&gt;"",ROW(INDIRECT("1:"&amp;ROWS(NPE!AZ$2:AZ$181)))),ROWS(NPE!$1:36))),""),"")</f>
        <v/>
      </c>
    </row>
    <row r="70" spans="2:68" x14ac:dyDescent="0.2">
      <c r="B70" s="183" t="str">
        <f ca="1">Surfaces!$B38</f>
        <v/>
      </c>
      <c r="C70" s="110" t="str">
        <f ca="1">IF((VLOOKUP(B70,Surfaces!$B$1:$AL$61,23,0))="",(VLOOKUP(B70,Surfaces!$B$1:$AL$61,36,0)),(VLOOKUP(B70,Surfaces!$B$1:$AL$61,23,0)))</f>
        <v/>
      </c>
      <c r="D70" s="111" t="str">
        <f ca="1">Surfaces!$I38</f>
        <v/>
      </c>
      <c r="E70" s="111" t="str">
        <f ca="1">Surfaces!$H38</f>
        <v/>
      </c>
      <c r="F70" s="110" t="str">
        <f ca="1">IF((VLOOKUP(B70,Surfaces!$B$1:$AL$61,21,0))="",(VLOOKUP(B70,Surfaces!$B$1:$AL$61,34,0)),(VLOOKUP(B70,Surfaces!$B$1:$AL$61,21,0)))</f>
        <v/>
      </c>
      <c r="G70" s="110" t="str">
        <f ca="1">IFERROR(IF((VLOOKUP(B70,Surfaces!$B$1:$AL$61,18,0))="",(VLOOKUP(B70,Surfaces!$B$1:$AL$61,31,0)/$C$3),(VLOOKUP(B70,Surfaces!$B$1:$AL$61,18,0)/$C$3)),"")</f>
        <v/>
      </c>
      <c r="H70" s="111" t="str">
        <f ca="1">IF((VLOOKUP(B70,Surfaces!$B$1:$AL$61,14,0))="",(VLOOKUP(B70,Surfaces!$B$1:$AL$61,28,0)),(VLOOKUP(B70,Surfaces!$B$1:$AL$61,14,0)))</f>
        <v/>
      </c>
      <c r="I70" s="111" t="str">
        <f ca="1">IF((VLOOKUP(B70,Surfaces!$B$1:$AL$61,15,0))="",(VLOOKUP(B70,Surfaces!$B$1:$AL$61,29,0)),(VLOOKUP(B70,Surfaces!$B$1:$AL$61,15,0)))</f>
        <v/>
      </c>
      <c r="J70" s="110" t="str">
        <f ca="1">IF(ISNA(VLOOKUP(B70,Calendrier!$A$2:$BR$181,67,0)),"",(VLOOKUP(B70,Calendrier!$A$2:$BR$181,67,0))*D70)</f>
        <v/>
      </c>
      <c r="K70" s="110" t="str">
        <f ca="1">IF(ISNA(VLOOKUP(B70,Calendrier!$A$2:$BR$181,68,0)),"",(VLOOKUP(B70,Calendrier!$A$2:$BR$181,68,0)))</f>
        <v/>
      </c>
      <c r="L70" s="110" t="str">
        <f ca="1">IF(ISNA(VLOOKUP(B70,Calendrier!$A$2:$BR$181,69,0)),"",(VLOOKUP(B70,Calendrier!$A$2:$BR$181,69,0))*D70)</f>
        <v/>
      </c>
      <c r="M70" s="110" t="str">
        <f t="shared" ca="1" si="0"/>
        <v/>
      </c>
      <c r="N70" s="110" t="str">
        <f t="shared" ca="1" si="2"/>
        <v/>
      </c>
      <c r="O70" s="184" t="str">
        <f t="shared" ca="1" si="1"/>
        <v/>
      </c>
      <c r="Q70" s="98" t="str">
        <f t="array" aca="1" ref="Q70" ca="1">IFERROR(IF(ROWS(NPE!$1:37)&lt;=COUNTA(NPE!A$2:A$181),INDEX(NPE!A$2:A$181,SMALL(IF(NPE!A$2:A$181&lt;&gt;"",ROW(INDIRECT("1:"&amp;ROWS(NPE!A$2:A$181)))),ROWS(NPE!$1:37))),""),"")</f>
        <v/>
      </c>
      <c r="R70" s="98" t="str">
        <f t="array" aca="1" ref="R70" ca="1">IFERROR(IF(ROWS(NPE!$1:37)&lt;=COUNTA(NPE!B$2:B$181),INDEX(NPE!B$2:B$181,SMALL(IF(NPE!B$2:B$181&lt;&gt;"",ROW(INDIRECT("1:"&amp;ROWS(NPE!B$2:B$181)))),ROWS(NPE!$1:37))),""),"")</f>
        <v/>
      </c>
      <c r="S70" s="98" t="str">
        <f t="array" aca="1" ref="S70" ca="1">IFERROR(IF(ROWS(NPE!$1:37)&lt;=COUNTA(NPE!C$2:C$181),INDEX(NPE!C$2:C$181,SMALL(IF(NPE!C$2:C$181&lt;&gt;"",ROW(INDIRECT("1:"&amp;ROWS(NPE!C$2:C$181)))),ROWS(NPE!$1:37))),""),"")</f>
        <v/>
      </c>
      <c r="T70" s="98" t="str">
        <f t="array" aca="1" ref="T70" ca="1">IFERROR(IF(ROWS(NPE!$1:37)&lt;=COUNTA(NPE!D$2:D$181),INDEX(NPE!D$2:D$181,SMALL(IF(NPE!D$2:D$181&lt;&gt;"",ROW(INDIRECT("1:"&amp;ROWS(NPE!D$2:D$181)))),ROWS(NPE!$1:37))),""),"")</f>
        <v/>
      </c>
      <c r="U70" s="98" t="str">
        <f t="array" aca="1" ref="U70" ca="1">IFERROR(IF(ROWS(NPE!$1:37)&lt;=COUNTA(NPE!E$2:E$181),INDEX(NPE!E$2:E$181,SMALL(IF(NPE!E$2:E$181&lt;&gt;"",ROW(INDIRECT("1:"&amp;ROWS(NPE!E$2:E$181)))),ROWS(NPE!$1:37))),""),"")</f>
        <v/>
      </c>
      <c r="V70" s="98" t="str">
        <f t="array" aca="1" ref="V70" ca="1">IFERROR(IF(ROWS(NPE!$1:37)&lt;=COUNTA(NPE!F$2:F$181),INDEX(NPE!F$2:F$181,SMALL(IF(NPE!F$2:F$181&lt;&gt;"",ROW(INDIRECT("1:"&amp;ROWS(NPE!F$2:F$181)))),ROWS(NPE!$1:37))),""),"")</f>
        <v/>
      </c>
      <c r="W70" s="98" t="str">
        <f t="array" aca="1" ref="W70" ca="1">IFERROR(IF(ROWS(NPE!$1:37)&lt;=COUNTA(NPE!G$2:G$181),INDEX(NPE!G$2:G$181,SMALL(IF(NPE!G$2:G$181&lt;&gt;"",ROW(INDIRECT("1:"&amp;ROWS(NPE!G$2:G$181)))),ROWS(NPE!$1:37))),""),"")</f>
        <v/>
      </c>
      <c r="X70" s="98" t="str">
        <f t="array" aca="1" ref="X70" ca="1">IFERROR(IF(ROWS(NPE!$1:37)&lt;=COUNTA(NPE!H$2:H$181),INDEX(NPE!H$2:H$181,SMALL(IF(NPE!H$2:H$181&lt;&gt;"",ROW(INDIRECT("1:"&amp;ROWS(NPE!H$2:H$181)))),ROWS(NPE!$1:37))),""),"")</f>
        <v/>
      </c>
      <c r="Y70" s="98" t="str">
        <f t="array" aca="1" ref="Y70" ca="1">IFERROR(IF(ROWS(NPE!$1:37)&lt;=COUNTA(NPE!I$2:I$181),INDEX(NPE!I$2:I$181,SMALL(IF(NPE!I$2:I$181&lt;&gt;"",ROW(INDIRECT("1:"&amp;ROWS(NPE!I$2:I$181)))),ROWS(NPE!$1:37))),""),"")</f>
        <v/>
      </c>
      <c r="Z70" s="98" t="str">
        <f t="array" aca="1" ref="Z70" ca="1">IFERROR(IF(ROWS(NPE!$1:37)&lt;=COUNTA(NPE!J$2:J$181),INDEX(NPE!J$2:J$181,SMALL(IF(NPE!J$2:J$181&lt;&gt;"",ROW(INDIRECT("1:"&amp;ROWS(NPE!J$2:J$181)))),ROWS(NPE!$1:37))),""),"")</f>
        <v/>
      </c>
      <c r="AA70" s="98" t="str">
        <f t="array" aca="1" ref="AA70" ca="1">IFERROR(IF(ROWS(NPE!$1:37)&lt;=COUNTA(NPE!K$2:K$181),INDEX(NPE!K$2:K$181,SMALL(IF(NPE!K$2:K$181&lt;&gt;"",ROW(INDIRECT("1:"&amp;ROWS(NPE!K$2:K$181)))),ROWS(NPE!$1:37))),""),"")</f>
        <v/>
      </c>
      <c r="AB70" s="98" t="str">
        <f t="array" aca="1" ref="AB70" ca="1">IFERROR(IF(ROWS(NPE!$1:37)&lt;=COUNTA(NPE!L$2:L$181),INDEX(NPE!L$2:L$181,SMALL(IF(NPE!L$2:L$181&lt;&gt;"",ROW(INDIRECT("1:"&amp;ROWS(NPE!L$2:L$181)))),ROWS(NPE!$1:37))),""),"")</f>
        <v/>
      </c>
      <c r="AC70" s="98" t="str">
        <f t="array" aca="1" ref="AC70" ca="1">IFERROR(IF(ROWS(NPE!$1:37)&lt;=COUNTA(NPE!M$2:M$181),INDEX(NPE!M$2:M$181,SMALL(IF(NPE!M$2:M$181&lt;&gt;"",ROW(INDIRECT("1:"&amp;ROWS(NPE!M$2:M$181)))),ROWS(NPE!$1:37))),""),"")</f>
        <v/>
      </c>
      <c r="AD70" s="98" t="str">
        <f t="array" aca="1" ref="AD70" ca="1">IFERROR(IF(ROWS(NPE!$1:37)&lt;=COUNTA(NPE!N$2:N$181),INDEX(NPE!N$2:N$181,SMALL(IF(NPE!N$2:N$181&lt;&gt;"",ROW(INDIRECT("1:"&amp;ROWS(NPE!N$2:N$181)))),ROWS(NPE!$1:37))),""),"")</f>
        <v/>
      </c>
      <c r="AE70" s="98" t="str">
        <f t="array" aca="1" ref="AE70" ca="1">IFERROR(IF(ROWS(NPE!$1:37)&lt;=COUNTA(NPE!O$2:O$181),INDEX(NPE!O$2:O$181,SMALL(IF(NPE!O$2:O$181&lt;&gt;"",ROW(INDIRECT("1:"&amp;ROWS(NPE!O$2:O$181)))),ROWS(NPE!$1:37))),""),"")</f>
        <v/>
      </c>
      <c r="AF70" s="98" t="str">
        <f t="array" aca="1" ref="AF70" ca="1">IFERROR(IF(ROWS(NPE!$1:37)&lt;=COUNTA(NPE!P$2:P$181),INDEX(NPE!P$2:P$181,SMALL(IF(NPE!P$2:P$181&lt;&gt;"",ROW(INDIRECT("1:"&amp;ROWS(NPE!P$2:P$181)))),ROWS(NPE!$1:37))),""),"")</f>
        <v/>
      </c>
      <c r="AG70" s="98" t="str">
        <f t="array" aca="1" ref="AG70" ca="1">IFERROR(IF(ROWS(NPE!$1:37)&lt;=COUNTA(NPE!Q$2:Q$181),INDEX(NPE!Q$2:Q$181,SMALL(IF(NPE!Q$2:Q$181&lt;&gt;"",ROW(INDIRECT("1:"&amp;ROWS(NPE!Q$2:Q$181)))),ROWS(NPE!$1:37))),""),"")</f>
        <v/>
      </c>
      <c r="AH70" s="98" t="str">
        <f t="array" aca="1" ref="AH70" ca="1">IFERROR(IF(ROWS(NPE!$1:37)&lt;=COUNTA(NPE!R$2:R$181),INDEX(NPE!R$2:R$181,SMALL(IF(NPE!R$2:R$181&lt;&gt;"",ROW(INDIRECT("1:"&amp;ROWS(NPE!R$2:R$181)))),ROWS(NPE!$1:37))),""),"")</f>
        <v/>
      </c>
      <c r="AI70" s="98" t="str">
        <f t="array" aca="1" ref="AI70" ca="1">IFERROR(IF(ROWS(NPE!$1:37)&lt;=COUNTA(NPE!S$2:S$181),INDEX(NPE!S$2:S$181,SMALL(IF(NPE!S$2:S$181&lt;&gt;"",ROW(INDIRECT("1:"&amp;ROWS(NPE!S$2:S$181)))),ROWS(NPE!$1:37))),""),"")</f>
        <v/>
      </c>
      <c r="AJ70" s="98" t="str">
        <f t="array" aca="1" ref="AJ70" ca="1">IFERROR(IF(ROWS(NPE!$1:37)&lt;=COUNTA(NPE!T$2:T$181),INDEX(NPE!T$2:T$181,SMALL(IF(NPE!T$2:T$181&lt;&gt;"",ROW(INDIRECT("1:"&amp;ROWS(NPE!T$2:T$181)))),ROWS(NPE!$1:37))),""),"")</f>
        <v/>
      </c>
      <c r="AK70" s="98" t="str">
        <f t="array" aca="1" ref="AK70" ca="1">IFERROR(IF(ROWS(NPE!$1:37)&lt;=COUNTA(NPE!U$2:U$181),INDEX(NPE!U$2:U$181,SMALL(IF(NPE!U$2:U$181&lt;&gt;"",ROW(INDIRECT("1:"&amp;ROWS(NPE!U$2:U$181)))),ROWS(NPE!$1:37))),""),"")</f>
        <v/>
      </c>
      <c r="AL70" s="98" t="str">
        <f t="array" aca="1" ref="AL70" ca="1">IFERROR(IF(ROWS(NPE!$1:37)&lt;=COUNTA(NPE!V$2:V$181),INDEX(NPE!V$2:V$181,SMALL(IF(NPE!V$2:V$181&lt;&gt;"",ROW(INDIRECT("1:"&amp;ROWS(NPE!V$2:V$181)))),ROWS(NPE!$1:37))),""),"")</f>
        <v/>
      </c>
      <c r="AM70" s="98" t="str">
        <f t="array" aca="1" ref="AM70" ca="1">IFERROR(IF(ROWS(NPE!$1:37)&lt;=COUNTA(NPE!W$2:W$181),INDEX(NPE!W$2:W$181,SMALL(IF(NPE!W$2:W$181&lt;&gt;"",ROW(INDIRECT("1:"&amp;ROWS(NPE!W$2:W$181)))),ROWS(NPE!$1:37))),""),"")</f>
        <v/>
      </c>
      <c r="AN70" s="98" t="str">
        <f t="array" aca="1" ref="AN70" ca="1">IFERROR(IF(ROWS(NPE!$1:37)&lt;=COUNTA(NPE!X$2:X$181),INDEX(NPE!X$2:X$181,SMALL(IF(NPE!X$2:X$181&lt;&gt;"",ROW(INDIRECT("1:"&amp;ROWS(NPE!X$2:X$181)))),ROWS(NPE!$1:37))),""),"")</f>
        <v/>
      </c>
      <c r="AO70" s="98" t="str">
        <f t="array" aca="1" ref="AO70" ca="1">IFERROR(IF(ROWS(NPE!$1:37)&lt;=COUNTA(NPE!Y$2:Y$181),INDEX(NPE!Y$2:Y$181,SMALL(IF(NPE!Y$2:Y$181&lt;&gt;"",ROW(INDIRECT("1:"&amp;ROWS(NPE!Y$2:Y$181)))),ROWS(NPE!$1:37))),""),"")</f>
        <v/>
      </c>
      <c r="AP70" s="98" t="str">
        <f t="array" aca="1" ref="AP70" ca="1">IFERROR(IF(ROWS(NPE!$1:37)&lt;=COUNTA(NPE!Z$2:Z$181),INDEX(NPE!Z$2:Z$181,SMALL(IF(NPE!Z$2:Z$181&lt;&gt;"",ROW(INDIRECT("1:"&amp;ROWS(NPE!Z$2:Z$181)))),ROWS(NPE!$1:37))),""),"")</f>
        <v/>
      </c>
      <c r="AQ70" s="98" t="str">
        <f t="array" aca="1" ref="AQ70" ca="1">IFERROR(IF(ROWS(NPE!$1:37)&lt;=COUNTA(NPE!AA$2:AA$181),INDEX(NPE!AA$2:AA$181,SMALL(IF(NPE!AA$2:AA$181&lt;&gt;"",ROW(INDIRECT("1:"&amp;ROWS(NPE!AA$2:AA$181)))),ROWS(NPE!$1:37))),""),"")</f>
        <v/>
      </c>
      <c r="AR70" s="98" t="str">
        <f t="array" aca="1" ref="AR70" ca="1">IFERROR(IF(ROWS(NPE!$1:37)&lt;=COUNTA(NPE!AB$2:AB$181),INDEX(NPE!AB$2:AB$181,SMALL(IF(NPE!AB$2:AB$181&lt;&gt;"",ROW(INDIRECT("1:"&amp;ROWS(NPE!AB$2:AB$181)))),ROWS(NPE!$1:37))),""),"")</f>
        <v/>
      </c>
      <c r="AS70" s="98" t="str">
        <f t="array" aca="1" ref="AS70" ca="1">IFERROR(IF(ROWS(NPE!$1:37)&lt;=COUNTA(NPE!AC$2:AC$181),INDEX(NPE!AC$2:AC$181,SMALL(IF(NPE!AC$2:AC$181&lt;&gt;"",ROW(INDIRECT("1:"&amp;ROWS(NPE!AC$2:AC$181)))),ROWS(NPE!$1:37))),""),"")</f>
        <v/>
      </c>
      <c r="AT70" s="98" t="str">
        <f t="array" aca="1" ref="AT70" ca="1">IFERROR(IF(ROWS(NPE!$1:37)&lt;=COUNTA(NPE!AD$2:AD$181),INDEX(NPE!AD$2:AD$181,SMALL(IF(NPE!AD$2:AD$181&lt;&gt;"",ROW(INDIRECT("1:"&amp;ROWS(NPE!AD$2:AD$181)))),ROWS(NPE!$1:37))),""),"")</f>
        <v/>
      </c>
      <c r="AU70" s="98" t="str">
        <f t="array" aca="1" ref="AU70" ca="1">IFERROR(IF(ROWS(NPE!$1:37)&lt;=COUNTA(NPE!AE$2:AE$181),INDEX(NPE!AE$2:AE$181,SMALL(IF(NPE!AE$2:AE$181&lt;&gt;"",ROW(INDIRECT("1:"&amp;ROWS(NPE!AE$2:AE$181)))),ROWS(NPE!$1:37))),""),"")</f>
        <v/>
      </c>
      <c r="AV70" s="98" t="str">
        <f t="array" aca="1" ref="AV70" ca="1">IFERROR(IF(ROWS(NPE!$1:37)&lt;=COUNTA(NPE!AF$2:AF$181),INDEX(NPE!AF$2:AF$181,SMALL(IF(NPE!AF$2:AF$181&lt;&gt;"",ROW(INDIRECT("1:"&amp;ROWS(NPE!AF$2:AF$181)))),ROWS(NPE!$1:37))),""),"")</f>
        <v/>
      </c>
      <c r="AW70" s="98" t="str">
        <f t="array" aca="1" ref="AW70" ca="1">IFERROR(IF(ROWS(NPE!$1:37)&lt;=COUNTA(NPE!AG$2:AG$181),INDEX(NPE!AG$2:AG$181,SMALL(IF(NPE!AG$2:AG$181&lt;&gt;"",ROW(INDIRECT("1:"&amp;ROWS(NPE!AG$2:AG$181)))),ROWS(NPE!$1:37))),""),"")</f>
        <v/>
      </c>
      <c r="AX70" s="98" t="str">
        <f t="array" aca="1" ref="AX70" ca="1">IFERROR(IF(ROWS(NPE!$1:37)&lt;=COUNTA(NPE!AH$2:AH$181),INDEX(NPE!AH$2:AH$181,SMALL(IF(NPE!AH$2:AH$181&lt;&gt;"",ROW(INDIRECT("1:"&amp;ROWS(NPE!AH$2:AH$181)))),ROWS(NPE!$1:37))),""),"")</f>
        <v/>
      </c>
      <c r="AY70" s="98" t="str">
        <f t="array" aca="1" ref="AY70" ca="1">IFERROR(IF(ROWS(NPE!$1:37)&lt;=COUNTA(NPE!AI$2:AI$181),INDEX(NPE!AI$2:AI$181,SMALL(IF(NPE!AI$2:AI$181&lt;&gt;"",ROW(INDIRECT("1:"&amp;ROWS(NPE!AI$2:AI$181)))),ROWS(NPE!$1:37))),""),"")</f>
        <v/>
      </c>
      <c r="AZ70" s="98" t="str">
        <f t="array" aca="1" ref="AZ70" ca="1">IFERROR(IF(ROWS(NPE!$1:37)&lt;=COUNTA(NPE!AJ$2:AJ$181),INDEX(NPE!AJ$2:AJ$181,SMALL(IF(NPE!AJ$2:AJ$181&lt;&gt;"",ROW(INDIRECT("1:"&amp;ROWS(NPE!AJ$2:AJ$181)))),ROWS(NPE!$1:37))),""),"")</f>
        <v/>
      </c>
      <c r="BA70" s="98" t="str">
        <f t="array" aca="1" ref="BA70" ca="1">IFERROR(IF(ROWS(NPE!$1:37)&lt;=COUNTA(NPE!AK$2:AK$181),INDEX(NPE!AK$2:AK$181,SMALL(IF(NPE!AK$2:AK$181&lt;&gt;"",ROW(INDIRECT("1:"&amp;ROWS(NPE!AK$2:AK$181)))),ROWS(NPE!$1:37))),""),"")</f>
        <v/>
      </c>
      <c r="BB70" s="98" t="str">
        <f t="array" aca="1" ref="BB70" ca="1">IFERROR(IF(ROWS(NPE!$1:37)&lt;=COUNTA(NPE!AL$2:AL$181),INDEX(NPE!AL$2:AL$181,SMALL(IF(NPE!AL$2:AL$181&lt;&gt;"",ROW(INDIRECT("1:"&amp;ROWS(NPE!AL$2:AL$181)))),ROWS(NPE!$1:37))),""),"")</f>
        <v/>
      </c>
      <c r="BC70" s="98" t="str">
        <f t="array" aca="1" ref="BC70" ca="1">IFERROR(IF(ROWS(NPE!$1:37)&lt;=COUNTA(NPE!AM$2:AM$181),INDEX(NPE!AM$2:AM$181,SMALL(IF(NPE!AM$2:AM$181&lt;&gt;"",ROW(INDIRECT("1:"&amp;ROWS(NPE!AM$2:AM$181)))),ROWS(NPE!$1:37))),""),"")</f>
        <v/>
      </c>
      <c r="BD70" s="98" t="str">
        <f t="array" aca="1" ref="BD70" ca="1">IFERROR(IF(ROWS(NPE!$1:37)&lt;=COUNTA(NPE!AN$2:AN$181),INDEX(NPE!AN$2:AN$181,SMALL(IF(NPE!AN$2:AN$181&lt;&gt;"",ROW(INDIRECT("1:"&amp;ROWS(NPE!AN$2:AN$181)))),ROWS(NPE!$1:37))),""),"")</f>
        <v/>
      </c>
      <c r="BE70" s="98" t="str">
        <f t="array" aca="1" ref="BE70" ca="1">IFERROR(IF(ROWS(NPE!$1:37)&lt;=COUNTA(NPE!AO$2:AO$181),INDEX(NPE!AO$2:AO$181,SMALL(IF(NPE!AO$2:AO$181&lt;&gt;"",ROW(INDIRECT("1:"&amp;ROWS(NPE!AO$2:AO$181)))),ROWS(NPE!$1:37))),""),"")</f>
        <v/>
      </c>
      <c r="BF70" s="98" t="str">
        <f t="array" aca="1" ref="BF70" ca="1">IFERROR(IF(ROWS(NPE!$1:37)&lt;=COUNTA(NPE!AP$2:AP$181),INDEX(NPE!AP$2:AP$181,SMALL(IF(NPE!AP$2:AP$181&lt;&gt;"",ROW(INDIRECT("1:"&amp;ROWS(NPE!AP$2:AP$181)))),ROWS(NPE!$1:37))),""),"")</f>
        <v/>
      </c>
      <c r="BG70" s="98" t="str">
        <f t="array" aca="1" ref="BG70" ca="1">IFERROR(IF(ROWS(NPE!$1:37)&lt;=COUNTA(NPE!AQ$2:AQ$181),INDEX(NPE!AQ$2:AQ$181,SMALL(IF(NPE!AQ$2:AQ$181&lt;&gt;"",ROW(INDIRECT("1:"&amp;ROWS(NPE!AQ$2:AQ$181)))),ROWS(NPE!$1:37))),""),"")</f>
        <v/>
      </c>
      <c r="BH70" s="98" t="str">
        <f t="array" aca="1" ref="BH70" ca="1">IFERROR(IF(ROWS(NPE!$1:37)&lt;=COUNTA(NPE!AR$2:AR$181),INDEX(NPE!AR$2:AR$181,SMALL(IF(NPE!AR$2:AR$181&lt;&gt;"",ROW(INDIRECT("1:"&amp;ROWS(NPE!AR$2:AR$181)))),ROWS(NPE!$1:37))),""),"")</f>
        <v/>
      </c>
      <c r="BI70" s="98" t="str">
        <f t="array" aca="1" ref="BI70" ca="1">IFERROR(IF(ROWS(NPE!$1:37)&lt;=COUNTA(NPE!AS$2:AS$181),INDEX(NPE!AS$2:AS$181,SMALL(IF(NPE!AS$2:AS$181&lt;&gt;"",ROW(INDIRECT("1:"&amp;ROWS(NPE!AS$2:AS$181)))),ROWS(NPE!$1:37))),""),"")</f>
        <v/>
      </c>
      <c r="BJ70" s="98" t="str">
        <f t="array" aca="1" ref="BJ70" ca="1">IFERROR(IF(ROWS(NPE!$1:37)&lt;=COUNTA(NPE!AT$2:AT$181),INDEX(NPE!AT$2:AT$181,SMALL(IF(NPE!AT$2:AT$181&lt;&gt;"",ROW(INDIRECT("1:"&amp;ROWS(NPE!AT$2:AT$181)))),ROWS(NPE!$1:37))),""),"")</f>
        <v/>
      </c>
      <c r="BK70" s="98" t="str">
        <f t="array" aca="1" ref="BK70" ca="1">IFERROR(IF(ROWS(NPE!$1:37)&lt;=COUNTA(NPE!AU$2:AU$181),INDEX(NPE!AU$2:AU$181,SMALL(IF(NPE!AU$2:AU$181&lt;&gt;"",ROW(INDIRECT("1:"&amp;ROWS(NPE!AU$2:AU$181)))),ROWS(NPE!$1:37))),""),"")</f>
        <v/>
      </c>
      <c r="BL70" s="98" t="str">
        <f t="array" aca="1" ref="BL70" ca="1">IFERROR(IF(ROWS(NPE!$1:37)&lt;=COUNTA(NPE!AV$2:AV$181),INDEX(NPE!AV$2:AV$181,SMALL(IF(NPE!AV$2:AV$181&lt;&gt;"",ROW(INDIRECT("1:"&amp;ROWS(NPE!AV$2:AV$181)))),ROWS(NPE!$1:37))),""),"")</f>
        <v/>
      </c>
      <c r="BM70" s="98" t="str">
        <f t="array" aca="1" ref="BM70" ca="1">IFERROR(IF(ROWS(NPE!$1:37)&lt;=COUNTA(NPE!AW$2:AW$181),INDEX(NPE!AW$2:AW$181,SMALL(IF(NPE!AW$2:AW$181&lt;&gt;"",ROW(INDIRECT("1:"&amp;ROWS(NPE!AW$2:AW$181)))),ROWS(NPE!$1:37))),""),"")</f>
        <v/>
      </c>
      <c r="BN70" s="98" t="str">
        <f t="array" aca="1" ref="BN70" ca="1">IFERROR(IF(ROWS(NPE!$1:37)&lt;=COUNTA(NPE!AX$2:AX$181),INDEX(NPE!AX$2:AX$181,SMALL(IF(NPE!AX$2:AX$181&lt;&gt;"",ROW(INDIRECT("1:"&amp;ROWS(NPE!AX$2:AX$181)))),ROWS(NPE!$1:37))),""),"")</f>
        <v/>
      </c>
      <c r="BO70" s="98" t="str">
        <f t="array" aca="1" ref="BO70" ca="1">IFERROR(IF(ROWS(NPE!$1:37)&lt;=COUNTA(NPE!AY$2:AY$181),INDEX(NPE!AY$2:AY$181,SMALL(IF(NPE!AY$2:AY$181&lt;&gt;"",ROW(INDIRECT("1:"&amp;ROWS(NPE!AY$2:AY$181)))),ROWS(NPE!$1:37))),""),"")</f>
        <v/>
      </c>
      <c r="BP70" s="98" t="str">
        <f t="array" aca="1" ref="BP70" ca="1">IFERROR(IF(ROWS(NPE!$1:37)&lt;=COUNTA(NPE!AZ$2:AZ$181),INDEX(NPE!AZ$2:AZ$181,SMALL(IF(NPE!AZ$2:AZ$181&lt;&gt;"",ROW(INDIRECT("1:"&amp;ROWS(NPE!AZ$2:AZ$181)))),ROWS(NPE!$1:37))),""),"")</f>
        <v/>
      </c>
    </row>
    <row r="71" spans="2:68" x14ac:dyDescent="0.2">
      <c r="B71" s="183" t="str">
        <f ca="1">Surfaces!$B39</f>
        <v/>
      </c>
      <c r="C71" s="110" t="str">
        <f ca="1">IF((VLOOKUP(B71,Surfaces!$B$1:$AL$61,23,0))="",(VLOOKUP(B71,Surfaces!$B$1:$AL$61,36,0)),(VLOOKUP(B71,Surfaces!$B$1:$AL$61,23,0)))</f>
        <v/>
      </c>
      <c r="D71" s="111" t="str">
        <f ca="1">Surfaces!$I39</f>
        <v/>
      </c>
      <c r="E71" s="111" t="str">
        <f ca="1">Surfaces!$H39</f>
        <v/>
      </c>
      <c r="F71" s="110" t="str">
        <f ca="1">IF((VLOOKUP(B71,Surfaces!$B$1:$AL$61,21,0))="",(VLOOKUP(B71,Surfaces!$B$1:$AL$61,34,0)),(VLOOKUP(B71,Surfaces!$B$1:$AL$61,21,0)))</f>
        <v/>
      </c>
      <c r="G71" s="110" t="str">
        <f ca="1">IFERROR(IF((VLOOKUP(B71,Surfaces!$B$1:$AL$61,18,0))="",(VLOOKUP(B71,Surfaces!$B$1:$AL$61,31,0)/$C$3),(VLOOKUP(B71,Surfaces!$B$1:$AL$61,18,0)/$C$3)),"")</f>
        <v/>
      </c>
      <c r="H71" s="111" t="str">
        <f ca="1">IF((VLOOKUP(B71,Surfaces!$B$1:$AL$61,14,0))="",(VLOOKUP(B71,Surfaces!$B$1:$AL$61,28,0)),(VLOOKUP(B71,Surfaces!$B$1:$AL$61,14,0)))</f>
        <v/>
      </c>
      <c r="I71" s="111" t="str">
        <f ca="1">IF((VLOOKUP(B71,Surfaces!$B$1:$AL$61,15,0))="",(VLOOKUP(B71,Surfaces!$B$1:$AL$61,29,0)),(VLOOKUP(B71,Surfaces!$B$1:$AL$61,15,0)))</f>
        <v/>
      </c>
      <c r="J71" s="110" t="str">
        <f ca="1">IF(ISNA(VLOOKUP(B71,Calendrier!$A$2:$BR$181,67,0)),"",(VLOOKUP(B71,Calendrier!$A$2:$BR$181,67,0))*D71)</f>
        <v/>
      </c>
      <c r="K71" s="110" t="str">
        <f ca="1">IF(ISNA(VLOOKUP(B71,Calendrier!$A$2:$BR$181,68,0)),"",(VLOOKUP(B71,Calendrier!$A$2:$BR$181,68,0)))</f>
        <v/>
      </c>
      <c r="L71" s="110" t="str">
        <f ca="1">IF(ISNA(VLOOKUP(B71,Calendrier!$A$2:$BR$181,69,0)),"",(VLOOKUP(B71,Calendrier!$A$2:$BR$181,69,0))*D71)</f>
        <v/>
      </c>
      <c r="M71" s="110" t="str">
        <f t="shared" ca="1" si="0"/>
        <v/>
      </c>
      <c r="N71" s="110" t="str">
        <f t="shared" ca="1" si="2"/>
        <v/>
      </c>
      <c r="O71" s="184" t="str">
        <f t="shared" ca="1" si="1"/>
        <v/>
      </c>
      <c r="Q71" s="98" t="str">
        <f t="array" aca="1" ref="Q71" ca="1">IFERROR(IF(ROWS(NPE!$1:38)&lt;=COUNTA(NPE!A$2:A$181),INDEX(NPE!A$2:A$181,SMALL(IF(NPE!A$2:A$181&lt;&gt;"",ROW(INDIRECT("1:"&amp;ROWS(NPE!A$2:A$181)))),ROWS(NPE!$1:38))),""),"")</f>
        <v/>
      </c>
      <c r="R71" s="98" t="str">
        <f t="array" aca="1" ref="R71" ca="1">IFERROR(IF(ROWS(NPE!$1:38)&lt;=COUNTA(NPE!B$2:B$181),INDEX(NPE!B$2:B$181,SMALL(IF(NPE!B$2:B$181&lt;&gt;"",ROW(INDIRECT("1:"&amp;ROWS(NPE!B$2:B$181)))),ROWS(NPE!$1:38))),""),"")</f>
        <v/>
      </c>
      <c r="S71" s="98" t="str">
        <f t="array" aca="1" ref="S71" ca="1">IFERROR(IF(ROWS(NPE!$1:38)&lt;=COUNTA(NPE!C$2:C$181),INDEX(NPE!C$2:C$181,SMALL(IF(NPE!C$2:C$181&lt;&gt;"",ROW(INDIRECT("1:"&amp;ROWS(NPE!C$2:C$181)))),ROWS(NPE!$1:38))),""),"")</f>
        <v/>
      </c>
      <c r="T71" s="98" t="str">
        <f t="array" aca="1" ref="T71" ca="1">IFERROR(IF(ROWS(NPE!$1:38)&lt;=COUNTA(NPE!D$2:D$181),INDEX(NPE!D$2:D$181,SMALL(IF(NPE!D$2:D$181&lt;&gt;"",ROW(INDIRECT("1:"&amp;ROWS(NPE!D$2:D$181)))),ROWS(NPE!$1:38))),""),"")</f>
        <v/>
      </c>
      <c r="U71" s="98" t="str">
        <f t="array" aca="1" ref="U71" ca="1">IFERROR(IF(ROWS(NPE!$1:38)&lt;=COUNTA(NPE!E$2:E$181),INDEX(NPE!E$2:E$181,SMALL(IF(NPE!E$2:E$181&lt;&gt;"",ROW(INDIRECT("1:"&amp;ROWS(NPE!E$2:E$181)))),ROWS(NPE!$1:38))),""),"")</f>
        <v/>
      </c>
      <c r="V71" s="98" t="str">
        <f t="array" aca="1" ref="V71" ca="1">IFERROR(IF(ROWS(NPE!$1:38)&lt;=COUNTA(NPE!F$2:F$181),INDEX(NPE!F$2:F$181,SMALL(IF(NPE!F$2:F$181&lt;&gt;"",ROW(INDIRECT("1:"&amp;ROWS(NPE!F$2:F$181)))),ROWS(NPE!$1:38))),""),"")</f>
        <v/>
      </c>
      <c r="W71" s="98" t="str">
        <f t="array" aca="1" ref="W71" ca="1">IFERROR(IF(ROWS(NPE!$1:38)&lt;=COUNTA(NPE!G$2:G$181),INDEX(NPE!G$2:G$181,SMALL(IF(NPE!G$2:G$181&lt;&gt;"",ROW(INDIRECT("1:"&amp;ROWS(NPE!G$2:G$181)))),ROWS(NPE!$1:38))),""),"")</f>
        <v/>
      </c>
      <c r="X71" s="98" t="str">
        <f t="array" aca="1" ref="X71" ca="1">IFERROR(IF(ROWS(NPE!$1:38)&lt;=COUNTA(NPE!H$2:H$181),INDEX(NPE!H$2:H$181,SMALL(IF(NPE!H$2:H$181&lt;&gt;"",ROW(INDIRECT("1:"&amp;ROWS(NPE!H$2:H$181)))),ROWS(NPE!$1:38))),""),"")</f>
        <v/>
      </c>
      <c r="Y71" s="98" t="str">
        <f t="array" aca="1" ref="Y71" ca="1">IFERROR(IF(ROWS(NPE!$1:38)&lt;=COUNTA(NPE!I$2:I$181),INDEX(NPE!I$2:I$181,SMALL(IF(NPE!I$2:I$181&lt;&gt;"",ROW(INDIRECT("1:"&amp;ROWS(NPE!I$2:I$181)))),ROWS(NPE!$1:38))),""),"")</f>
        <v/>
      </c>
      <c r="Z71" s="98" t="str">
        <f t="array" aca="1" ref="Z71" ca="1">IFERROR(IF(ROWS(NPE!$1:38)&lt;=COUNTA(NPE!J$2:J$181),INDEX(NPE!J$2:J$181,SMALL(IF(NPE!J$2:J$181&lt;&gt;"",ROW(INDIRECT("1:"&amp;ROWS(NPE!J$2:J$181)))),ROWS(NPE!$1:38))),""),"")</f>
        <v/>
      </c>
      <c r="AA71" s="98" t="str">
        <f t="array" aca="1" ref="AA71" ca="1">IFERROR(IF(ROWS(NPE!$1:38)&lt;=COUNTA(NPE!K$2:K$181),INDEX(NPE!K$2:K$181,SMALL(IF(NPE!K$2:K$181&lt;&gt;"",ROW(INDIRECT("1:"&amp;ROWS(NPE!K$2:K$181)))),ROWS(NPE!$1:38))),""),"")</f>
        <v/>
      </c>
      <c r="AB71" s="98" t="str">
        <f t="array" aca="1" ref="AB71" ca="1">IFERROR(IF(ROWS(NPE!$1:38)&lt;=COUNTA(NPE!L$2:L$181),INDEX(NPE!L$2:L$181,SMALL(IF(NPE!L$2:L$181&lt;&gt;"",ROW(INDIRECT("1:"&amp;ROWS(NPE!L$2:L$181)))),ROWS(NPE!$1:38))),""),"")</f>
        <v/>
      </c>
      <c r="AC71" s="98" t="str">
        <f t="array" aca="1" ref="AC71" ca="1">IFERROR(IF(ROWS(NPE!$1:38)&lt;=COUNTA(NPE!M$2:M$181),INDEX(NPE!M$2:M$181,SMALL(IF(NPE!M$2:M$181&lt;&gt;"",ROW(INDIRECT("1:"&amp;ROWS(NPE!M$2:M$181)))),ROWS(NPE!$1:38))),""),"")</f>
        <v/>
      </c>
      <c r="AD71" s="98" t="str">
        <f t="array" aca="1" ref="AD71" ca="1">IFERROR(IF(ROWS(NPE!$1:38)&lt;=COUNTA(NPE!N$2:N$181),INDEX(NPE!N$2:N$181,SMALL(IF(NPE!N$2:N$181&lt;&gt;"",ROW(INDIRECT("1:"&amp;ROWS(NPE!N$2:N$181)))),ROWS(NPE!$1:38))),""),"")</f>
        <v/>
      </c>
      <c r="AE71" s="98" t="str">
        <f t="array" aca="1" ref="AE71" ca="1">IFERROR(IF(ROWS(NPE!$1:38)&lt;=COUNTA(NPE!O$2:O$181),INDEX(NPE!O$2:O$181,SMALL(IF(NPE!O$2:O$181&lt;&gt;"",ROW(INDIRECT("1:"&amp;ROWS(NPE!O$2:O$181)))),ROWS(NPE!$1:38))),""),"")</f>
        <v/>
      </c>
      <c r="AF71" s="98" t="str">
        <f t="array" aca="1" ref="AF71" ca="1">IFERROR(IF(ROWS(NPE!$1:38)&lt;=COUNTA(NPE!P$2:P$181),INDEX(NPE!P$2:P$181,SMALL(IF(NPE!P$2:P$181&lt;&gt;"",ROW(INDIRECT("1:"&amp;ROWS(NPE!P$2:P$181)))),ROWS(NPE!$1:38))),""),"")</f>
        <v/>
      </c>
      <c r="AG71" s="98" t="str">
        <f t="array" aca="1" ref="AG71" ca="1">IFERROR(IF(ROWS(NPE!$1:38)&lt;=COUNTA(NPE!Q$2:Q$181),INDEX(NPE!Q$2:Q$181,SMALL(IF(NPE!Q$2:Q$181&lt;&gt;"",ROW(INDIRECT("1:"&amp;ROWS(NPE!Q$2:Q$181)))),ROWS(NPE!$1:38))),""),"")</f>
        <v/>
      </c>
      <c r="AH71" s="98" t="str">
        <f t="array" aca="1" ref="AH71" ca="1">IFERROR(IF(ROWS(NPE!$1:38)&lt;=COUNTA(NPE!R$2:R$181),INDEX(NPE!R$2:R$181,SMALL(IF(NPE!R$2:R$181&lt;&gt;"",ROW(INDIRECT("1:"&amp;ROWS(NPE!R$2:R$181)))),ROWS(NPE!$1:38))),""),"")</f>
        <v/>
      </c>
      <c r="AI71" s="98" t="str">
        <f t="array" aca="1" ref="AI71" ca="1">IFERROR(IF(ROWS(NPE!$1:38)&lt;=COUNTA(NPE!S$2:S$181),INDEX(NPE!S$2:S$181,SMALL(IF(NPE!S$2:S$181&lt;&gt;"",ROW(INDIRECT("1:"&amp;ROWS(NPE!S$2:S$181)))),ROWS(NPE!$1:38))),""),"")</f>
        <v/>
      </c>
      <c r="AJ71" s="98" t="str">
        <f t="array" aca="1" ref="AJ71" ca="1">IFERROR(IF(ROWS(NPE!$1:38)&lt;=COUNTA(NPE!T$2:T$181),INDEX(NPE!T$2:T$181,SMALL(IF(NPE!T$2:T$181&lt;&gt;"",ROW(INDIRECT("1:"&amp;ROWS(NPE!T$2:T$181)))),ROWS(NPE!$1:38))),""),"")</f>
        <v/>
      </c>
      <c r="AK71" s="98" t="str">
        <f t="array" aca="1" ref="AK71" ca="1">IFERROR(IF(ROWS(NPE!$1:38)&lt;=COUNTA(NPE!U$2:U$181),INDEX(NPE!U$2:U$181,SMALL(IF(NPE!U$2:U$181&lt;&gt;"",ROW(INDIRECT("1:"&amp;ROWS(NPE!U$2:U$181)))),ROWS(NPE!$1:38))),""),"")</f>
        <v/>
      </c>
      <c r="AL71" s="98" t="str">
        <f t="array" aca="1" ref="AL71" ca="1">IFERROR(IF(ROWS(NPE!$1:38)&lt;=COUNTA(NPE!V$2:V$181),INDEX(NPE!V$2:V$181,SMALL(IF(NPE!V$2:V$181&lt;&gt;"",ROW(INDIRECT("1:"&amp;ROWS(NPE!V$2:V$181)))),ROWS(NPE!$1:38))),""),"")</f>
        <v/>
      </c>
      <c r="AM71" s="98" t="str">
        <f t="array" aca="1" ref="AM71" ca="1">IFERROR(IF(ROWS(NPE!$1:38)&lt;=COUNTA(NPE!W$2:W$181),INDEX(NPE!W$2:W$181,SMALL(IF(NPE!W$2:W$181&lt;&gt;"",ROW(INDIRECT("1:"&amp;ROWS(NPE!W$2:W$181)))),ROWS(NPE!$1:38))),""),"")</f>
        <v/>
      </c>
      <c r="AN71" s="98" t="str">
        <f t="array" aca="1" ref="AN71" ca="1">IFERROR(IF(ROWS(NPE!$1:38)&lt;=COUNTA(NPE!X$2:X$181),INDEX(NPE!X$2:X$181,SMALL(IF(NPE!X$2:X$181&lt;&gt;"",ROW(INDIRECT("1:"&amp;ROWS(NPE!X$2:X$181)))),ROWS(NPE!$1:38))),""),"")</f>
        <v/>
      </c>
      <c r="AO71" s="98" t="str">
        <f t="array" aca="1" ref="AO71" ca="1">IFERROR(IF(ROWS(NPE!$1:38)&lt;=COUNTA(NPE!Y$2:Y$181),INDEX(NPE!Y$2:Y$181,SMALL(IF(NPE!Y$2:Y$181&lt;&gt;"",ROW(INDIRECT("1:"&amp;ROWS(NPE!Y$2:Y$181)))),ROWS(NPE!$1:38))),""),"")</f>
        <v/>
      </c>
      <c r="AP71" s="98" t="str">
        <f t="array" aca="1" ref="AP71" ca="1">IFERROR(IF(ROWS(NPE!$1:38)&lt;=COUNTA(NPE!Z$2:Z$181),INDEX(NPE!Z$2:Z$181,SMALL(IF(NPE!Z$2:Z$181&lt;&gt;"",ROW(INDIRECT("1:"&amp;ROWS(NPE!Z$2:Z$181)))),ROWS(NPE!$1:38))),""),"")</f>
        <v/>
      </c>
      <c r="AQ71" s="98" t="str">
        <f t="array" aca="1" ref="AQ71" ca="1">IFERROR(IF(ROWS(NPE!$1:38)&lt;=COUNTA(NPE!AA$2:AA$181),INDEX(NPE!AA$2:AA$181,SMALL(IF(NPE!AA$2:AA$181&lt;&gt;"",ROW(INDIRECT("1:"&amp;ROWS(NPE!AA$2:AA$181)))),ROWS(NPE!$1:38))),""),"")</f>
        <v/>
      </c>
      <c r="AR71" s="98" t="str">
        <f t="array" aca="1" ref="AR71" ca="1">IFERROR(IF(ROWS(NPE!$1:38)&lt;=COUNTA(NPE!AB$2:AB$181),INDEX(NPE!AB$2:AB$181,SMALL(IF(NPE!AB$2:AB$181&lt;&gt;"",ROW(INDIRECT("1:"&amp;ROWS(NPE!AB$2:AB$181)))),ROWS(NPE!$1:38))),""),"")</f>
        <v/>
      </c>
      <c r="AS71" s="98" t="str">
        <f t="array" aca="1" ref="AS71" ca="1">IFERROR(IF(ROWS(NPE!$1:38)&lt;=COUNTA(NPE!AC$2:AC$181),INDEX(NPE!AC$2:AC$181,SMALL(IF(NPE!AC$2:AC$181&lt;&gt;"",ROW(INDIRECT("1:"&amp;ROWS(NPE!AC$2:AC$181)))),ROWS(NPE!$1:38))),""),"")</f>
        <v/>
      </c>
      <c r="AT71" s="98" t="str">
        <f t="array" aca="1" ref="AT71" ca="1">IFERROR(IF(ROWS(NPE!$1:38)&lt;=COUNTA(NPE!AD$2:AD$181),INDEX(NPE!AD$2:AD$181,SMALL(IF(NPE!AD$2:AD$181&lt;&gt;"",ROW(INDIRECT("1:"&amp;ROWS(NPE!AD$2:AD$181)))),ROWS(NPE!$1:38))),""),"")</f>
        <v/>
      </c>
      <c r="AU71" s="98" t="str">
        <f t="array" aca="1" ref="AU71" ca="1">IFERROR(IF(ROWS(NPE!$1:38)&lt;=COUNTA(NPE!AE$2:AE$181),INDEX(NPE!AE$2:AE$181,SMALL(IF(NPE!AE$2:AE$181&lt;&gt;"",ROW(INDIRECT("1:"&amp;ROWS(NPE!AE$2:AE$181)))),ROWS(NPE!$1:38))),""),"")</f>
        <v/>
      </c>
      <c r="AV71" s="98" t="str">
        <f t="array" aca="1" ref="AV71" ca="1">IFERROR(IF(ROWS(NPE!$1:38)&lt;=COUNTA(NPE!AF$2:AF$181),INDEX(NPE!AF$2:AF$181,SMALL(IF(NPE!AF$2:AF$181&lt;&gt;"",ROW(INDIRECT("1:"&amp;ROWS(NPE!AF$2:AF$181)))),ROWS(NPE!$1:38))),""),"")</f>
        <v/>
      </c>
      <c r="AW71" s="98" t="str">
        <f t="array" aca="1" ref="AW71" ca="1">IFERROR(IF(ROWS(NPE!$1:38)&lt;=COUNTA(NPE!AG$2:AG$181),INDEX(NPE!AG$2:AG$181,SMALL(IF(NPE!AG$2:AG$181&lt;&gt;"",ROW(INDIRECT("1:"&amp;ROWS(NPE!AG$2:AG$181)))),ROWS(NPE!$1:38))),""),"")</f>
        <v/>
      </c>
      <c r="AX71" s="98" t="str">
        <f t="array" aca="1" ref="AX71" ca="1">IFERROR(IF(ROWS(NPE!$1:38)&lt;=COUNTA(NPE!AH$2:AH$181),INDEX(NPE!AH$2:AH$181,SMALL(IF(NPE!AH$2:AH$181&lt;&gt;"",ROW(INDIRECT("1:"&amp;ROWS(NPE!AH$2:AH$181)))),ROWS(NPE!$1:38))),""),"")</f>
        <v/>
      </c>
      <c r="AY71" s="98" t="str">
        <f t="array" aca="1" ref="AY71" ca="1">IFERROR(IF(ROWS(NPE!$1:38)&lt;=COUNTA(NPE!AI$2:AI$181),INDEX(NPE!AI$2:AI$181,SMALL(IF(NPE!AI$2:AI$181&lt;&gt;"",ROW(INDIRECT("1:"&amp;ROWS(NPE!AI$2:AI$181)))),ROWS(NPE!$1:38))),""),"")</f>
        <v/>
      </c>
      <c r="AZ71" s="98" t="str">
        <f t="array" aca="1" ref="AZ71" ca="1">IFERROR(IF(ROWS(NPE!$1:38)&lt;=COUNTA(NPE!AJ$2:AJ$181),INDEX(NPE!AJ$2:AJ$181,SMALL(IF(NPE!AJ$2:AJ$181&lt;&gt;"",ROW(INDIRECT("1:"&amp;ROWS(NPE!AJ$2:AJ$181)))),ROWS(NPE!$1:38))),""),"")</f>
        <v/>
      </c>
      <c r="BA71" s="98" t="str">
        <f t="array" aca="1" ref="BA71" ca="1">IFERROR(IF(ROWS(NPE!$1:38)&lt;=COUNTA(NPE!AK$2:AK$181),INDEX(NPE!AK$2:AK$181,SMALL(IF(NPE!AK$2:AK$181&lt;&gt;"",ROW(INDIRECT("1:"&amp;ROWS(NPE!AK$2:AK$181)))),ROWS(NPE!$1:38))),""),"")</f>
        <v/>
      </c>
      <c r="BB71" s="98" t="str">
        <f t="array" aca="1" ref="BB71" ca="1">IFERROR(IF(ROWS(NPE!$1:38)&lt;=COUNTA(NPE!AL$2:AL$181),INDEX(NPE!AL$2:AL$181,SMALL(IF(NPE!AL$2:AL$181&lt;&gt;"",ROW(INDIRECT("1:"&amp;ROWS(NPE!AL$2:AL$181)))),ROWS(NPE!$1:38))),""),"")</f>
        <v/>
      </c>
      <c r="BC71" s="98" t="str">
        <f t="array" aca="1" ref="BC71" ca="1">IFERROR(IF(ROWS(NPE!$1:38)&lt;=COUNTA(NPE!AM$2:AM$181),INDEX(NPE!AM$2:AM$181,SMALL(IF(NPE!AM$2:AM$181&lt;&gt;"",ROW(INDIRECT("1:"&amp;ROWS(NPE!AM$2:AM$181)))),ROWS(NPE!$1:38))),""),"")</f>
        <v/>
      </c>
      <c r="BD71" s="98" t="str">
        <f t="array" aca="1" ref="BD71" ca="1">IFERROR(IF(ROWS(NPE!$1:38)&lt;=COUNTA(NPE!AN$2:AN$181),INDEX(NPE!AN$2:AN$181,SMALL(IF(NPE!AN$2:AN$181&lt;&gt;"",ROW(INDIRECT("1:"&amp;ROWS(NPE!AN$2:AN$181)))),ROWS(NPE!$1:38))),""),"")</f>
        <v/>
      </c>
      <c r="BE71" s="98" t="str">
        <f t="array" aca="1" ref="BE71" ca="1">IFERROR(IF(ROWS(NPE!$1:38)&lt;=COUNTA(NPE!AO$2:AO$181),INDEX(NPE!AO$2:AO$181,SMALL(IF(NPE!AO$2:AO$181&lt;&gt;"",ROW(INDIRECT("1:"&amp;ROWS(NPE!AO$2:AO$181)))),ROWS(NPE!$1:38))),""),"")</f>
        <v/>
      </c>
      <c r="BF71" s="98" t="str">
        <f t="array" aca="1" ref="BF71" ca="1">IFERROR(IF(ROWS(NPE!$1:38)&lt;=COUNTA(NPE!AP$2:AP$181),INDEX(NPE!AP$2:AP$181,SMALL(IF(NPE!AP$2:AP$181&lt;&gt;"",ROW(INDIRECT("1:"&amp;ROWS(NPE!AP$2:AP$181)))),ROWS(NPE!$1:38))),""),"")</f>
        <v/>
      </c>
      <c r="BG71" s="98" t="str">
        <f t="array" aca="1" ref="BG71" ca="1">IFERROR(IF(ROWS(NPE!$1:38)&lt;=COUNTA(NPE!AQ$2:AQ$181),INDEX(NPE!AQ$2:AQ$181,SMALL(IF(NPE!AQ$2:AQ$181&lt;&gt;"",ROW(INDIRECT("1:"&amp;ROWS(NPE!AQ$2:AQ$181)))),ROWS(NPE!$1:38))),""),"")</f>
        <v/>
      </c>
      <c r="BH71" s="98" t="str">
        <f t="array" aca="1" ref="BH71" ca="1">IFERROR(IF(ROWS(NPE!$1:38)&lt;=COUNTA(NPE!AR$2:AR$181),INDEX(NPE!AR$2:AR$181,SMALL(IF(NPE!AR$2:AR$181&lt;&gt;"",ROW(INDIRECT("1:"&amp;ROWS(NPE!AR$2:AR$181)))),ROWS(NPE!$1:38))),""),"")</f>
        <v/>
      </c>
      <c r="BI71" s="98" t="str">
        <f t="array" aca="1" ref="BI71" ca="1">IFERROR(IF(ROWS(NPE!$1:38)&lt;=COUNTA(NPE!AS$2:AS$181),INDEX(NPE!AS$2:AS$181,SMALL(IF(NPE!AS$2:AS$181&lt;&gt;"",ROW(INDIRECT("1:"&amp;ROWS(NPE!AS$2:AS$181)))),ROWS(NPE!$1:38))),""),"")</f>
        <v/>
      </c>
      <c r="BJ71" s="98" t="str">
        <f t="array" aca="1" ref="BJ71" ca="1">IFERROR(IF(ROWS(NPE!$1:38)&lt;=COUNTA(NPE!AT$2:AT$181),INDEX(NPE!AT$2:AT$181,SMALL(IF(NPE!AT$2:AT$181&lt;&gt;"",ROW(INDIRECT("1:"&amp;ROWS(NPE!AT$2:AT$181)))),ROWS(NPE!$1:38))),""),"")</f>
        <v/>
      </c>
      <c r="BK71" s="98" t="str">
        <f t="array" aca="1" ref="BK71" ca="1">IFERROR(IF(ROWS(NPE!$1:38)&lt;=COUNTA(NPE!AU$2:AU$181),INDEX(NPE!AU$2:AU$181,SMALL(IF(NPE!AU$2:AU$181&lt;&gt;"",ROW(INDIRECT("1:"&amp;ROWS(NPE!AU$2:AU$181)))),ROWS(NPE!$1:38))),""),"")</f>
        <v/>
      </c>
      <c r="BL71" s="98" t="str">
        <f t="array" aca="1" ref="BL71" ca="1">IFERROR(IF(ROWS(NPE!$1:38)&lt;=COUNTA(NPE!AV$2:AV$181),INDEX(NPE!AV$2:AV$181,SMALL(IF(NPE!AV$2:AV$181&lt;&gt;"",ROW(INDIRECT("1:"&amp;ROWS(NPE!AV$2:AV$181)))),ROWS(NPE!$1:38))),""),"")</f>
        <v/>
      </c>
      <c r="BM71" s="98" t="str">
        <f t="array" aca="1" ref="BM71" ca="1">IFERROR(IF(ROWS(NPE!$1:38)&lt;=COUNTA(NPE!AW$2:AW$181),INDEX(NPE!AW$2:AW$181,SMALL(IF(NPE!AW$2:AW$181&lt;&gt;"",ROW(INDIRECT("1:"&amp;ROWS(NPE!AW$2:AW$181)))),ROWS(NPE!$1:38))),""),"")</f>
        <v/>
      </c>
      <c r="BN71" s="98" t="str">
        <f t="array" aca="1" ref="BN71" ca="1">IFERROR(IF(ROWS(NPE!$1:38)&lt;=COUNTA(NPE!AX$2:AX$181),INDEX(NPE!AX$2:AX$181,SMALL(IF(NPE!AX$2:AX$181&lt;&gt;"",ROW(INDIRECT("1:"&amp;ROWS(NPE!AX$2:AX$181)))),ROWS(NPE!$1:38))),""),"")</f>
        <v/>
      </c>
      <c r="BO71" s="98" t="str">
        <f t="array" aca="1" ref="BO71" ca="1">IFERROR(IF(ROWS(NPE!$1:38)&lt;=COUNTA(NPE!AY$2:AY$181),INDEX(NPE!AY$2:AY$181,SMALL(IF(NPE!AY$2:AY$181&lt;&gt;"",ROW(INDIRECT("1:"&amp;ROWS(NPE!AY$2:AY$181)))),ROWS(NPE!$1:38))),""),"")</f>
        <v/>
      </c>
      <c r="BP71" s="98" t="str">
        <f t="array" aca="1" ref="BP71" ca="1">IFERROR(IF(ROWS(NPE!$1:38)&lt;=COUNTA(NPE!AZ$2:AZ$181),INDEX(NPE!AZ$2:AZ$181,SMALL(IF(NPE!AZ$2:AZ$181&lt;&gt;"",ROW(INDIRECT("1:"&amp;ROWS(NPE!AZ$2:AZ$181)))),ROWS(NPE!$1:38))),""),"")</f>
        <v/>
      </c>
    </row>
    <row r="72" spans="2:68" x14ac:dyDescent="0.2">
      <c r="B72" s="183" t="str">
        <f ca="1">Surfaces!$B40</f>
        <v/>
      </c>
      <c r="C72" s="110" t="str">
        <f ca="1">IF((VLOOKUP(B72,Surfaces!$B$1:$AL$61,23,0))="",(VLOOKUP(B72,Surfaces!$B$1:$AL$61,36,0)),(VLOOKUP(B72,Surfaces!$B$1:$AL$61,23,0)))</f>
        <v/>
      </c>
      <c r="D72" s="111" t="str">
        <f ca="1">Surfaces!$I40</f>
        <v/>
      </c>
      <c r="E72" s="111" t="str">
        <f ca="1">Surfaces!$H40</f>
        <v/>
      </c>
      <c r="F72" s="110" t="str">
        <f ca="1">IF((VLOOKUP(B72,Surfaces!$B$1:$AL$61,21,0))="",(VLOOKUP(B72,Surfaces!$B$1:$AL$61,34,0)),(VLOOKUP(B72,Surfaces!$B$1:$AL$61,21,0)))</f>
        <v/>
      </c>
      <c r="G72" s="110" t="str">
        <f ca="1">IFERROR(IF((VLOOKUP(B72,Surfaces!$B$1:$AL$61,18,0))="",(VLOOKUP(B72,Surfaces!$B$1:$AL$61,31,0)/$C$3),(VLOOKUP(B72,Surfaces!$B$1:$AL$61,18,0)/$C$3)),"")</f>
        <v/>
      </c>
      <c r="H72" s="111" t="str">
        <f ca="1">IF((VLOOKUP(B72,Surfaces!$B$1:$AL$61,14,0))="",(VLOOKUP(B72,Surfaces!$B$1:$AL$61,28,0)),(VLOOKUP(B72,Surfaces!$B$1:$AL$61,14,0)))</f>
        <v/>
      </c>
      <c r="I72" s="111" t="str">
        <f ca="1">IF((VLOOKUP(B72,Surfaces!$B$1:$AL$61,15,0))="",(VLOOKUP(B72,Surfaces!$B$1:$AL$61,29,0)),(VLOOKUP(B72,Surfaces!$B$1:$AL$61,15,0)))</f>
        <v/>
      </c>
      <c r="J72" s="110" t="str">
        <f ca="1">IF(ISNA(VLOOKUP(B72,Calendrier!$A$2:$BR$181,67,0)),"",(VLOOKUP(B72,Calendrier!$A$2:$BR$181,67,0))*D72)</f>
        <v/>
      </c>
      <c r="K72" s="110" t="str">
        <f ca="1">IF(ISNA(VLOOKUP(B72,Calendrier!$A$2:$BR$181,68,0)),"",(VLOOKUP(B72,Calendrier!$A$2:$BR$181,68,0)))</f>
        <v/>
      </c>
      <c r="L72" s="110" t="str">
        <f ca="1">IF(ISNA(VLOOKUP(B72,Calendrier!$A$2:$BR$181,69,0)),"",(VLOOKUP(B72,Calendrier!$A$2:$BR$181,69,0))*D72)</f>
        <v/>
      </c>
      <c r="M72" s="110" t="str">
        <f t="shared" ca="1" si="0"/>
        <v/>
      </c>
      <c r="N72" s="110" t="str">
        <f t="shared" ca="1" si="2"/>
        <v/>
      </c>
      <c r="O72" s="184" t="str">
        <f t="shared" ca="1" si="1"/>
        <v/>
      </c>
      <c r="Q72" s="98" t="str">
        <f t="array" aca="1" ref="Q72" ca="1">IFERROR(IF(ROWS(NPE!$1:39)&lt;=COUNTA(NPE!A$2:A$181),INDEX(NPE!A$2:A$181,SMALL(IF(NPE!A$2:A$181&lt;&gt;"",ROW(INDIRECT("1:"&amp;ROWS(NPE!A$2:A$181)))),ROWS(NPE!$1:39))),""),"")</f>
        <v/>
      </c>
      <c r="R72" s="98" t="str">
        <f t="array" aca="1" ref="R72" ca="1">IFERROR(IF(ROWS(NPE!$1:39)&lt;=COUNTA(NPE!B$2:B$181),INDEX(NPE!B$2:B$181,SMALL(IF(NPE!B$2:B$181&lt;&gt;"",ROW(INDIRECT("1:"&amp;ROWS(NPE!B$2:B$181)))),ROWS(NPE!$1:39))),""),"")</f>
        <v/>
      </c>
      <c r="S72" s="98" t="str">
        <f t="array" aca="1" ref="S72" ca="1">IFERROR(IF(ROWS(NPE!$1:39)&lt;=COUNTA(NPE!C$2:C$181),INDEX(NPE!C$2:C$181,SMALL(IF(NPE!C$2:C$181&lt;&gt;"",ROW(INDIRECT("1:"&amp;ROWS(NPE!C$2:C$181)))),ROWS(NPE!$1:39))),""),"")</f>
        <v/>
      </c>
      <c r="T72" s="98" t="str">
        <f t="array" aca="1" ref="T72" ca="1">IFERROR(IF(ROWS(NPE!$1:39)&lt;=COUNTA(NPE!D$2:D$181),INDEX(NPE!D$2:D$181,SMALL(IF(NPE!D$2:D$181&lt;&gt;"",ROW(INDIRECT("1:"&amp;ROWS(NPE!D$2:D$181)))),ROWS(NPE!$1:39))),""),"")</f>
        <v/>
      </c>
      <c r="U72" s="98" t="str">
        <f t="array" aca="1" ref="U72" ca="1">IFERROR(IF(ROWS(NPE!$1:39)&lt;=COUNTA(NPE!E$2:E$181),INDEX(NPE!E$2:E$181,SMALL(IF(NPE!E$2:E$181&lt;&gt;"",ROW(INDIRECT("1:"&amp;ROWS(NPE!E$2:E$181)))),ROWS(NPE!$1:39))),""),"")</f>
        <v/>
      </c>
      <c r="V72" s="98" t="str">
        <f t="array" aca="1" ref="V72" ca="1">IFERROR(IF(ROWS(NPE!$1:39)&lt;=COUNTA(NPE!F$2:F$181),INDEX(NPE!F$2:F$181,SMALL(IF(NPE!F$2:F$181&lt;&gt;"",ROW(INDIRECT("1:"&amp;ROWS(NPE!F$2:F$181)))),ROWS(NPE!$1:39))),""),"")</f>
        <v/>
      </c>
      <c r="W72" s="98" t="str">
        <f t="array" aca="1" ref="W72" ca="1">IFERROR(IF(ROWS(NPE!$1:39)&lt;=COUNTA(NPE!G$2:G$181),INDEX(NPE!G$2:G$181,SMALL(IF(NPE!G$2:G$181&lt;&gt;"",ROW(INDIRECT("1:"&amp;ROWS(NPE!G$2:G$181)))),ROWS(NPE!$1:39))),""),"")</f>
        <v/>
      </c>
      <c r="X72" s="98" t="str">
        <f t="array" aca="1" ref="X72" ca="1">IFERROR(IF(ROWS(NPE!$1:39)&lt;=COUNTA(NPE!H$2:H$181),INDEX(NPE!H$2:H$181,SMALL(IF(NPE!H$2:H$181&lt;&gt;"",ROW(INDIRECT("1:"&amp;ROWS(NPE!H$2:H$181)))),ROWS(NPE!$1:39))),""),"")</f>
        <v/>
      </c>
      <c r="Y72" s="98" t="str">
        <f t="array" aca="1" ref="Y72" ca="1">IFERROR(IF(ROWS(NPE!$1:39)&lt;=COUNTA(NPE!I$2:I$181),INDEX(NPE!I$2:I$181,SMALL(IF(NPE!I$2:I$181&lt;&gt;"",ROW(INDIRECT("1:"&amp;ROWS(NPE!I$2:I$181)))),ROWS(NPE!$1:39))),""),"")</f>
        <v/>
      </c>
      <c r="Z72" s="98" t="str">
        <f t="array" aca="1" ref="Z72" ca="1">IFERROR(IF(ROWS(NPE!$1:39)&lt;=COUNTA(NPE!J$2:J$181),INDEX(NPE!J$2:J$181,SMALL(IF(NPE!J$2:J$181&lt;&gt;"",ROW(INDIRECT("1:"&amp;ROWS(NPE!J$2:J$181)))),ROWS(NPE!$1:39))),""),"")</f>
        <v/>
      </c>
      <c r="AA72" s="98" t="str">
        <f t="array" aca="1" ref="AA72" ca="1">IFERROR(IF(ROWS(NPE!$1:39)&lt;=COUNTA(NPE!K$2:K$181),INDEX(NPE!K$2:K$181,SMALL(IF(NPE!K$2:K$181&lt;&gt;"",ROW(INDIRECT("1:"&amp;ROWS(NPE!K$2:K$181)))),ROWS(NPE!$1:39))),""),"")</f>
        <v/>
      </c>
      <c r="AB72" s="98" t="str">
        <f t="array" aca="1" ref="AB72" ca="1">IFERROR(IF(ROWS(NPE!$1:39)&lt;=COUNTA(NPE!L$2:L$181),INDEX(NPE!L$2:L$181,SMALL(IF(NPE!L$2:L$181&lt;&gt;"",ROW(INDIRECT("1:"&amp;ROWS(NPE!L$2:L$181)))),ROWS(NPE!$1:39))),""),"")</f>
        <v/>
      </c>
      <c r="AC72" s="98" t="str">
        <f t="array" aca="1" ref="AC72" ca="1">IFERROR(IF(ROWS(NPE!$1:39)&lt;=COUNTA(NPE!M$2:M$181),INDEX(NPE!M$2:M$181,SMALL(IF(NPE!M$2:M$181&lt;&gt;"",ROW(INDIRECT("1:"&amp;ROWS(NPE!M$2:M$181)))),ROWS(NPE!$1:39))),""),"")</f>
        <v/>
      </c>
      <c r="AD72" s="98" t="str">
        <f t="array" aca="1" ref="AD72" ca="1">IFERROR(IF(ROWS(NPE!$1:39)&lt;=COUNTA(NPE!N$2:N$181),INDEX(NPE!N$2:N$181,SMALL(IF(NPE!N$2:N$181&lt;&gt;"",ROW(INDIRECT("1:"&amp;ROWS(NPE!N$2:N$181)))),ROWS(NPE!$1:39))),""),"")</f>
        <v/>
      </c>
      <c r="AE72" s="98" t="str">
        <f t="array" aca="1" ref="AE72" ca="1">IFERROR(IF(ROWS(NPE!$1:39)&lt;=COUNTA(NPE!O$2:O$181),INDEX(NPE!O$2:O$181,SMALL(IF(NPE!O$2:O$181&lt;&gt;"",ROW(INDIRECT("1:"&amp;ROWS(NPE!O$2:O$181)))),ROWS(NPE!$1:39))),""),"")</f>
        <v/>
      </c>
      <c r="AF72" s="98" t="str">
        <f t="array" aca="1" ref="AF72" ca="1">IFERROR(IF(ROWS(NPE!$1:39)&lt;=COUNTA(NPE!P$2:P$181),INDEX(NPE!P$2:P$181,SMALL(IF(NPE!P$2:P$181&lt;&gt;"",ROW(INDIRECT("1:"&amp;ROWS(NPE!P$2:P$181)))),ROWS(NPE!$1:39))),""),"")</f>
        <v/>
      </c>
      <c r="AG72" s="98" t="str">
        <f t="array" aca="1" ref="AG72" ca="1">IFERROR(IF(ROWS(NPE!$1:39)&lt;=COUNTA(NPE!Q$2:Q$181),INDEX(NPE!Q$2:Q$181,SMALL(IF(NPE!Q$2:Q$181&lt;&gt;"",ROW(INDIRECT("1:"&amp;ROWS(NPE!Q$2:Q$181)))),ROWS(NPE!$1:39))),""),"")</f>
        <v/>
      </c>
      <c r="AH72" s="98" t="str">
        <f t="array" aca="1" ref="AH72" ca="1">IFERROR(IF(ROWS(NPE!$1:39)&lt;=COUNTA(NPE!R$2:R$181),INDEX(NPE!R$2:R$181,SMALL(IF(NPE!R$2:R$181&lt;&gt;"",ROW(INDIRECT("1:"&amp;ROWS(NPE!R$2:R$181)))),ROWS(NPE!$1:39))),""),"")</f>
        <v/>
      </c>
      <c r="AI72" s="98" t="str">
        <f t="array" aca="1" ref="AI72" ca="1">IFERROR(IF(ROWS(NPE!$1:39)&lt;=COUNTA(NPE!S$2:S$181),INDEX(NPE!S$2:S$181,SMALL(IF(NPE!S$2:S$181&lt;&gt;"",ROW(INDIRECT("1:"&amp;ROWS(NPE!S$2:S$181)))),ROWS(NPE!$1:39))),""),"")</f>
        <v/>
      </c>
      <c r="AJ72" s="98" t="str">
        <f t="array" aca="1" ref="AJ72" ca="1">IFERROR(IF(ROWS(NPE!$1:39)&lt;=COUNTA(NPE!T$2:T$181),INDEX(NPE!T$2:T$181,SMALL(IF(NPE!T$2:T$181&lt;&gt;"",ROW(INDIRECT("1:"&amp;ROWS(NPE!T$2:T$181)))),ROWS(NPE!$1:39))),""),"")</f>
        <v/>
      </c>
      <c r="AK72" s="98" t="str">
        <f t="array" aca="1" ref="AK72" ca="1">IFERROR(IF(ROWS(NPE!$1:39)&lt;=COUNTA(NPE!U$2:U$181),INDEX(NPE!U$2:U$181,SMALL(IF(NPE!U$2:U$181&lt;&gt;"",ROW(INDIRECT("1:"&amp;ROWS(NPE!U$2:U$181)))),ROWS(NPE!$1:39))),""),"")</f>
        <v/>
      </c>
      <c r="AL72" s="98" t="str">
        <f t="array" aca="1" ref="AL72" ca="1">IFERROR(IF(ROWS(NPE!$1:39)&lt;=COUNTA(NPE!V$2:V$181),INDEX(NPE!V$2:V$181,SMALL(IF(NPE!V$2:V$181&lt;&gt;"",ROW(INDIRECT("1:"&amp;ROWS(NPE!V$2:V$181)))),ROWS(NPE!$1:39))),""),"")</f>
        <v/>
      </c>
      <c r="AM72" s="98" t="str">
        <f t="array" aca="1" ref="AM72" ca="1">IFERROR(IF(ROWS(NPE!$1:39)&lt;=COUNTA(NPE!W$2:W$181),INDEX(NPE!W$2:W$181,SMALL(IF(NPE!W$2:W$181&lt;&gt;"",ROW(INDIRECT("1:"&amp;ROWS(NPE!W$2:W$181)))),ROWS(NPE!$1:39))),""),"")</f>
        <v/>
      </c>
      <c r="AN72" s="98" t="str">
        <f t="array" aca="1" ref="AN72" ca="1">IFERROR(IF(ROWS(NPE!$1:39)&lt;=COUNTA(NPE!X$2:X$181),INDEX(NPE!X$2:X$181,SMALL(IF(NPE!X$2:X$181&lt;&gt;"",ROW(INDIRECT("1:"&amp;ROWS(NPE!X$2:X$181)))),ROWS(NPE!$1:39))),""),"")</f>
        <v/>
      </c>
      <c r="AO72" s="98" t="str">
        <f t="array" aca="1" ref="AO72" ca="1">IFERROR(IF(ROWS(NPE!$1:39)&lt;=COUNTA(NPE!Y$2:Y$181),INDEX(NPE!Y$2:Y$181,SMALL(IF(NPE!Y$2:Y$181&lt;&gt;"",ROW(INDIRECT("1:"&amp;ROWS(NPE!Y$2:Y$181)))),ROWS(NPE!$1:39))),""),"")</f>
        <v/>
      </c>
      <c r="AP72" s="98" t="str">
        <f t="array" aca="1" ref="AP72" ca="1">IFERROR(IF(ROWS(NPE!$1:39)&lt;=COUNTA(NPE!Z$2:Z$181),INDEX(NPE!Z$2:Z$181,SMALL(IF(NPE!Z$2:Z$181&lt;&gt;"",ROW(INDIRECT("1:"&amp;ROWS(NPE!Z$2:Z$181)))),ROWS(NPE!$1:39))),""),"")</f>
        <v/>
      </c>
      <c r="AQ72" s="98" t="str">
        <f t="array" aca="1" ref="AQ72" ca="1">IFERROR(IF(ROWS(NPE!$1:39)&lt;=COUNTA(NPE!AA$2:AA$181),INDEX(NPE!AA$2:AA$181,SMALL(IF(NPE!AA$2:AA$181&lt;&gt;"",ROW(INDIRECT("1:"&amp;ROWS(NPE!AA$2:AA$181)))),ROWS(NPE!$1:39))),""),"")</f>
        <v/>
      </c>
      <c r="AR72" s="98" t="str">
        <f t="array" aca="1" ref="AR72" ca="1">IFERROR(IF(ROWS(NPE!$1:39)&lt;=COUNTA(NPE!AB$2:AB$181),INDEX(NPE!AB$2:AB$181,SMALL(IF(NPE!AB$2:AB$181&lt;&gt;"",ROW(INDIRECT("1:"&amp;ROWS(NPE!AB$2:AB$181)))),ROWS(NPE!$1:39))),""),"")</f>
        <v/>
      </c>
      <c r="AS72" s="98" t="str">
        <f t="array" aca="1" ref="AS72" ca="1">IFERROR(IF(ROWS(NPE!$1:39)&lt;=COUNTA(NPE!AC$2:AC$181),INDEX(NPE!AC$2:AC$181,SMALL(IF(NPE!AC$2:AC$181&lt;&gt;"",ROW(INDIRECT("1:"&amp;ROWS(NPE!AC$2:AC$181)))),ROWS(NPE!$1:39))),""),"")</f>
        <v/>
      </c>
      <c r="AT72" s="98" t="str">
        <f t="array" aca="1" ref="AT72" ca="1">IFERROR(IF(ROWS(NPE!$1:39)&lt;=COUNTA(NPE!AD$2:AD$181),INDEX(NPE!AD$2:AD$181,SMALL(IF(NPE!AD$2:AD$181&lt;&gt;"",ROW(INDIRECT("1:"&amp;ROWS(NPE!AD$2:AD$181)))),ROWS(NPE!$1:39))),""),"")</f>
        <v/>
      </c>
      <c r="AU72" s="98" t="str">
        <f t="array" aca="1" ref="AU72" ca="1">IFERROR(IF(ROWS(NPE!$1:39)&lt;=COUNTA(NPE!AE$2:AE$181),INDEX(NPE!AE$2:AE$181,SMALL(IF(NPE!AE$2:AE$181&lt;&gt;"",ROW(INDIRECT("1:"&amp;ROWS(NPE!AE$2:AE$181)))),ROWS(NPE!$1:39))),""),"")</f>
        <v/>
      </c>
      <c r="AV72" s="98" t="str">
        <f t="array" aca="1" ref="AV72" ca="1">IFERROR(IF(ROWS(NPE!$1:39)&lt;=COUNTA(NPE!AF$2:AF$181),INDEX(NPE!AF$2:AF$181,SMALL(IF(NPE!AF$2:AF$181&lt;&gt;"",ROW(INDIRECT("1:"&amp;ROWS(NPE!AF$2:AF$181)))),ROWS(NPE!$1:39))),""),"")</f>
        <v/>
      </c>
      <c r="AW72" s="98" t="str">
        <f t="array" aca="1" ref="AW72" ca="1">IFERROR(IF(ROWS(NPE!$1:39)&lt;=COUNTA(NPE!AG$2:AG$181),INDEX(NPE!AG$2:AG$181,SMALL(IF(NPE!AG$2:AG$181&lt;&gt;"",ROW(INDIRECT("1:"&amp;ROWS(NPE!AG$2:AG$181)))),ROWS(NPE!$1:39))),""),"")</f>
        <v/>
      </c>
      <c r="AX72" s="98" t="str">
        <f t="array" aca="1" ref="AX72" ca="1">IFERROR(IF(ROWS(NPE!$1:39)&lt;=COUNTA(NPE!AH$2:AH$181),INDEX(NPE!AH$2:AH$181,SMALL(IF(NPE!AH$2:AH$181&lt;&gt;"",ROW(INDIRECT("1:"&amp;ROWS(NPE!AH$2:AH$181)))),ROWS(NPE!$1:39))),""),"")</f>
        <v/>
      </c>
      <c r="AY72" s="98" t="str">
        <f t="array" aca="1" ref="AY72" ca="1">IFERROR(IF(ROWS(NPE!$1:39)&lt;=COUNTA(NPE!AI$2:AI$181),INDEX(NPE!AI$2:AI$181,SMALL(IF(NPE!AI$2:AI$181&lt;&gt;"",ROW(INDIRECT("1:"&amp;ROWS(NPE!AI$2:AI$181)))),ROWS(NPE!$1:39))),""),"")</f>
        <v/>
      </c>
      <c r="AZ72" s="98" t="str">
        <f t="array" aca="1" ref="AZ72" ca="1">IFERROR(IF(ROWS(NPE!$1:39)&lt;=COUNTA(NPE!AJ$2:AJ$181),INDEX(NPE!AJ$2:AJ$181,SMALL(IF(NPE!AJ$2:AJ$181&lt;&gt;"",ROW(INDIRECT("1:"&amp;ROWS(NPE!AJ$2:AJ$181)))),ROWS(NPE!$1:39))),""),"")</f>
        <v/>
      </c>
      <c r="BA72" s="98" t="str">
        <f t="array" aca="1" ref="BA72" ca="1">IFERROR(IF(ROWS(NPE!$1:39)&lt;=COUNTA(NPE!AK$2:AK$181),INDEX(NPE!AK$2:AK$181,SMALL(IF(NPE!AK$2:AK$181&lt;&gt;"",ROW(INDIRECT("1:"&amp;ROWS(NPE!AK$2:AK$181)))),ROWS(NPE!$1:39))),""),"")</f>
        <v/>
      </c>
      <c r="BB72" s="98" t="str">
        <f t="array" aca="1" ref="BB72" ca="1">IFERROR(IF(ROWS(NPE!$1:39)&lt;=COUNTA(NPE!AL$2:AL$181),INDEX(NPE!AL$2:AL$181,SMALL(IF(NPE!AL$2:AL$181&lt;&gt;"",ROW(INDIRECT("1:"&amp;ROWS(NPE!AL$2:AL$181)))),ROWS(NPE!$1:39))),""),"")</f>
        <v/>
      </c>
      <c r="BC72" s="98" t="str">
        <f t="array" aca="1" ref="BC72" ca="1">IFERROR(IF(ROWS(NPE!$1:39)&lt;=COUNTA(NPE!AM$2:AM$181),INDEX(NPE!AM$2:AM$181,SMALL(IF(NPE!AM$2:AM$181&lt;&gt;"",ROW(INDIRECT("1:"&amp;ROWS(NPE!AM$2:AM$181)))),ROWS(NPE!$1:39))),""),"")</f>
        <v/>
      </c>
      <c r="BD72" s="98" t="str">
        <f t="array" aca="1" ref="BD72" ca="1">IFERROR(IF(ROWS(NPE!$1:39)&lt;=COUNTA(NPE!AN$2:AN$181),INDEX(NPE!AN$2:AN$181,SMALL(IF(NPE!AN$2:AN$181&lt;&gt;"",ROW(INDIRECT("1:"&amp;ROWS(NPE!AN$2:AN$181)))),ROWS(NPE!$1:39))),""),"")</f>
        <v/>
      </c>
      <c r="BE72" s="98" t="str">
        <f t="array" aca="1" ref="BE72" ca="1">IFERROR(IF(ROWS(NPE!$1:39)&lt;=COUNTA(NPE!AO$2:AO$181),INDEX(NPE!AO$2:AO$181,SMALL(IF(NPE!AO$2:AO$181&lt;&gt;"",ROW(INDIRECT("1:"&amp;ROWS(NPE!AO$2:AO$181)))),ROWS(NPE!$1:39))),""),"")</f>
        <v/>
      </c>
      <c r="BF72" s="98" t="str">
        <f t="array" aca="1" ref="BF72" ca="1">IFERROR(IF(ROWS(NPE!$1:39)&lt;=COUNTA(NPE!AP$2:AP$181),INDEX(NPE!AP$2:AP$181,SMALL(IF(NPE!AP$2:AP$181&lt;&gt;"",ROW(INDIRECT("1:"&amp;ROWS(NPE!AP$2:AP$181)))),ROWS(NPE!$1:39))),""),"")</f>
        <v/>
      </c>
      <c r="BG72" s="98" t="str">
        <f t="array" aca="1" ref="BG72" ca="1">IFERROR(IF(ROWS(NPE!$1:39)&lt;=COUNTA(NPE!AQ$2:AQ$181),INDEX(NPE!AQ$2:AQ$181,SMALL(IF(NPE!AQ$2:AQ$181&lt;&gt;"",ROW(INDIRECT("1:"&amp;ROWS(NPE!AQ$2:AQ$181)))),ROWS(NPE!$1:39))),""),"")</f>
        <v/>
      </c>
      <c r="BH72" s="98" t="str">
        <f t="array" aca="1" ref="BH72" ca="1">IFERROR(IF(ROWS(NPE!$1:39)&lt;=COUNTA(NPE!AR$2:AR$181),INDEX(NPE!AR$2:AR$181,SMALL(IF(NPE!AR$2:AR$181&lt;&gt;"",ROW(INDIRECT("1:"&amp;ROWS(NPE!AR$2:AR$181)))),ROWS(NPE!$1:39))),""),"")</f>
        <v/>
      </c>
      <c r="BI72" s="98" t="str">
        <f t="array" aca="1" ref="BI72" ca="1">IFERROR(IF(ROWS(NPE!$1:39)&lt;=COUNTA(NPE!AS$2:AS$181),INDEX(NPE!AS$2:AS$181,SMALL(IF(NPE!AS$2:AS$181&lt;&gt;"",ROW(INDIRECT("1:"&amp;ROWS(NPE!AS$2:AS$181)))),ROWS(NPE!$1:39))),""),"")</f>
        <v/>
      </c>
      <c r="BJ72" s="98" t="str">
        <f t="array" aca="1" ref="BJ72" ca="1">IFERROR(IF(ROWS(NPE!$1:39)&lt;=COUNTA(NPE!AT$2:AT$181),INDEX(NPE!AT$2:AT$181,SMALL(IF(NPE!AT$2:AT$181&lt;&gt;"",ROW(INDIRECT("1:"&amp;ROWS(NPE!AT$2:AT$181)))),ROWS(NPE!$1:39))),""),"")</f>
        <v/>
      </c>
      <c r="BK72" s="98" t="str">
        <f t="array" aca="1" ref="BK72" ca="1">IFERROR(IF(ROWS(NPE!$1:39)&lt;=COUNTA(NPE!AU$2:AU$181),INDEX(NPE!AU$2:AU$181,SMALL(IF(NPE!AU$2:AU$181&lt;&gt;"",ROW(INDIRECT("1:"&amp;ROWS(NPE!AU$2:AU$181)))),ROWS(NPE!$1:39))),""),"")</f>
        <v/>
      </c>
      <c r="BL72" s="98" t="str">
        <f t="array" aca="1" ref="BL72" ca="1">IFERROR(IF(ROWS(NPE!$1:39)&lt;=COUNTA(NPE!AV$2:AV$181),INDEX(NPE!AV$2:AV$181,SMALL(IF(NPE!AV$2:AV$181&lt;&gt;"",ROW(INDIRECT("1:"&amp;ROWS(NPE!AV$2:AV$181)))),ROWS(NPE!$1:39))),""),"")</f>
        <v/>
      </c>
      <c r="BM72" s="98" t="str">
        <f t="array" aca="1" ref="BM72" ca="1">IFERROR(IF(ROWS(NPE!$1:39)&lt;=COUNTA(NPE!AW$2:AW$181),INDEX(NPE!AW$2:AW$181,SMALL(IF(NPE!AW$2:AW$181&lt;&gt;"",ROW(INDIRECT("1:"&amp;ROWS(NPE!AW$2:AW$181)))),ROWS(NPE!$1:39))),""),"")</f>
        <v/>
      </c>
      <c r="BN72" s="98" t="str">
        <f t="array" aca="1" ref="BN72" ca="1">IFERROR(IF(ROWS(NPE!$1:39)&lt;=COUNTA(NPE!AX$2:AX$181),INDEX(NPE!AX$2:AX$181,SMALL(IF(NPE!AX$2:AX$181&lt;&gt;"",ROW(INDIRECT("1:"&amp;ROWS(NPE!AX$2:AX$181)))),ROWS(NPE!$1:39))),""),"")</f>
        <v/>
      </c>
      <c r="BO72" s="98" t="str">
        <f t="array" aca="1" ref="BO72" ca="1">IFERROR(IF(ROWS(NPE!$1:39)&lt;=COUNTA(NPE!AY$2:AY$181),INDEX(NPE!AY$2:AY$181,SMALL(IF(NPE!AY$2:AY$181&lt;&gt;"",ROW(INDIRECT("1:"&amp;ROWS(NPE!AY$2:AY$181)))),ROWS(NPE!$1:39))),""),"")</f>
        <v/>
      </c>
      <c r="BP72" s="98" t="str">
        <f t="array" aca="1" ref="BP72" ca="1">IFERROR(IF(ROWS(NPE!$1:39)&lt;=COUNTA(NPE!AZ$2:AZ$181),INDEX(NPE!AZ$2:AZ$181,SMALL(IF(NPE!AZ$2:AZ$181&lt;&gt;"",ROW(INDIRECT("1:"&amp;ROWS(NPE!AZ$2:AZ$181)))),ROWS(NPE!$1:39))),""),"")</f>
        <v/>
      </c>
    </row>
    <row r="73" spans="2:68" x14ac:dyDescent="0.2">
      <c r="B73" s="183" t="str">
        <f ca="1">Surfaces!$B41</f>
        <v/>
      </c>
      <c r="C73" s="110" t="str">
        <f ca="1">IF((VLOOKUP(B73,Surfaces!$B$1:$AL$61,23,0))="",(VLOOKUP(B73,Surfaces!$B$1:$AL$61,36,0)),(VLOOKUP(B73,Surfaces!$B$1:$AL$61,23,0)))</f>
        <v/>
      </c>
      <c r="D73" s="111" t="str">
        <f ca="1">Surfaces!$I41</f>
        <v/>
      </c>
      <c r="E73" s="111" t="str">
        <f ca="1">Surfaces!$H41</f>
        <v/>
      </c>
      <c r="F73" s="110" t="str">
        <f ca="1">IF((VLOOKUP(B73,Surfaces!$B$1:$AL$61,21,0))="",(VLOOKUP(B73,Surfaces!$B$1:$AL$61,34,0)),(VLOOKUP(B73,Surfaces!$B$1:$AL$61,21,0)))</f>
        <v/>
      </c>
      <c r="G73" s="110" t="str">
        <f ca="1">IFERROR(IF((VLOOKUP(B73,Surfaces!$B$1:$AL$61,18,0))="",(VLOOKUP(B73,Surfaces!$B$1:$AL$61,31,0)/$C$3),(VLOOKUP(B73,Surfaces!$B$1:$AL$61,18,0)/$C$3)),"")</f>
        <v/>
      </c>
      <c r="H73" s="111" t="str">
        <f ca="1">IF((VLOOKUP(B73,Surfaces!$B$1:$AL$61,14,0))="",(VLOOKUP(B73,Surfaces!$B$1:$AL$61,28,0)),(VLOOKUP(B73,Surfaces!$B$1:$AL$61,14,0)))</f>
        <v/>
      </c>
      <c r="I73" s="111" t="str">
        <f ca="1">IF((VLOOKUP(B73,Surfaces!$B$1:$AL$61,15,0))="",(VLOOKUP(B73,Surfaces!$B$1:$AL$61,29,0)),(VLOOKUP(B73,Surfaces!$B$1:$AL$61,15,0)))</f>
        <v/>
      </c>
      <c r="J73" s="110" t="str">
        <f ca="1">IF(ISNA(VLOOKUP(B73,Calendrier!$A$2:$BR$181,67,0)),"",(VLOOKUP(B73,Calendrier!$A$2:$BR$181,67,0))*D73)</f>
        <v/>
      </c>
      <c r="K73" s="110" t="str">
        <f ca="1">IF(ISNA(VLOOKUP(B73,Calendrier!$A$2:$BR$181,68,0)),"",(VLOOKUP(B73,Calendrier!$A$2:$BR$181,68,0)))</f>
        <v/>
      </c>
      <c r="L73" s="110" t="str">
        <f ca="1">IF(ISNA(VLOOKUP(B73,Calendrier!$A$2:$BR$181,69,0)),"",(VLOOKUP(B73,Calendrier!$A$2:$BR$181,69,0))*D73)</f>
        <v/>
      </c>
      <c r="M73" s="110" t="str">
        <f t="shared" ca="1" si="0"/>
        <v/>
      </c>
      <c r="N73" s="110" t="str">
        <f t="shared" ca="1" si="2"/>
        <v/>
      </c>
      <c r="O73" s="184" t="str">
        <f t="shared" ca="1" si="1"/>
        <v/>
      </c>
      <c r="Q73" s="98" t="str">
        <f t="array" aca="1" ref="Q73" ca="1">IFERROR(IF(ROWS(NPE!$1:40)&lt;=COUNTA(NPE!A$2:A$181),INDEX(NPE!A$2:A$181,SMALL(IF(NPE!A$2:A$181&lt;&gt;"",ROW(INDIRECT("1:"&amp;ROWS(NPE!A$2:A$181)))),ROWS(NPE!$1:40))),""),"")</f>
        <v/>
      </c>
      <c r="R73" s="98" t="str">
        <f t="array" aca="1" ref="R73" ca="1">IFERROR(IF(ROWS(NPE!$1:40)&lt;=COUNTA(NPE!B$2:B$181),INDEX(NPE!B$2:B$181,SMALL(IF(NPE!B$2:B$181&lt;&gt;"",ROW(INDIRECT("1:"&amp;ROWS(NPE!B$2:B$181)))),ROWS(NPE!$1:40))),""),"")</f>
        <v/>
      </c>
      <c r="S73" s="98" t="str">
        <f t="array" aca="1" ref="S73" ca="1">IFERROR(IF(ROWS(NPE!$1:40)&lt;=COUNTA(NPE!C$2:C$181),INDEX(NPE!C$2:C$181,SMALL(IF(NPE!C$2:C$181&lt;&gt;"",ROW(INDIRECT("1:"&amp;ROWS(NPE!C$2:C$181)))),ROWS(NPE!$1:40))),""),"")</f>
        <v/>
      </c>
      <c r="T73" s="98" t="str">
        <f t="array" aca="1" ref="T73" ca="1">IFERROR(IF(ROWS(NPE!$1:40)&lt;=COUNTA(NPE!D$2:D$181),INDEX(NPE!D$2:D$181,SMALL(IF(NPE!D$2:D$181&lt;&gt;"",ROW(INDIRECT("1:"&amp;ROWS(NPE!D$2:D$181)))),ROWS(NPE!$1:40))),""),"")</f>
        <v/>
      </c>
      <c r="U73" s="98" t="str">
        <f t="array" aca="1" ref="U73" ca="1">IFERROR(IF(ROWS(NPE!$1:40)&lt;=COUNTA(NPE!E$2:E$181),INDEX(NPE!E$2:E$181,SMALL(IF(NPE!E$2:E$181&lt;&gt;"",ROW(INDIRECT("1:"&amp;ROWS(NPE!E$2:E$181)))),ROWS(NPE!$1:40))),""),"")</f>
        <v/>
      </c>
      <c r="V73" s="98" t="str">
        <f t="array" aca="1" ref="V73" ca="1">IFERROR(IF(ROWS(NPE!$1:40)&lt;=COUNTA(NPE!F$2:F$181),INDEX(NPE!F$2:F$181,SMALL(IF(NPE!F$2:F$181&lt;&gt;"",ROW(INDIRECT("1:"&amp;ROWS(NPE!F$2:F$181)))),ROWS(NPE!$1:40))),""),"")</f>
        <v/>
      </c>
      <c r="W73" s="98" t="str">
        <f t="array" aca="1" ref="W73" ca="1">IFERROR(IF(ROWS(NPE!$1:40)&lt;=COUNTA(NPE!G$2:G$181),INDEX(NPE!G$2:G$181,SMALL(IF(NPE!G$2:G$181&lt;&gt;"",ROW(INDIRECT("1:"&amp;ROWS(NPE!G$2:G$181)))),ROWS(NPE!$1:40))),""),"")</f>
        <v/>
      </c>
      <c r="X73" s="98" t="str">
        <f t="array" aca="1" ref="X73" ca="1">IFERROR(IF(ROWS(NPE!$1:40)&lt;=COUNTA(NPE!H$2:H$181),INDEX(NPE!H$2:H$181,SMALL(IF(NPE!H$2:H$181&lt;&gt;"",ROW(INDIRECT("1:"&amp;ROWS(NPE!H$2:H$181)))),ROWS(NPE!$1:40))),""),"")</f>
        <v/>
      </c>
      <c r="Y73" s="98" t="str">
        <f t="array" aca="1" ref="Y73" ca="1">IFERROR(IF(ROWS(NPE!$1:40)&lt;=COUNTA(NPE!I$2:I$181),INDEX(NPE!I$2:I$181,SMALL(IF(NPE!I$2:I$181&lt;&gt;"",ROW(INDIRECT("1:"&amp;ROWS(NPE!I$2:I$181)))),ROWS(NPE!$1:40))),""),"")</f>
        <v/>
      </c>
      <c r="Z73" s="98" t="str">
        <f t="array" aca="1" ref="Z73" ca="1">IFERROR(IF(ROWS(NPE!$1:40)&lt;=COUNTA(NPE!J$2:J$181),INDEX(NPE!J$2:J$181,SMALL(IF(NPE!J$2:J$181&lt;&gt;"",ROW(INDIRECT("1:"&amp;ROWS(NPE!J$2:J$181)))),ROWS(NPE!$1:40))),""),"")</f>
        <v/>
      </c>
      <c r="AA73" s="98" t="str">
        <f t="array" aca="1" ref="AA73" ca="1">IFERROR(IF(ROWS(NPE!$1:40)&lt;=COUNTA(NPE!K$2:K$181),INDEX(NPE!K$2:K$181,SMALL(IF(NPE!K$2:K$181&lt;&gt;"",ROW(INDIRECT("1:"&amp;ROWS(NPE!K$2:K$181)))),ROWS(NPE!$1:40))),""),"")</f>
        <v/>
      </c>
      <c r="AB73" s="98" t="str">
        <f t="array" aca="1" ref="AB73" ca="1">IFERROR(IF(ROWS(NPE!$1:40)&lt;=COUNTA(NPE!L$2:L$181),INDEX(NPE!L$2:L$181,SMALL(IF(NPE!L$2:L$181&lt;&gt;"",ROW(INDIRECT("1:"&amp;ROWS(NPE!L$2:L$181)))),ROWS(NPE!$1:40))),""),"")</f>
        <v/>
      </c>
      <c r="AC73" s="98" t="str">
        <f t="array" aca="1" ref="AC73" ca="1">IFERROR(IF(ROWS(NPE!$1:40)&lt;=COUNTA(NPE!M$2:M$181),INDEX(NPE!M$2:M$181,SMALL(IF(NPE!M$2:M$181&lt;&gt;"",ROW(INDIRECT("1:"&amp;ROWS(NPE!M$2:M$181)))),ROWS(NPE!$1:40))),""),"")</f>
        <v/>
      </c>
      <c r="AD73" s="98" t="str">
        <f t="array" aca="1" ref="AD73" ca="1">IFERROR(IF(ROWS(NPE!$1:40)&lt;=COUNTA(NPE!N$2:N$181),INDEX(NPE!N$2:N$181,SMALL(IF(NPE!N$2:N$181&lt;&gt;"",ROW(INDIRECT("1:"&amp;ROWS(NPE!N$2:N$181)))),ROWS(NPE!$1:40))),""),"")</f>
        <v/>
      </c>
      <c r="AE73" s="98" t="str">
        <f t="array" aca="1" ref="AE73" ca="1">IFERROR(IF(ROWS(NPE!$1:40)&lt;=COUNTA(NPE!O$2:O$181),INDEX(NPE!O$2:O$181,SMALL(IF(NPE!O$2:O$181&lt;&gt;"",ROW(INDIRECT("1:"&amp;ROWS(NPE!O$2:O$181)))),ROWS(NPE!$1:40))),""),"")</f>
        <v/>
      </c>
      <c r="AF73" s="98" t="str">
        <f t="array" aca="1" ref="AF73" ca="1">IFERROR(IF(ROWS(NPE!$1:40)&lt;=COUNTA(NPE!P$2:P$181),INDEX(NPE!P$2:P$181,SMALL(IF(NPE!P$2:P$181&lt;&gt;"",ROW(INDIRECT("1:"&amp;ROWS(NPE!P$2:P$181)))),ROWS(NPE!$1:40))),""),"")</f>
        <v/>
      </c>
      <c r="AG73" s="98" t="str">
        <f t="array" aca="1" ref="AG73" ca="1">IFERROR(IF(ROWS(NPE!$1:40)&lt;=COUNTA(NPE!Q$2:Q$181),INDEX(NPE!Q$2:Q$181,SMALL(IF(NPE!Q$2:Q$181&lt;&gt;"",ROW(INDIRECT("1:"&amp;ROWS(NPE!Q$2:Q$181)))),ROWS(NPE!$1:40))),""),"")</f>
        <v/>
      </c>
      <c r="AH73" s="98" t="str">
        <f t="array" aca="1" ref="AH73" ca="1">IFERROR(IF(ROWS(NPE!$1:40)&lt;=COUNTA(NPE!R$2:R$181),INDEX(NPE!R$2:R$181,SMALL(IF(NPE!R$2:R$181&lt;&gt;"",ROW(INDIRECT("1:"&amp;ROWS(NPE!R$2:R$181)))),ROWS(NPE!$1:40))),""),"")</f>
        <v/>
      </c>
      <c r="AI73" s="98" t="str">
        <f t="array" aca="1" ref="AI73" ca="1">IFERROR(IF(ROWS(NPE!$1:40)&lt;=COUNTA(NPE!S$2:S$181),INDEX(NPE!S$2:S$181,SMALL(IF(NPE!S$2:S$181&lt;&gt;"",ROW(INDIRECT("1:"&amp;ROWS(NPE!S$2:S$181)))),ROWS(NPE!$1:40))),""),"")</f>
        <v/>
      </c>
      <c r="AJ73" s="98" t="str">
        <f t="array" aca="1" ref="AJ73" ca="1">IFERROR(IF(ROWS(NPE!$1:40)&lt;=COUNTA(NPE!T$2:T$181),INDEX(NPE!T$2:T$181,SMALL(IF(NPE!T$2:T$181&lt;&gt;"",ROW(INDIRECT("1:"&amp;ROWS(NPE!T$2:T$181)))),ROWS(NPE!$1:40))),""),"")</f>
        <v/>
      </c>
      <c r="AK73" s="98" t="str">
        <f t="array" aca="1" ref="AK73" ca="1">IFERROR(IF(ROWS(NPE!$1:40)&lt;=COUNTA(NPE!U$2:U$181),INDEX(NPE!U$2:U$181,SMALL(IF(NPE!U$2:U$181&lt;&gt;"",ROW(INDIRECT("1:"&amp;ROWS(NPE!U$2:U$181)))),ROWS(NPE!$1:40))),""),"")</f>
        <v/>
      </c>
      <c r="AL73" s="98" t="str">
        <f t="array" aca="1" ref="AL73" ca="1">IFERROR(IF(ROWS(NPE!$1:40)&lt;=COUNTA(NPE!V$2:V$181),INDEX(NPE!V$2:V$181,SMALL(IF(NPE!V$2:V$181&lt;&gt;"",ROW(INDIRECT("1:"&amp;ROWS(NPE!V$2:V$181)))),ROWS(NPE!$1:40))),""),"")</f>
        <v/>
      </c>
      <c r="AM73" s="98" t="str">
        <f t="array" aca="1" ref="AM73" ca="1">IFERROR(IF(ROWS(NPE!$1:40)&lt;=COUNTA(NPE!W$2:W$181),INDEX(NPE!W$2:W$181,SMALL(IF(NPE!W$2:W$181&lt;&gt;"",ROW(INDIRECT("1:"&amp;ROWS(NPE!W$2:W$181)))),ROWS(NPE!$1:40))),""),"")</f>
        <v/>
      </c>
      <c r="AN73" s="98" t="str">
        <f t="array" aca="1" ref="AN73" ca="1">IFERROR(IF(ROWS(NPE!$1:40)&lt;=COUNTA(NPE!X$2:X$181),INDEX(NPE!X$2:X$181,SMALL(IF(NPE!X$2:X$181&lt;&gt;"",ROW(INDIRECT("1:"&amp;ROWS(NPE!X$2:X$181)))),ROWS(NPE!$1:40))),""),"")</f>
        <v/>
      </c>
      <c r="AO73" s="98" t="str">
        <f t="array" aca="1" ref="AO73" ca="1">IFERROR(IF(ROWS(NPE!$1:40)&lt;=COUNTA(NPE!Y$2:Y$181),INDEX(NPE!Y$2:Y$181,SMALL(IF(NPE!Y$2:Y$181&lt;&gt;"",ROW(INDIRECT("1:"&amp;ROWS(NPE!Y$2:Y$181)))),ROWS(NPE!$1:40))),""),"")</f>
        <v/>
      </c>
      <c r="AP73" s="98" t="str">
        <f t="array" aca="1" ref="AP73" ca="1">IFERROR(IF(ROWS(NPE!$1:40)&lt;=COUNTA(NPE!Z$2:Z$181),INDEX(NPE!Z$2:Z$181,SMALL(IF(NPE!Z$2:Z$181&lt;&gt;"",ROW(INDIRECT("1:"&amp;ROWS(NPE!Z$2:Z$181)))),ROWS(NPE!$1:40))),""),"")</f>
        <v/>
      </c>
      <c r="AQ73" s="98" t="str">
        <f t="array" aca="1" ref="AQ73" ca="1">IFERROR(IF(ROWS(NPE!$1:40)&lt;=COUNTA(NPE!AA$2:AA$181),INDEX(NPE!AA$2:AA$181,SMALL(IF(NPE!AA$2:AA$181&lt;&gt;"",ROW(INDIRECT("1:"&amp;ROWS(NPE!AA$2:AA$181)))),ROWS(NPE!$1:40))),""),"")</f>
        <v/>
      </c>
      <c r="AR73" s="98" t="str">
        <f t="array" aca="1" ref="AR73" ca="1">IFERROR(IF(ROWS(NPE!$1:40)&lt;=COUNTA(NPE!AB$2:AB$181),INDEX(NPE!AB$2:AB$181,SMALL(IF(NPE!AB$2:AB$181&lt;&gt;"",ROW(INDIRECT("1:"&amp;ROWS(NPE!AB$2:AB$181)))),ROWS(NPE!$1:40))),""),"")</f>
        <v/>
      </c>
      <c r="AS73" s="98" t="str">
        <f t="array" aca="1" ref="AS73" ca="1">IFERROR(IF(ROWS(NPE!$1:40)&lt;=COUNTA(NPE!AC$2:AC$181),INDEX(NPE!AC$2:AC$181,SMALL(IF(NPE!AC$2:AC$181&lt;&gt;"",ROW(INDIRECT("1:"&amp;ROWS(NPE!AC$2:AC$181)))),ROWS(NPE!$1:40))),""),"")</f>
        <v/>
      </c>
      <c r="AT73" s="98" t="str">
        <f t="array" aca="1" ref="AT73" ca="1">IFERROR(IF(ROWS(NPE!$1:40)&lt;=COUNTA(NPE!AD$2:AD$181),INDEX(NPE!AD$2:AD$181,SMALL(IF(NPE!AD$2:AD$181&lt;&gt;"",ROW(INDIRECT("1:"&amp;ROWS(NPE!AD$2:AD$181)))),ROWS(NPE!$1:40))),""),"")</f>
        <v/>
      </c>
      <c r="AU73" s="98" t="str">
        <f t="array" aca="1" ref="AU73" ca="1">IFERROR(IF(ROWS(NPE!$1:40)&lt;=COUNTA(NPE!AE$2:AE$181),INDEX(NPE!AE$2:AE$181,SMALL(IF(NPE!AE$2:AE$181&lt;&gt;"",ROW(INDIRECT("1:"&amp;ROWS(NPE!AE$2:AE$181)))),ROWS(NPE!$1:40))),""),"")</f>
        <v/>
      </c>
      <c r="AV73" s="98" t="str">
        <f t="array" aca="1" ref="AV73" ca="1">IFERROR(IF(ROWS(NPE!$1:40)&lt;=COUNTA(NPE!AF$2:AF$181),INDEX(NPE!AF$2:AF$181,SMALL(IF(NPE!AF$2:AF$181&lt;&gt;"",ROW(INDIRECT("1:"&amp;ROWS(NPE!AF$2:AF$181)))),ROWS(NPE!$1:40))),""),"")</f>
        <v/>
      </c>
      <c r="AW73" s="98" t="str">
        <f t="array" aca="1" ref="AW73" ca="1">IFERROR(IF(ROWS(NPE!$1:40)&lt;=COUNTA(NPE!AG$2:AG$181),INDEX(NPE!AG$2:AG$181,SMALL(IF(NPE!AG$2:AG$181&lt;&gt;"",ROW(INDIRECT("1:"&amp;ROWS(NPE!AG$2:AG$181)))),ROWS(NPE!$1:40))),""),"")</f>
        <v/>
      </c>
      <c r="AX73" s="98" t="str">
        <f t="array" aca="1" ref="AX73" ca="1">IFERROR(IF(ROWS(NPE!$1:40)&lt;=COUNTA(NPE!AH$2:AH$181),INDEX(NPE!AH$2:AH$181,SMALL(IF(NPE!AH$2:AH$181&lt;&gt;"",ROW(INDIRECT("1:"&amp;ROWS(NPE!AH$2:AH$181)))),ROWS(NPE!$1:40))),""),"")</f>
        <v/>
      </c>
      <c r="AY73" s="98" t="str">
        <f t="array" aca="1" ref="AY73" ca="1">IFERROR(IF(ROWS(NPE!$1:40)&lt;=COUNTA(NPE!AI$2:AI$181),INDEX(NPE!AI$2:AI$181,SMALL(IF(NPE!AI$2:AI$181&lt;&gt;"",ROW(INDIRECT("1:"&amp;ROWS(NPE!AI$2:AI$181)))),ROWS(NPE!$1:40))),""),"")</f>
        <v/>
      </c>
      <c r="AZ73" s="98" t="str">
        <f t="array" aca="1" ref="AZ73" ca="1">IFERROR(IF(ROWS(NPE!$1:40)&lt;=COUNTA(NPE!AJ$2:AJ$181),INDEX(NPE!AJ$2:AJ$181,SMALL(IF(NPE!AJ$2:AJ$181&lt;&gt;"",ROW(INDIRECT("1:"&amp;ROWS(NPE!AJ$2:AJ$181)))),ROWS(NPE!$1:40))),""),"")</f>
        <v/>
      </c>
      <c r="BA73" s="98" t="str">
        <f t="array" aca="1" ref="BA73" ca="1">IFERROR(IF(ROWS(NPE!$1:40)&lt;=COUNTA(NPE!AK$2:AK$181),INDEX(NPE!AK$2:AK$181,SMALL(IF(NPE!AK$2:AK$181&lt;&gt;"",ROW(INDIRECT("1:"&amp;ROWS(NPE!AK$2:AK$181)))),ROWS(NPE!$1:40))),""),"")</f>
        <v/>
      </c>
      <c r="BB73" s="98" t="str">
        <f t="array" aca="1" ref="BB73" ca="1">IFERROR(IF(ROWS(NPE!$1:40)&lt;=COUNTA(NPE!AL$2:AL$181),INDEX(NPE!AL$2:AL$181,SMALL(IF(NPE!AL$2:AL$181&lt;&gt;"",ROW(INDIRECT("1:"&amp;ROWS(NPE!AL$2:AL$181)))),ROWS(NPE!$1:40))),""),"")</f>
        <v/>
      </c>
      <c r="BC73" s="98" t="str">
        <f t="array" aca="1" ref="BC73" ca="1">IFERROR(IF(ROWS(NPE!$1:40)&lt;=COUNTA(NPE!AM$2:AM$181),INDEX(NPE!AM$2:AM$181,SMALL(IF(NPE!AM$2:AM$181&lt;&gt;"",ROW(INDIRECT("1:"&amp;ROWS(NPE!AM$2:AM$181)))),ROWS(NPE!$1:40))),""),"")</f>
        <v/>
      </c>
      <c r="BD73" s="98" t="str">
        <f t="array" aca="1" ref="BD73" ca="1">IFERROR(IF(ROWS(NPE!$1:40)&lt;=COUNTA(NPE!AN$2:AN$181),INDEX(NPE!AN$2:AN$181,SMALL(IF(NPE!AN$2:AN$181&lt;&gt;"",ROW(INDIRECT("1:"&amp;ROWS(NPE!AN$2:AN$181)))),ROWS(NPE!$1:40))),""),"")</f>
        <v/>
      </c>
      <c r="BE73" s="98" t="str">
        <f t="array" aca="1" ref="BE73" ca="1">IFERROR(IF(ROWS(NPE!$1:40)&lt;=COUNTA(NPE!AO$2:AO$181),INDEX(NPE!AO$2:AO$181,SMALL(IF(NPE!AO$2:AO$181&lt;&gt;"",ROW(INDIRECT("1:"&amp;ROWS(NPE!AO$2:AO$181)))),ROWS(NPE!$1:40))),""),"")</f>
        <v/>
      </c>
      <c r="BF73" s="98" t="str">
        <f t="array" aca="1" ref="BF73" ca="1">IFERROR(IF(ROWS(NPE!$1:40)&lt;=COUNTA(NPE!AP$2:AP$181),INDEX(NPE!AP$2:AP$181,SMALL(IF(NPE!AP$2:AP$181&lt;&gt;"",ROW(INDIRECT("1:"&amp;ROWS(NPE!AP$2:AP$181)))),ROWS(NPE!$1:40))),""),"")</f>
        <v/>
      </c>
      <c r="BG73" s="98" t="str">
        <f t="array" aca="1" ref="BG73" ca="1">IFERROR(IF(ROWS(NPE!$1:40)&lt;=COUNTA(NPE!AQ$2:AQ$181),INDEX(NPE!AQ$2:AQ$181,SMALL(IF(NPE!AQ$2:AQ$181&lt;&gt;"",ROW(INDIRECT("1:"&amp;ROWS(NPE!AQ$2:AQ$181)))),ROWS(NPE!$1:40))),""),"")</f>
        <v/>
      </c>
      <c r="BH73" s="98" t="str">
        <f t="array" aca="1" ref="BH73" ca="1">IFERROR(IF(ROWS(NPE!$1:40)&lt;=COUNTA(NPE!AR$2:AR$181),INDEX(NPE!AR$2:AR$181,SMALL(IF(NPE!AR$2:AR$181&lt;&gt;"",ROW(INDIRECT("1:"&amp;ROWS(NPE!AR$2:AR$181)))),ROWS(NPE!$1:40))),""),"")</f>
        <v/>
      </c>
      <c r="BI73" s="98" t="str">
        <f t="array" aca="1" ref="BI73" ca="1">IFERROR(IF(ROWS(NPE!$1:40)&lt;=COUNTA(NPE!AS$2:AS$181),INDEX(NPE!AS$2:AS$181,SMALL(IF(NPE!AS$2:AS$181&lt;&gt;"",ROW(INDIRECT("1:"&amp;ROWS(NPE!AS$2:AS$181)))),ROWS(NPE!$1:40))),""),"")</f>
        <v/>
      </c>
      <c r="BJ73" s="98" t="str">
        <f t="array" aca="1" ref="BJ73" ca="1">IFERROR(IF(ROWS(NPE!$1:40)&lt;=COUNTA(NPE!AT$2:AT$181),INDEX(NPE!AT$2:AT$181,SMALL(IF(NPE!AT$2:AT$181&lt;&gt;"",ROW(INDIRECT("1:"&amp;ROWS(NPE!AT$2:AT$181)))),ROWS(NPE!$1:40))),""),"")</f>
        <v/>
      </c>
      <c r="BK73" s="98" t="str">
        <f t="array" aca="1" ref="BK73" ca="1">IFERROR(IF(ROWS(NPE!$1:40)&lt;=COUNTA(NPE!AU$2:AU$181),INDEX(NPE!AU$2:AU$181,SMALL(IF(NPE!AU$2:AU$181&lt;&gt;"",ROW(INDIRECT("1:"&amp;ROWS(NPE!AU$2:AU$181)))),ROWS(NPE!$1:40))),""),"")</f>
        <v/>
      </c>
      <c r="BL73" s="98" t="str">
        <f t="array" aca="1" ref="BL73" ca="1">IFERROR(IF(ROWS(NPE!$1:40)&lt;=COUNTA(NPE!AV$2:AV$181),INDEX(NPE!AV$2:AV$181,SMALL(IF(NPE!AV$2:AV$181&lt;&gt;"",ROW(INDIRECT("1:"&amp;ROWS(NPE!AV$2:AV$181)))),ROWS(NPE!$1:40))),""),"")</f>
        <v/>
      </c>
      <c r="BM73" s="98" t="str">
        <f t="array" aca="1" ref="BM73" ca="1">IFERROR(IF(ROWS(NPE!$1:40)&lt;=COUNTA(NPE!AW$2:AW$181),INDEX(NPE!AW$2:AW$181,SMALL(IF(NPE!AW$2:AW$181&lt;&gt;"",ROW(INDIRECT("1:"&amp;ROWS(NPE!AW$2:AW$181)))),ROWS(NPE!$1:40))),""),"")</f>
        <v/>
      </c>
      <c r="BN73" s="98" t="str">
        <f t="array" aca="1" ref="BN73" ca="1">IFERROR(IF(ROWS(NPE!$1:40)&lt;=COUNTA(NPE!AX$2:AX$181),INDEX(NPE!AX$2:AX$181,SMALL(IF(NPE!AX$2:AX$181&lt;&gt;"",ROW(INDIRECT("1:"&amp;ROWS(NPE!AX$2:AX$181)))),ROWS(NPE!$1:40))),""),"")</f>
        <v/>
      </c>
      <c r="BO73" s="98" t="str">
        <f t="array" aca="1" ref="BO73" ca="1">IFERROR(IF(ROWS(NPE!$1:40)&lt;=COUNTA(NPE!AY$2:AY$181),INDEX(NPE!AY$2:AY$181,SMALL(IF(NPE!AY$2:AY$181&lt;&gt;"",ROW(INDIRECT("1:"&amp;ROWS(NPE!AY$2:AY$181)))),ROWS(NPE!$1:40))),""),"")</f>
        <v/>
      </c>
      <c r="BP73" s="98" t="str">
        <f t="array" aca="1" ref="BP73" ca="1">IFERROR(IF(ROWS(NPE!$1:40)&lt;=COUNTA(NPE!AZ$2:AZ$181),INDEX(NPE!AZ$2:AZ$181,SMALL(IF(NPE!AZ$2:AZ$181&lt;&gt;"",ROW(INDIRECT("1:"&amp;ROWS(NPE!AZ$2:AZ$181)))),ROWS(NPE!$1:40))),""),"")</f>
        <v/>
      </c>
    </row>
    <row r="74" spans="2:68" x14ac:dyDescent="0.2">
      <c r="B74" s="183" t="str">
        <f ca="1">Surfaces!$B42</f>
        <v/>
      </c>
      <c r="C74" s="110" t="str">
        <f ca="1">IF((VLOOKUP(B74,Surfaces!$B$1:$AL$61,23,0))="",(VLOOKUP(B74,Surfaces!$B$1:$AL$61,36,0)),(VLOOKUP(B74,Surfaces!$B$1:$AL$61,23,0)))</f>
        <v/>
      </c>
      <c r="D74" s="111" t="str">
        <f ca="1">Surfaces!$I42</f>
        <v/>
      </c>
      <c r="E74" s="111" t="str">
        <f ca="1">Surfaces!$H42</f>
        <v/>
      </c>
      <c r="F74" s="110" t="str">
        <f ca="1">IF((VLOOKUP(B74,Surfaces!$B$1:$AL$61,21,0))="",(VLOOKUP(B74,Surfaces!$B$1:$AL$61,34,0)),(VLOOKUP(B74,Surfaces!$B$1:$AL$61,21,0)))</f>
        <v/>
      </c>
      <c r="G74" s="110" t="str">
        <f ca="1">IFERROR(IF((VLOOKUP(B74,Surfaces!$B$1:$AL$61,18,0))="",(VLOOKUP(B74,Surfaces!$B$1:$AL$61,31,0)/$C$3),(VLOOKUP(B74,Surfaces!$B$1:$AL$61,18,0)/$C$3)),"")</f>
        <v/>
      </c>
      <c r="H74" s="111" t="str">
        <f ca="1">IF((VLOOKUP(B74,Surfaces!$B$1:$AL$61,14,0))="",(VLOOKUP(B74,Surfaces!$B$1:$AL$61,28,0)),(VLOOKUP(B74,Surfaces!$B$1:$AL$61,14,0)))</f>
        <v/>
      </c>
      <c r="I74" s="111" t="str">
        <f ca="1">IF((VLOOKUP(B74,Surfaces!$B$1:$AL$61,15,0))="",(VLOOKUP(B74,Surfaces!$B$1:$AL$61,29,0)),(VLOOKUP(B74,Surfaces!$B$1:$AL$61,15,0)))</f>
        <v/>
      </c>
      <c r="J74" s="110" t="str">
        <f ca="1">IF(ISNA(VLOOKUP(B74,Calendrier!$A$2:$BR$181,67,0)),"",(VLOOKUP(B74,Calendrier!$A$2:$BR$181,67,0))*D74)</f>
        <v/>
      </c>
      <c r="K74" s="110" t="str">
        <f ca="1">IF(ISNA(VLOOKUP(B74,Calendrier!$A$2:$BR$181,68,0)),"",(VLOOKUP(B74,Calendrier!$A$2:$BR$181,68,0)))</f>
        <v/>
      </c>
      <c r="L74" s="110" t="str">
        <f ca="1">IF(ISNA(VLOOKUP(B74,Calendrier!$A$2:$BR$181,69,0)),"",(VLOOKUP(B74,Calendrier!$A$2:$BR$181,69,0))*D74)</f>
        <v/>
      </c>
      <c r="M74" s="110" t="str">
        <f t="shared" ca="1" si="0"/>
        <v/>
      </c>
      <c r="N74" s="110" t="str">
        <f t="shared" ca="1" si="2"/>
        <v/>
      </c>
      <c r="O74" s="184" t="str">
        <f t="shared" ca="1" si="1"/>
        <v/>
      </c>
      <c r="Q74" s="98" t="str">
        <f t="array" aca="1" ref="Q74" ca="1">IFERROR(IF(ROWS(NPE!$1:41)&lt;=COUNTA(NPE!A$2:A$181),INDEX(NPE!A$2:A$181,SMALL(IF(NPE!A$2:A$181&lt;&gt;"",ROW(INDIRECT("1:"&amp;ROWS(NPE!A$2:A$181)))),ROWS(NPE!$1:41))),""),"")</f>
        <v/>
      </c>
      <c r="R74" s="98" t="str">
        <f t="array" aca="1" ref="R74" ca="1">IFERROR(IF(ROWS(NPE!$1:41)&lt;=COUNTA(NPE!B$2:B$181),INDEX(NPE!B$2:B$181,SMALL(IF(NPE!B$2:B$181&lt;&gt;"",ROW(INDIRECT("1:"&amp;ROWS(NPE!B$2:B$181)))),ROWS(NPE!$1:41))),""),"")</f>
        <v/>
      </c>
      <c r="S74" s="98" t="str">
        <f t="array" aca="1" ref="S74" ca="1">IFERROR(IF(ROWS(NPE!$1:41)&lt;=COUNTA(NPE!C$2:C$181),INDEX(NPE!C$2:C$181,SMALL(IF(NPE!C$2:C$181&lt;&gt;"",ROW(INDIRECT("1:"&amp;ROWS(NPE!C$2:C$181)))),ROWS(NPE!$1:41))),""),"")</f>
        <v/>
      </c>
      <c r="T74" s="98" t="str">
        <f t="array" aca="1" ref="T74" ca="1">IFERROR(IF(ROWS(NPE!$1:41)&lt;=COUNTA(NPE!D$2:D$181),INDEX(NPE!D$2:D$181,SMALL(IF(NPE!D$2:D$181&lt;&gt;"",ROW(INDIRECT("1:"&amp;ROWS(NPE!D$2:D$181)))),ROWS(NPE!$1:41))),""),"")</f>
        <v/>
      </c>
      <c r="U74" s="98" t="str">
        <f t="array" aca="1" ref="U74" ca="1">IFERROR(IF(ROWS(NPE!$1:41)&lt;=COUNTA(NPE!E$2:E$181),INDEX(NPE!E$2:E$181,SMALL(IF(NPE!E$2:E$181&lt;&gt;"",ROW(INDIRECT("1:"&amp;ROWS(NPE!E$2:E$181)))),ROWS(NPE!$1:41))),""),"")</f>
        <v/>
      </c>
      <c r="V74" s="98" t="str">
        <f t="array" aca="1" ref="V74" ca="1">IFERROR(IF(ROWS(NPE!$1:41)&lt;=COUNTA(NPE!F$2:F$181),INDEX(NPE!F$2:F$181,SMALL(IF(NPE!F$2:F$181&lt;&gt;"",ROW(INDIRECT("1:"&amp;ROWS(NPE!F$2:F$181)))),ROWS(NPE!$1:41))),""),"")</f>
        <v/>
      </c>
      <c r="W74" s="98" t="str">
        <f t="array" aca="1" ref="W74" ca="1">IFERROR(IF(ROWS(NPE!$1:41)&lt;=COUNTA(NPE!G$2:G$181),INDEX(NPE!G$2:G$181,SMALL(IF(NPE!G$2:G$181&lt;&gt;"",ROW(INDIRECT("1:"&amp;ROWS(NPE!G$2:G$181)))),ROWS(NPE!$1:41))),""),"")</f>
        <v/>
      </c>
      <c r="X74" s="98" t="str">
        <f t="array" aca="1" ref="X74" ca="1">IFERROR(IF(ROWS(NPE!$1:41)&lt;=COUNTA(NPE!H$2:H$181),INDEX(NPE!H$2:H$181,SMALL(IF(NPE!H$2:H$181&lt;&gt;"",ROW(INDIRECT("1:"&amp;ROWS(NPE!H$2:H$181)))),ROWS(NPE!$1:41))),""),"")</f>
        <v/>
      </c>
      <c r="Y74" s="98" t="str">
        <f t="array" aca="1" ref="Y74" ca="1">IFERROR(IF(ROWS(NPE!$1:41)&lt;=COUNTA(NPE!I$2:I$181),INDEX(NPE!I$2:I$181,SMALL(IF(NPE!I$2:I$181&lt;&gt;"",ROW(INDIRECT("1:"&amp;ROWS(NPE!I$2:I$181)))),ROWS(NPE!$1:41))),""),"")</f>
        <v/>
      </c>
      <c r="Z74" s="98" t="str">
        <f t="array" aca="1" ref="Z74" ca="1">IFERROR(IF(ROWS(NPE!$1:41)&lt;=COUNTA(NPE!J$2:J$181),INDEX(NPE!J$2:J$181,SMALL(IF(NPE!J$2:J$181&lt;&gt;"",ROW(INDIRECT("1:"&amp;ROWS(NPE!J$2:J$181)))),ROWS(NPE!$1:41))),""),"")</f>
        <v/>
      </c>
      <c r="AA74" s="98" t="str">
        <f t="array" aca="1" ref="AA74" ca="1">IFERROR(IF(ROWS(NPE!$1:41)&lt;=COUNTA(NPE!K$2:K$181),INDEX(NPE!K$2:K$181,SMALL(IF(NPE!K$2:K$181&lt;&gt;"",ROW(INDIRECT("1:"&amp;ROWS(NPE!K$2:K$181)))),ROWS(NPE!$1:41))),""),"")</f>
        <v/>
      </c>
      <c r="AB74" s="98" t="str">
        <f t="array" aca="1" ref="AB74" ca="1">IFERROR(IF(ROWS(NPE!$1:41)&lt;=COUNTA(NPE!L$2:L$181),INDEX(NPE!L$2:L$181,SMALL(IF(NPE!L$2:L$181&lt;&gt;"",ROW(INDIRECT("1:"&amp;ROWS(NPE!L$2:L$181)))),ROWS(NPE!$1:41))),""),"")</f>
        <v/>
      </c>
      <c r="AC74" s="98" t="str">
        <f t="array" aca="1" ref="AC74" ca="1">IFERROR(IF(ROWS(NPE!$1:41)&lt;=COUNTA(NPE!M$2:M$181),INDEX(NPE!M$2:M$181,SMALL(IF(NPE!M$2:M$181&lt;&gt;"",ROW(INDIRECT("1:"&amp;ROWS(NPE!M$2:M$181)))),ROWS(NPE!$1:41))),""),"")</f>
        <v/>
      </c>
      <c r="AD74" s="98" t="str">
        <f t="array" aca="1" ref="AD74" ca="1">IFERROR(IF(ROWS(NPE!$1:41)&lt;=COUNTA(NPE!N$2:N$181),INDEX(NPE!N$2:N$181,SMALL(IF(NPE!N$2:N$181&lt;&gt;"",ROW(INDIRECT("1:"&amp;ROWS(NPE!N$2:N$181)))),ROWS(NPE!$1:41))),""),"")</f>
        <v/>
      </c>
      <c r="AE74" s="98" t="str">
        <f t="array" aca="1" ref="AE74" ca="1">IFERROR(IF(ROWS(NPE!$1:41)&lt;=COUNTA(NPE!O$2:O$181),INDEX(NPE!O$2:O$181,SMALL(IF(NPE!O$2:O$181&lt;&gt;"",ROW(INDIRECT("1:"&amp;ROWS(NPE!O$2:O$181)))),ROWS(NPE!$1:41))),""),"")</f>
        <v/>
      </c>
      <c r="AF74" s="98" t="str">
        <f t="array" aca="1" ref="AF74" ca="1">IFERROR(IF(ROWS(NPE!$1:41)&lt;=COUNTA(NPE!P$2:P$181),INDEX(NPE!P$2:P$181,SMALL(IF(NPE!P$2:P$181&lt;&gt;"",ROW(INDIRECT("1:"&amp;ROWS(NPE!P$2:P$181)))),ROWS(NPE!$1:41))),""),"")</f>
        <v/>
      </c>
      <c r="AG74" s="98" t="str">
        <f t="array" aca="1" ref="AG74" ca="1">IFERROR(IF(ROWS(NPE!$1:41)&lt;=COUNTA(NPE!Q$2:Q$181),INDEX(NPE!Q$2:Q$181,SMALL(IF(NPE!Q$2:Q$181&lt;&gt;"",ROW(INDIRECT("1:"&amp;ROWS(NPE!Q$2:Q$181)))),ROWS(NPE!$1:41))),""),"")</f>
        <v/>
      </c>
      <c r="AH74" s="98" t="str">
        <f t="array" aca="1" ref="AH74" ca="1">IFERROR(IF(ROWS(NPE!$1:41)&lt;=COUNTA(NPE!R$2:R$181),INDEX(NPE!R$2:R$181,SMALL(IF(NPE!R$2:R$181&lt;&gt;"",ROW(INDIRECT("1:"&amp;ROWS(NPE!R$2:R$181)))),ROWS(NPE!$1:41))),""),"")</f>
        <v/>
      </c>
      <c r="AI74" s="98" t="str">
        <f t="array" aca="1" ref="AI74" ca="1">IFERROR(IF(ROWS(NPE!$1:41)&lt;=COUNTA(NPE!S$2:S$181),INDEX(NPE!S$2:S$181,SMALL(IF(NPE!S$2:S$181&lt;&gt;"",ROW(INDIRECT("1:"&amp;ROWS(NPE!S$2:S$181)))),ROWS(NPE!$1:41))),""),"")</f>
        <v/>
      </c>
      <c r="AJ74" s="98" t="str">
        <f t="array" aca="1" ref="AJ74" ca="1">IFERROR(IF(ROWS(NPE!$1:41)&lt;=COUNTA(NPE!T$2:T$181),INDEX(NPE!T$2:T$181,SMALL(IF(NPE!T$2:T$181&lt;&gt;"",ROW(INDIRECT("1:"&amp;ROWS(NPE!T$2:T$181)))),ROWS(NPE!$1:41))),""),"")</f>
        <v/>
      </c>
      <c r="AK74" s="98" t="str">
        <f t="array" aca="1" ref="AK74" ca="1">IFERROR(IF(ROWS(NPE!$1:41)&lt;=COUNTA(NPE!U$2:U$181),INDEX(NPE!U$2:U$181,SMALL(IF(NPE!U$2:U$181&lt;&gt;"",ROW(INDIRECT("1:"&amp;ROWS(NPE!U$2:U$181)))),ROWS(NPE!$1:41))),""),"")</f>
        <v/>
      </c>
      <c r="AL74" s="98" t="str">
        <f t="array" aca="1" ref="AL74" ca="1">IFERROR(IF(ROWS(NPE!$1:41)&lt;=COUNTA(NPE!V$2:V$181),INDEX(NPE!V$2:V$181,SMALL(IF(NPE!V$2:V$181&lt;&gt;"",ROW(INDIRECT("1:"&amp;ROWS(NPE!V$2:V$181)))),ROWS(NPE!$1:41))),""),"")</f>
        <v/>
      </c>
      <c r="AM74" s="98" t="str">
        <f t="array" aca="1" ref="AM74" ca="1">IFERROR(IF(ROWS(NPE!$1:41)&lt;=COUNTA(NPE!W$2:W$181),INDEX(NPE!W$2:W$181,SMALL(IF(NPE!W$2:W$181&lt;&gt;"",ROW(INDIRECT("1:"&amp;ROWS(NPE!W$2:W$181)))),ROWS(NPE!$1:41))),""),"")</f>
        <v/>
      </c>
      <c r="AN74" s="98" t="str">
        <f t="array" aca="1" ref="AN74" ca="1">IFERROR(IF(ROWS(NPE!$1:41)&lt;=COUNTA(NPE!X$2:X$181),INDEX(NPE!X$2:X$181,SMALL(IF(NPE!X$2:X$181&lt;&gt;"",ROW(INDIRECT("1:"&amp;ROWS(NPE!X$2:X$181)))),ROWS(NPE!$1:41))),""),"")</f>
        <v/>
      </c>
      <c r="AO74" s="98" t="str">
        <f t="array" aca="1" ref="AO74" ca="1">IFERROR(IF(ROWS(NPE!$1:41)&lt;=COUNTA(NPE!Y$2:Y$181),INDEX(NPE!Y$2:Y$181,SMALL(IF(NPE!Y$2:Y$181&lt;&gt;"",ROW(INDIRECT("1:"&amp;ROWS(NPE!Y$2:Y$181)))),ROWS(NPE!$1:41))),""),"")</f>
        <v/>
      </c>
      <c r="AP74" s="98" t="str">
        <f t="array" aca="1" ref="AP74" ca="1">IFERROR(IF(ROWS(NPE!$1:41)&lt;=COUNTA(NPE!Z$2:Z$181),INDEX(NPE!Z$2:Z$181,SMALL(IF(NPE!Z$2:Z$181&lt;&gt;"",ROW(INDIRECT("1:"&amp;ROWS(NPE!Z$2:Z$181)))),ROWS(NPE!$1:41))),""),"")</f>
        <v/>
      </c>
      <c r="AQ74" s="98" t="str">
        <f t="array" aca="1" ref="AQ74" ca="1">IFERROR(IF(ROWS(NPE!$1:41)&lt;=COUNTA(NPE!AA$2:AA$181),INDEX(NPE!AA$2:AA$181,SMALL(IF(NPE!AA$2:AA$181&lt;&gt;"",ROW(INDIRECT("1:"&amp;ROWS(NPE!AA$2:AA$181)))),ROWS(NPE!$1:41))),""),"")</f>
        <v/>
      </c>
      <c r="AR74" s="98" t="str">
        <f t="array" aca="1" ref="AR74" ca="1">IFERROR(IF(ROWS(NPE!$1:41)&lt;=COUNTA(NPE!AB$2:AB$181),INDEX(NPE!AB$2:AB$181,SMALL(IF(NPE!AB$2:AB$181&lt;&gt;"",ROW(INDIRECT("1:"&amp;ROWS(NPE!AB$2:AB$181)))),ROWS(NPE!$1:41))),""),"")</f>
        <v/>
      </c>
      <c r="AS74" s="98" t="str">
        <f t="array" aca="1" ref="AS74" ca="1">IFERROR(IF(ROWS(NPE!$1:41)&lt;=COUNTA(NPE!AC$2:AC$181),INDEX(NPE!AC$2:AC$181,SMALL(IF(NPE!AC$2:AC$181&lt;&gt;"",ROW(INDIRECT("1:"&amp;ROWS(NPE!AC$2:AC$181)))),ROWS(NPE!$1:41))),""),"")</f>
        <v/>
      </c>
      <c r="AT74" s="98" t="str">
        <f t="array" aca="1" ref="AT74" ca="1">IFERROR(IF(ROWS(NPE!$1:41)&lt;=COUNTA(NPE!AD$2:AD$181),INDEX(NPE!AD$2:AD$181,SMALL(IF(NPE!AD$2:AD$181&lt;&gt;"",ROW(INDIRECT("1:"&amp;ROWS(NPE!AD$2:AD$181)))),ROWS(NPE!$1:41))),""),"")</f>
        <v/>
      </c>
      <c r="AU74" s="98" t="str">
        <f t="array" aca="1" ref="AU74" ca="1">IFERROR(IF(ROWS(NPE!$1:41)&lt;=COUNTA(NPE!AE$2:AE$181),INDEX(NPE!AE$2:AE$181,SMALL(IF(NPE!AE$2:AE$181&lt;&gt;"",ROW(INDIRECT("1:"&amp;ROWS(NPE!AE$2:AE$181)))),ROWS(NPE!$1:41))),""),"")</f>
        <v/>
      </c>
      <c r="AV74" s="98" t="str">
        <f t="array" aca="1" ref="AV74" ca="1">IFERROR(IF(ROWS(NPE!$1:41)&lt;=COUNTA(NPE!AF$2:AF$181),INDEX(NPE!AF$2:AF$181,SMALL(IF(NPE!AF$2:AF$181&lt;&gt;"",ROW(INDIRECT("1:"&amp;ROWS(NPE!AF$2:AF$181)))),ROWS(NPE!$1:41))),""),"")</f>
        <v/>
      </c>
      <c r="AW74" s="98" t="str">
        <f t="array" aca="1" ref="AW74" ca="1">IFERROR(IF(ROWS(NPE!$1:41)&lt;=COUNTA(NPE!AG$2:AG$181),INDEX(NPE!AG$2:AG$181,SMALL(IF(NPE!AG$2:AG$181&lt;&gt;"",ROW(INDIRECT("1:"&amp;ROWS(NPE!AG$2:AG$181)))),ROWS(NPE!$1:41))),""),"")</f>
        <v/>
      </c>
      <c r="AX74" s="98" t="str">
        <f t="array" aca="1" ref="AX74" ca="1">IFERROR(IF(ROWS(NPE!$1:41)&lt;=COUNTA(NPE!AH$2:AH$181),INDEX(NPE!AH$2:AH$181,SMALL(IF(NPE!AH$2:AH$181&lt;&gt;"",ROW(INDIRECT("1:"&amp;ROWS(NPE!AH$2:AH$181)))),ROWS(NPE!$1:41))),""),"")</f>
        <v/>
      </c>
      <c r="AY74" s="98" t="str">
        <f t="array" aca="1" ref="AY74" ca="1">IFERROR(IF(ROWS(NPE!$1:41)&lt;=COUNTA(NPE!AI$2:AI$181),INDEX(NPE!AI$2:AI$181,SMALL(IF(NPE!AI$2:AI$181&lt;&gt;"",ROW(INDIRECT("1:"&amp;ROWS(NPE!AI$2:AI$181)))),ROWS(NPE!$1:41))),""),"")</f>
        <v/>
      </c>
      <c r="AZ74" s="98" t="str">
        <f t="array" aca="1" ref="AZ74" ca="1">IFERROR(IF(ROWS(NPE!$1:41)&lt;=COUNTA(NPE!AJ$2:AJ$181),INDEX(NPE!AJ$2:AJ$181,SMALL(IF(NPE!AJ$2:AJ$181&lt;&gt;"",ROW(INDIRECT("1:"&amp;ROWS(NPE!AJ$2:AJ$181)))),ROWS(NPE!$1:41))),""),"")</f>
        <v/>
      </c>
      <c r="BA74" s="98" t="str">
        <f t="array" aca="1" ref="BA74" ca="1">IFERROR(IF(ROWS(NPE!$1:41)&lt;=COUNTA(NPE!AK$2:AK$181),INDEX(NPE!AK$2:AK$181,SMALL(IF(NPE!AK$2:AK$181&lt;&gt;"",ROW(INDIRECT("1:"&amp;ROWS(NPE!AK$2:AK$181)))),ROWS(NPE!$1:41))),""),"")</f>
        <v/>
      </c>
      <c r="BB74" s="98" t="str">
        <f t="array" aca="1" ref="BB74" ca="1">IFERROR(IF(ROWS(NPE!$1:41)&lt;=COUNTA(NPE!AL$2:AL$181),INDEX(NPE!AL$2:AL$181,SMALL(IF(NPE!AL$2:AL$181&lt;&gt;"",ROW(INDIRECT("1:"&amp;ROWS(NPE!AL$2:AL$181)))),ROWS(NPE!$1:41))),""),"")</f>
        <v/>
      </c>
      <c r="BC74" s="98" t="str">
        <f t="array" aca="1" ref="BC74" ca="1">IFERROR(IF(ROWS(NPE!$1:41)&lt;=COUNTA(NPE!AM$2:AM$181),INDEX(NPE!AM$2:AM$181,SMALL(IF(NPE!AM$2:AM$181&lt;&gt;"",ROW(INDIRECT("1:"&amp;ROWS(NPE!AM$2:AM$181)))),ROWS(NPE!$1:41))),""),"")</f>
        <v/>
      </c>
      <c r="BD74" s="98" t="str">
        <f t="array" aca="1" ref="BD74" ca="1">IFERROR(IF(ROWS(NPE!$1:41)&lt;=COUNTA(NPE!AN$2:AN$181),INDEX(NPE!AN$2:AN$181,SMALL(IF(NPE!AN$2:AN$181&lt;&gt;"",ROW(INDIRECT("1:"&amp;ROWS(NPE!AN$2:AN$181)))),ROWS(NPE!$1:41))),""),"")</f>
        <v/>
      </c>
      <c r="BE74" s="98" t="str">
        <f t="array" aca="1" ref="BE74" ca="1">IFERROR(IF(ROWS(NPE!$1:41)&lt;=COUNTA(NPE!AO$2:AO$181),INDEX(NPE!AO$2:AO$181,SMALL(IF(NPE!AO$2:AO$181&lt;&gt;"",ROW(INDIRECT("1:"&amp;ROWS(NPE!AO$2:AO$181)))),ROWS(NPE!$1:41))),""),"")</f>
        <v/>
      </c>
      <c r="BF74" s="98" t="str">
        <f t="array" aca="1" ref="BF74" ca="1">IFERROR(IF(ROWS(NPE!$1:41)&lt;=COUNTA(NPE!AP$2:AP$181),INDEX(NPE!AP$2:AP$181,SMALL(IF(NPE!AP$2:AP$181&lt;&gt;"",ROW(INDIRECT("1:"&amp;ROWS(NPE!AP$2:AP$181)))),ROWS(NPE!$1:41))),""),"")</f>
        <v/>
      </c>
      <c r="BG74" s="98" t="str">
        <f t="array" aca="1" ref="BG74" ca="1">IFERROR(IF(ROWS(NPE!$1:41)&lt;=COUNTA(NPE!AQ$2:AQ$181),INDEX(NPE!AQ$2:AQ$181,SMALL(IF(NPE!AQ$2:AQ$181&lt;&gt;"",ROW(INDIRECT("1:"&amp;ROWS(NPE!AQ$2:AQ$181)))),ROWS(NPE!$1:41))),""),"")</f>
        <v/>
      </c>
      <c r="BH74" s="98" t="str">
        <f t="array" aca="1" ref="BH74" ca="1">IFERROR(IF(ROWS(NPE!$1:41)&lt;=COUNTA(NPE!AR$2:AR$181),INDEX(NPE!AR$2:AR$181,SMALL(IF(NPE!AR$2:AR$181&lt;&gt;"",ROW(INDIRECT("1:"&amp;ROWS(NPE!AR$2:AR$181)))),ROWS(NPE!$1:41))),""),"")</f>
        <v/>
      </c>
      <c r="BI74" s="98" t="str">
        <f t="array" aca="1" ref="BI74" ca="1">IFERROR(IF(ROWS(NPE!$1:41)&lt;=COUNTA(NPE!AS$2:AS$181),INDEX(NPE!AS$2:AS$181,SMALL(IF(NPE!AS$2:AS$181&lt;&gt;"",ROW(INDIRECT("1:"&amp;ROWS(NPE!AS$2:AS$181)))),ROWS(NPE!$1:41))),""),"")</f>
        <v/>
      </c>
      <c r="BJ74" s="98" t="str">
        <f t="array" aca="1" ref="BJ74" ca="1">IFERROR(IF(ROWS(NPE!$1:41)&lt;=COUNTA(NPE!AT$2:AT$181),INDEX(NPE!AT$2:AT$181,SMALL(IF(NPE!AT$2:AT$181&lt;&gt;"",ROW(INDIRECT("1:"&amp;ROWS(NPE!AT$2:AT$181)))),ROWS(NPE!$1:41))),""),"")</f>
        <v/>
      </c>
      <c r="BK74" s="98" t="str">
        <f t="array" aca="1" ref="BK74" ca="1">IFERROR(IF(ROWS(NPE!$1:41)&lt;=COUNTA(NPE!AU$2:AU$181),INDEX(NPE!AU$2:AU$181,SMALL(IF(NPE!AU$2:AU$181&lt;&gt;"",ROW(INDIRECT("1:"&amp;ROWS(NPE!AU$2:AU$181)))),ROWS(NPE!$1:41))),""),"")</f>
        <v/>
      </c>
      <c r="BL74" s="98" t="str">
        <f t="array" aca="1" ref="BL74" ca="1">IFERROR(IF(ROWS(NPE!$1:41)&lt;=COUNTA(NPE!AV$2:AV$181),INDEX(NPE!AV$2:AV$181,SMALL(IF(NPE!AV$2:AV$181&lt;&gt;"",ROW(INDIRECT("1:"&amp;ROWS(NPE!AV$2:AV$181)))),ROWS(NPE!$1:41))),""),"")</f>
        <v/>
      </c>
      <c r="BM74" s="98" t="str">
        <f t="array" aca="1" ref="BM74" ca="1">IFERROR(IF(ROWS(NPE!$1:41)&lt;=COUNTA(NPE!AW$2:AW$181),INDEX(NPE!AW$2:AW$181,SMALL(IF(NPE!AW$2:AW$181&lt;&gt;"",ROW(INDIRECT("1:"&amp;ROWS(NPE!AW$2:AW$181)))),ROWS(NPE!$1:41))),""),"")</f>
        <v/>
      </c>
      <c r="BN74" s="98" t="str">
        <f t="array" aca="1" ref="BN74" ca="1">IFERROR(IF(ROWS(NPE!$1:41)&lt;=COUNTA(NPE!AX$2:AX$181),INDEX(NPE!AX$2:AX$181,SMALL(IF(NPE!AX$2:AX$181&lt;&gt;"",ROW(INDIRECT("1:"&amp;ROWS(NPE!AX$2:AX$181)))),ROWS(NPE!$1:41))),""),"")</f>
        <v/>
      </c>
      <c r="BO74" s="98" t="str">
        <f t="array" aca="1" ref="BO74" ca="1">IFERROR(IF(ROWS(NPE!$1:41)&lt;=COUNTA(NPE!AY$2:AY$181),INDEX(NPE!AY$2:AY$181,SMALL(IF(NPE!AY$2:AY$181&lt;&gt;"",ROW(INDIRECT("1:"&amp;ROWS(NPE!AY$2:AY$181)))),ROWS(NPE!$1:41))),""),"")</f>
        <v/>
      </c>
      <c r="BP74" s="98" t="str">
        <f t="array" aca="1" ref="BP74" ca="1">IFERROR(IF(ROWS(NPE!$1:41)&lt;=COUNTA(NPE!AZ$2:AZ$181),INDEX(NPE!AZ$2:AZ$181,SMALL(IF(NPE!AZ$2:AZ$181&lt;&gt;"",ROW(INDIRECT("1:"&amp;ROWS(NPE!AZ$2:AZ$181)))),ROWS(NPE!$1:41))),""),"")</f>
        <v/>
      </c>
    </row>
    <row r="75" spans="2:68" x14ac:dyDescent="0.2">
      <c r="B75" s="183" t="str">
        <f ca="1">Surfaces!$B43</f>
        <v/>
      </c>
      <c r="C75" s="110" t="str">
        <f ca="1">IF((VLOOKUP(B75,Surfaces!$B$1:$AL$61,23,0))="",(VLOOKUP(B75,Surfaces!$B$1:$AL$61,36,0)),(VLOOKUP(B75,Surfaces!$B$1:$AL$61,23,0)))</f>
        <v/>
      </c>
      <c r="D75" s="111" t="str">
        <f ca="1">Surfaces!$I43</f>
        <v/>
      </c>
      <c r="E75" s="111" t="str">
        <f ca="1">Surfaces!$H43</f>
        <v/>
      </c>
      <c r="F75" s="110" t="str">
        <f ca="1">IF((VLOOKUP(B75,Surfaces!$B$1:$AL$61,21,0))="",(VLOOKUP(B75,Surfaces!$B$1:$AL$61,34,0)),(VLOOKUP(B75,Surfaces!$B$1:$AL$61,21,0)))</f>
        <v/>
      </c>
      <c r="G75" s="110" t="str">
        <f ca="1">IFERROR(IF((VLOOKUP(B75,Surfaces!$B$1:$AL$61,18,0))="",(VLOOKUP(B75,Surfaces!$B$1:$AL$61,31,0)/$C$3),(VLOOKUP(B75,Surfaces!$B$1:$AL$61,18,0)/$C$3)),"")</f>
        <v/>
      </c>
      <c r="H75" s="111" t="str">
        <f ca="1">IF((VLOOKUP(B75,Surfaces!$B$1:$AL$61,14,0))="",(VLOOKUP(B75,Surfaces!$B$1:$AL$61,28,0)),(VLOOKUP(B75,Surfaces!$B$1:$AL$61,14,0)))</f>
        <v/>
      </c>
      <c r="I75" s="111" t="str">
        <f ca="1">IF((VLOOKUP(B75,Surfaces!$B$1:$AL$61,15,0))="",(VLOOKUP(B75,Surfaces!$B$1:$AL$61,29,0)),(VLOOKUP(B75,Surfaces!$B$1:$AL$61,15,0)))</f>
        <v/>
      </c>
      <c r="J75" s="110" t="str">
        <f ca="1">IF(ISNA(VLOOKUP(B75,Calendrier!$A$2:$BR$181,67,0)),"",(VLOOKUP(B75,Calendrier!$A$2:$BR$181,67,0))*D75)</f>
        <v/>
      </c>
      <c r="K75" s="110" t="str">
        <f ca="1">IF(ISNA(VLOOKUP(B75,Calendrier!$A$2:$BR$181,68,0)),"",(VLOOKUP(B75,Calendrier!$A$2:$BR$181,68,0)))</f>
        <v/>
      </c>
      <c r="L75" s="110" t="str">
        <f ca="1">IF(ISNA(VLOOKUP(B75,Calendrier!$A$2:$BR$181,69,0)),"",(VLOOKUP(B75,Calendrier!$A$2:$BR$181,69,0))*D75)</f>
        <v/>
      </c>
      <c r="M75" s="110" t="str">
        <f t="shared" ca="1" si="0"/>
        <v/>
      </c>
      <c r="N75" s="110" t="str">
        <f t="shared" ca="1" si="2"/>
        <v/>
      </c>
      <c r="O75" s="184" t="str">
        <f t="shared" ca="1" si="1"/>
        <v/>
      </c>
      <c r="Q75" s="98" t="str">
        <f t="array" aca="1" ref="Q75" ca="1">IFERROR(IF(ROWS(NPE!$1:42)&lt;=COUNTA(NPE!A$2:A$181),INDEX(NPE!A$2:A$181,SMALL(IF(NPE!A$2:A$181&lt;&gt;"",ROW(INDIRECT("1:"&amp;ROWS(NPE!A$2:A$181)))),ROWS(NPE!$1:42))),""),"")</f>
        <v/>
      </c>
      <c r="R75" s="98" t="str">
        <f t="array" aca="1" ref="R75" ca="1">IFERROR(IF(ROWS(NPE!$1:42)&lt;=COUNTA(NPE!B$2:B$181),INDEX(NPE!B$2:B$181,SMALL(IF(NPE!B$2:B$181&lt;&gt;"",ROW(INDIRECT("1:"&amp;ROWS(NPE!B$2:B$181)))),ROWS(NPE!$1:42))),""),"")</f>
        <v/>
      </c>
      <c r="S75" s="98" t="str">
        <f t="array" aca="1" ref="S75" ca="1">IFERROR(IF(ROWS(NPE!$1:42)&lt;=COUNTA(NPE!C$2:C$181),INDEX(NPE!C$2:C$181,SMALL(IF(NPE!C$2:C$181&lt;&gt;"",ROW(INDIRECT("1:"&amp;ROWS(NPE!C$2:C$181)))),ROWS(NPE!$1:42))),""),"")</f>
        <v/>
      </c>
      <c r="T75" s="98" t="str">
        <f t="array" aca="1" ref="T75" ca="1">IFERROR(IF(ROWS(NPE!$1:42)&lt;=COUNTA(NPE!D$2:D$181),INDEX(NPE!D$2:D$181,SMALL(IF(NPE!D$2:D$181&lt;&gt;"",ROW(INDIRECT("1:"&amp;ROWS(NPE!D$2:D$181)))),ROWS(NPE!$1:42))),""),"")</f>
        <v/>
      </c>
      <c r="U75" s="98" t="str">
        <f t="array" aca="1" ref="U75" ca="1">IFERROR(IF(ROWS(NPE!$1:42)&lt;=COUNTA(NPE!E$2:E$181),INDEX(NPE!E$2:E$181,SMALL(IF(NPE!E$2:E$181&lt;&gt;"",ROW(INDIRECT("1:"&amp;ROWS(NPE!E$2:E$181)))),ROWS(NPE!$1:42))),""),"")</f>
        <v/>
      </c>
      <c r="V75" s="98" t="str">
        <f t="array" aca="1" ref="V75" ca="1">IFERROR(IF(ROWS(NPE!$1:42)&lt;=COUNTA(NPE!F$2:F$181),INDEX(NPE!F$2:F$181,SMALL(IF(NPE!F$2:F$181&lt;&gt;"",ROW(INDIRECT("1:"&amp;ROWS(NPE!F$2:F$181)))),ROWS(NPE!$1:42))),""),"")</f>
        <v/>
      </c>
      <c r="W75" s="98" t="str">
        <f t="array" aca="1" ref="W75" ca="1">IFERROR(IF(ROWS(NPE!$1:42)&lt;=COUNTA(NPE!G$2:G$181),INDEX(NPE!G$2:G$181,SMALL(IF(NPE!G$2:G$181&lt;&gt;"",ROW(INDIRECT("1:"&amp;ROWS(NPE!G$2:G$181)))),ROWS(NPE!$1:42))),""),"")</f>
        <v/>
      </c>
      <c r="X75" s="98" t="str">
        <f t="array" aca="1" ref="X75" ca="1">IFERROR(IF(ROWS(NPE!$1:42)&lt;=COUNTA(NPE!H$2:H$181),INDEX(NPE!H$2:H$181,SMALL(IF(NPE!H$2:H$181&lt;&gt;"",ROW(INDIRECT("1:"&amp;ROWS(NPE!H$2:H$181)))),ROWS(NPE!$1:42))),""),"")</f>
        <v/>
      </c>
      <c r="Y75" s="98" t="str">
        <f t="array" aca="1" ref="Y75" ca="1">IFERROR(IF(ROWS(NPE!$1:42)&lt;=COUNTA(NPE!I$2:I$181),INDEX(NPE!I$2:I$181,SMALL(IF(NPE!I$2:I$181&lt;&gt;"",ROW(INDIRECT("1:"&amp;ROWS(NPE!I$2:I$181)))),ROWS(NPE!$1:42))),""),"")</f>
        <v/>
      </c>
      <c r="Z75" s="98" t="str">
        <f t="array" aca="1" ref="Z75" ca="1">IFERROR(IF(ROWS(NPE!$1:42)&lt;=COUNTA(NPE!J$2:J$181),INDEX(NPE!J$2:J$181,SMALL(IF(NPE!J$2:J$181&lt;&gt;"",ROW(INDIRECT("1:"&amp;ROWS(NPE!J$2:J$181)))),ROWS(NPE!$1:42))),""),"")</f>
        <v/>
      </c>
      <c r="AA75" s="98" t="str">
        <f t="array" aca="1" ref="AA75" ca="1">IFERROR(IF(ROWS(NPE!$1:42)&lt;=COUNTA(NPE!K$2:K$181),INDEX(NPE!K$2:K$181,SMALL(IF(NPE!K$2:K$181&lt;&gt;"",ROW(INDIRECT("1:"&amp;ROWS(NPE!K$2:K$181)))),ROWS(NPE!$1:42))),""),"")</f>
        <v/>
      </c>
      <c r="AB75" s="98" t="str">
        <f t="array" aca="1" ref="AB75" ca="1">IFERROR(IF(ROWS(NPE!$1:42)&lt;=COUNTA(NPE!L$2:L$181),INDEX(NPE!L$2:L$181,SMALL(IF(NPE!L$2:L$181&lt;&gt;"",ROW(INDIRECT("1:"&amp;ROWS(NPE!L$2:L$181)))),ROWS(NPE!$1:42))),""),"")</f>
        <v/>
      </c>
      <c r="AC75" s="98" t="str">
        <f t="array" aca="1" ref="AC75" ca="1">IFERROR(IF(ROWS(NPE!$1:42)&lt;=COUNTA(NPE!M$2:M$181),INDEX(NPE!M$2:M$181,SMALL(IF(NPE!M$2:M$181&lt;&gt;"",ROW(INDIRECT("1:"&amp;ROWS(NPE!M$2:M$181)))),ROWS(NPE!$1:42))),""),"")</f>
        <v/>
      </c>
      <c r="AD75" s="98" t="str">
        <f t="array" aca="1" ref="AD75" ca="1">IFERROR(IF(ROWS(NPE!$1:42)&lt;=COUNTA(NPE!N$2:N$181),INDEX(NPE!N$2:N$181,SMALL(IF(NPE!N$2:N$181&lt;&gt;"",ROW(INDIRECT("1:"&amp;ROWS(NPE!N$2:N$181)))),ROWS(NPE!$1:42))),""),"")</f>
        <v/>
      </c>
      <c r="AE75" s="98" t="str">
        <f t="array" aca="1" ref="AE75" ca="1">IFERROR(IF(ROWS(NPE!$1:42)&lt;=COUNTA(NPE!O$2:O$181),INDEX(NPE!O$2:O$181,SMALL(IF(NPE!O$2:O$181&lt;&gt;"",ROW(INDIRECT("1:"&amp;ROWS(NPE!O$2:O$181)))),ROWS(NPE!$1:42))),""),"")</f>
        <v/>
      </c>
      <c r="AF75" s="98" t="str">
        <f t="array" aca="1" ref="AF75" ca="1">IFERROR(IF(ROWS(NPE!$1:42)&lt;=COUNTA(NPE!P$2:P$181),INDEX(NPE!P$2:P$181,SMALL(IF(NPE!P$2:P$181&lt;&gt;"",ROW(INDIRECT("1:"&amp;ROWS(NPE!P$2:P$181)))),ROWS(NPE!$1:42))),""),"")</f>
        <v/>
      </c>
      <c r="AG75" s="98" t="str">
        <f t="array" aca="1" ref="AG75" ca="1">IFERROR(IF(ROWS(NPE!$1:42)&lt;=COUNTA(NPE!Q$2:Q$181),INDEX(NPE!Q$2:Q$181,SMALL(IF(NPE!Q$2:Q$181&lt;&gt;"",ROW(INDIRECT("1:"&amp;ROWS(NPE!Q$2:Q$181)))),ROWS(NPE!$1:42))),""),"")</f>
        <v/>
      </c>
      <c r="AH75" s="98" t="str">
        <f t="array" aca="1" ref="AH75" ca="1">IFERROR(IF(ROWS(NPE!$1:42)&lt;=COUNTA(NPE!R$2:R$181),INDEX(NPE!R$2:R$181,SMALL(IF(NPE!R$2:R$181&lt;&gt;"",ROW(INDIRECT("1:"&amp;ROWS(NPE!R$2:R$181)))),ROWS(NPE!$1:42))),""),"")</f>
        <v/>
      </c>
      <c r="AI75" s="98" t="str">
        <f t="array" aca="1" ref="AI75" ca="1">IFERROR(IF(ROWS(NPE!$1:42)&lt;=COUNTA(NPE!S$2:S$181),INDEX(NPE!S$2:S$181,SMALL(IF(NPE!S$2:S$181&lt;&gt;"",ROW(INDIRECT("1:"&amp;ROWS(NPE!S$2:S$181)))),ROWS(NPE!$1:42))),""),"")</f>
        <v/>
      </c>
      <c r="AJ75" s="98" t="str">
        <f t="array" aca="1" ref="AJ75" ca="1">IFERROR(IF(ROWS(NPE!$1:42)&lt;=COUNTA(NPE!T$2:T$181),INDEX(NPE!T$2:T$181,SMALL(IF(NPE!T$2:T$181&lt;&gt;"",ROW(INDIRECT("1:"&amp;ROWS(NPE!T$2:T$181)))),ROWS(NPE!$1:42))),""),"")</f>
        <v/>
      </c>
      <c r="AK75" s="98" t="str">
        <f t="array" aca="1" ref="AK75" ca="1">IFERROR(IF(ROWS(NPE!$1:42)&lt;=COUNTA(NPE!U$2:U$181),INDEX(NPE!U$2:U$181,SMALL(IF(NPE!U$2:U$181&lt;&gt;"",ROW(INDIRECT("1:"&amp;ROWS(NPE!U$2:U$181)))),ROWS(NPE!$1:42))),""),"")</f>
        <v/>
      </c>
      <c r="AL75" s="98" t="str">
        <f t="array" aca="1" ref="AL75" ca="1">IFERROR(IF(ROWS(NPE!$1:42)&lt;=COUNTA(NPE!V$2:V$181),INDEX(NPE!V$2:V$181,SMALL(IF(NPE!V$2:V$181&lt;&gt;"",ROW(INDIRECT("1:"&amp;ROWS(NPE!V$2:V$181)))),ROWS(NPE!$1:42))),""),"")</f>
        <v/>
      </c>
      <c r="AM75" s="98" t="str">
        <f t="array" aca="1" ref="AM75" ca="1">IFERROR(IF(ROWS(NPE!$1:42)&lt;=COUNTA(NPE!W$2:W$181),INDEX(NPE!W$2:W$181,SMALL(IF(NPE!W$2:W$181&lt;&gt;"",ROW(INDIRECT("1:"&amp;ROWS(NPE!W$2:W$181)))),ROWS(NPE!$1:42))),""),"")</f>
        <v/>
      </c>
      <c r="AN75" s="98" t="str">
        <f t="array" aca="1" ref="AN75" ca="1">IFERROR(IF(ROWS(NPE!$1:42)&lt;=COUNTA(NPE!X$2:X$181),INDEX(NPE!X$2:X$181,SMALL(IF(NPE!X$2:X$181&lt;&gt;"",ROW(INDIRECT("1:"&amp;ROWS(NPE!X$2:X$181)))),ROWS(NPE!$1:42))),""),"")</f>
        <v/>
      </c>
      <c r="AO75" s="98" t="str">
        <f t="array" aca="1" ref="AO75" ca="1">IFERROR(IF(ROWS(NPE!$1:42)&lt;=COUNTA(NPE!Y$2:Y$181),INDEX(NPE!Y$2:Y$181,SMALL(IF(NPE!Y$2:Y$181&lt;&gt;"",ROW(INDIRECT("1:"&amp;ROWS(NPE!Y$2:Y$181)))),ROWS(NPE!$1:42))),""),"")</f>
        <v/>
      </c>
      <c r="AP75" s="98" t="str">
        <f t="array" aca="1" ref="AP75" ca="1">IFERROR(IF(ROWS(NPE!$1:42)&lt;=COUNTA(NPE!Z$2:Z$181),INDEX(NPE!Z$2:Z$181,SMALL(IF(NPE!Z$2:Z$181&lt;&gt;"",ROW(INDIRECT("1:"&amp;ROWS(NPE!Z$2:Z$181)))),ROWS(NPE!$1:42))),""),"")</f>
        <v/>
      </c>
      <c r="AQ75" s="98" t="str">
        <f t="array" aca="1" ref="AQ75" ca="1">IFERROR(IF(ROWS(NPE!$1:42)&lt;=COUNTA(NPE!AA$2:AA$181),INDEX(NPE!AA$2:AA$181,SMALL(IF(NPE!AA$2:AA$181&lt;&gt;"",ROW(INDIRECT("1:"&amp;ROWS(NPE!AA$2:AA$181)))),ROWS(NPE!$1:42))),""),"")</f>
        <v/>
      </c>
      <c r="AR75" s="98" t="str">
        <f t="array" aca="1" ref="AR75" ca="1">IFERROR(IF(ROWS(NPE!$1:42)&lt;=COUNTA(NPE!AB$2:AB$181),INDEX(NPE!AB$2:AB$181,SMALL(IF(NPE!AB$2:AB$181&lt;&gt;"",ROW(INDIRECT("1:"&amp;ROWS(NPE!AB$2:AB$181)))),ROWS(NPE!$1:42))),""),"")</f>
        <v/>
      </c>
      <c r="AS75" s="98" t="str">
        <f t="array" aca="1" ref="AS75" ca="1">IFERROR(IF(ROWS(NPE!$1:42)&lt;=COUNTA(NPE!AC$2:AC$181),INDEX(NPE!AC$2:AC$181,SMALL(IF(NPE!AC$2:AC$181&lt;&gt;"",ROW(INDIRECT("1:"&amp;ROWS(NPE!AC$2:AC$181)))),ROWS(NPE!$1:42))),""),"")</f>
        <v/>
      </c>
      <c r="AT75" s="98" t="str">
        <f t="array" aca="1" ref="AT75" ca="1">IFERROR(IF(ROWS(NPE!$1:42)&lt;=COUNTA(NPE!AD$2:AD$181),INDEX(NPE!AD$2:AD$181,SMALL(IF(NPE!AD$2:AD$181&lt;&gt;"",ROW(INDIRECT("1:"&amp;ROWS(NPE!AD$2:AD$181)))),ROWS(NPE!$1:42))),""),"")</f>
        <v/>
      </c>
      <c r="AU75" s="98" t="str">
        <f t="array" aca="1" ref="AU75" ca="1">IFERROR(IF(ROWS(NPE!$1:42)&lt;=COUNTA(NPE!AE$2:AE$181),INDEX(NPE!AE$2:AE$181,SMALL(IF(NPE!AE$2:AE$181&lt;&gt;"",ROW(INDIRECT("1:"&amp;ROWS(NPE!AE$2:AE$181)))),ROWS(NPE!$1:42))),""),"")</f>
        <v/>
      </c>
      <c r="AV75" s="98" t="str">
        <f t="array" aca="1" ref="AV75" ca="1">IFERROR(IF(ROWS(NPE!$1:42)&lt;=COUNTA(NPE!AF$2:AF$181),INDEX(NPE!AF$2:AF$181,SMALL(IF(NPE!AF$2:AF$181&lt;&gt;"",ROW(INDIRECT("1:"&amp;ROWS(NPE!AF$2:AF$181)))),ROWS(NPE!$1:42))),""),"")</f>
        <v/>
      </c>
      <c r="AW75" s="98" t="str">
        <f t="array" aca="1" ref="AW75" ca="1">IFERROR(IF(ROWS(NPE!$1:42)&lt;=COUNTA(NPE!AG$2:AG$181),INDEX(NPE!AG$2:AG$181,SMALL(IF(NPE!AG$2:AG$181&lt;&gt;"",ROW(INDIRECT("1:"&amp;ROWS(NPE!AG$2:AG$181)))),ROWS(NPE!$1:42))),""),"")</f>
        <v/>
      </c>
      <c r="AX75" s="98" t="str">
        <f t="array" aca="1" ref="AX75" ca="1">IFERROR(IF(ROWS(NPE!$1:42)&lt;=COUNTA(NPE!AH$2:AH$181),INDEX(NPE!AH$2:AH$181,SMALL(IF(NPE!AH$2:AH$181&lt;&gt;"",ROW(INDIRECT("1:"&amp;ROWS(NPE!AH$2:AH$181)))),ROWS(NPE!$1:42))),""),"")</f>
        <v/>
      </c>
      <c r="AY75" s="98" t="str">
        <f t="array" aca="1" ref="AY75" ca="1">IFERROR(IF(ROWS(NPE!$1:42)&lt;=COUNTA(NPE!AI$2:AI$181),INDEX(NPE!AI$2:AI$181,SMALL(IF(NPE!AI$2:AI$181&lt;&gt;"",ROW(INDIRECT("1:"&amp;ROWS(NPE!AI$2:AI$181)))),ROWS(NPE!$1:42))),""),"")</f>
        <v/>
      </c>
      <c r="AZ75" s="98" t="str">
        <f t="array" aca="1" ref="AZ75" ca="1">IFERROR(IF(ROWS(NPE!$1:42)&lt;=COUNTA(NPE!AJ$2:AJ$181),INDEX(NPE!AJ$2:AJ$181,SMALL(IF(NPE!AJ$2:AJ$181&lt;&gt;"",ROW(INDIRECT("1:"&amp;ROWS(NPE!AJ$2:AJ$181)))),ROWS(NPE!$1:42))),""),"")</f>
        <v/>
      </c>
      <c r="BA75" s="98" t="str">
        <f t="array" aca="1" ref="BA75" ca="1">IFERROR(IF(ROWS(NPE!$1:42)&lt;=COUNTA(NPE!AK$2:AK$181),INDEX(NPE!AK$2:AK$181,SMALL(IF(NPE!AK$2:AK$181&lt;&gt;"",ROW(INDIRECT("1:"&amp;ROWS(NPE!AK$2:AK$181)))),ROWS(NPE!$1:42))),""),"")</f>
        <v/>
      </c>
      <c r="BB75" s="98" t="str">
        <f t="array" aca="1" ref="BB75" ca="1">IFERROR(IF(ROWS(NPE!$1:42)&lt;=COUNTA(NPE!AL$2:AL$181),INDEX(NPE!AL$2:AL$181,SMALL(IF(NPE!AL$2:AL$181&lt;&gt;"",ROW(INDIRECT("1:"&amp;ROWS(NPE!AL$2:AL$181)))),ROWS(NPE!$1:42))),""),"")</f>
        <v/>
      </c>
      <c r="BC75" s="98" t="str">
        <f t="array" aca="1" ref="BC75" ca="1">IFERROR(IF(ROWS(NPE!$1:42)&lt;=COUNTA(NPE!AM$2:AM$181),INDEX(NPE!AM$2:AM$181,SMALL(IF(NPE!AM$2:AM$181&lt;&gt;"",ROW(INDIRECT("1:"&amp;ROWS(NPE!AM$2:AM$181)))),ROWS(NPE!$1:42))),""),"")</f>
        <v/>
      </c>
      <c r="BD75" s="98" t="str">
        <f t="array" aca="1" ref="BD75" ca="1">IFERROR(IF(ROWS(NPE!$1:42)&lt;=COUNTA(NPE!AN$2:AN$181),INDEX(NPE!AN$2:AN$181,SMALL(IF(NPE!AN$2:AN$181&lt;&gt;"",ROW(INDIRECT("1:"&amp;ROWS(NPE!AN$2:AN$181)))),ROWS(NPE!$1:42))),""),"")</f>
        <v/>
      </c>
      <c r="BE75" s="98" t="str">
        <f t="array" aca="1" ref="BE75" ca="1">IFERROR(IF(ROWS(NPE!$1:42)&lt;=COUNTA(NPE!AO$2:AO$181),INDEX(NPE!AO$2:AO$181,SMALL(IF(NPE!AO$2:AO$181&lt;&gt;"",ROW(INDIRECT("1:"&amp;ROWS(NPE!AO$2:AO$181)))),ROWS(NPE!$1:42))),""),"")</f>
        <v/>
      </c>
      <c r="BF75" s="98" t="str">
        <f t="array" aca="1" ref="BF75" ca="1">IFERROR(IF(ROWS(NPE!$1:42)&lt;=COUNTA(NPE!AP$2:AP$181),INDEX(NPE!AP$2:AP$181,SMALL(IF(NPE!AP$2:AP$181&lt;&gt;"",ROW(INDIRECT("1:"&amp;ROWS(NPE!AP$2:AP$181)))),ROWS(NPE!$1:42))),""),"")</f>
        <v/>
      </c>
      <c r="BG75" s="98" t="str">
        <f t="array" aca="1" ref="BG75" ca="1">IFERROR(IF(ROWS(NPE!$1:42)&lt;=COUNTA(NPE!AQ$2:AQ$181),INDEX(NPE!AQ$2:AQ$181,SMALL(IF(NPE!AQ$2:AQ$181&lt;&gt;"",ROW(INDIRECT("1:"&amp;ROWS(NPE!AQ$2:AQ$181)))),ROWS(NPE!$1:42))),""),"")</f>
        <v/>
      </c>
      <c r="BH75" s="98" t="str">
        <f t="array" aca="1" ref="BH75" ca="1">IFERROR(IF(ROWS(NPE!$1:42)&lt;=COUNTA(NPE!AR$2:AR$181),INDEX(NPE!AR$2:AR$181,SMALL(IF(NPE!AR$2:AR$181&lt;&gt;"",ROW(INDIRECT("1:"&amp;ROWS(NPE!AR$2:AR$181)))),ROWS(NPE!$1:42))),""),"")</f>
        <v/>
      </c>
      <c r="BI75" s="98" t="str">
        <f t="array" aca="1" ref="BI75" ca="1">IFERROR(IF(ROWS(NPE!$1:42)&lt;=COUNTA(NPE!AS$2:AS$181),INDEX(NPE!AS$2:AS$181,SMALL(IF(NPE!AS$2:AS$181&lt;&gt;"",ROW(INDIRECT("1:"&amp;ROWS(NPE!AS$2:AS$181)))),ROWS(NPE!$1:42))),""),"")</f>
        <v/>
      </c>
      <c r="BJ75" s="98" t="str">
        <f t="array" aca="1" ref="BJ75" ca="1">IFERROR(IF(ROWS(NPE!$1:42)&lt;=COUNTA(NPE!AT$2:AT$181),INDEX(NPE!AT$2:AT$181,SMALL(IF(NPE!AT$2:AT$181&lt;&gt;"",ROW(INDIRECT("1:"&amp;ROWS(NPE!AT$2:AT$181)))),ROWS(NPE!$1:42))),""),"")</f>
        <v/>
      </c>
      <c r="BK75" s="98" t="str">
        <f t="array" aca="1" ref="BK75" ca="1">IFERROR(IF(ROWS(NPE!$1:42)&lt;=COUNTA(NPE!AU$2:AU$181),INDEX(NPE!AU$2:AU$181,SMALL(IF(NPE!AU$2:AU$181&lt;&gt;"",ROW(INDIRECT("1:"&amp;ROWS(NPE!AU$2:AU$181)))),ROWS(NPE!$1:42))),""),"")</f>
        <v/>
      </c>
      <c r="BL75" s="98" t="str">
        <f t="array" aca="1" ref="BL75" ca="1">IFERROR(IF(ROWS(NPE!$1:42)&lt;=COUNTA(NPE!AV$2:AV$181),INDEX(NPE!AV$2:AV$181,SMALL(IF(NPE!AV$2:AV$181&lt;&gt;"",ROW(INDIRECT("1:"&amp;ROWS(NPE!AV$2:AV$181)))),ROWS(NPE!$1:42))),""),"")</f>
        <v/>
      </c>
      <c r="BM75" s="98" t="str">
        <f t="array" aca="1" ref="BM75" ca="1">IFERROR(IF(ROWS(NPE!$1:42)&lt;=COUNTA(NPE!AW$2:AW$181),INDEX(NPE!AW$2:AW$181,SMALL(IF(NPE!AW$2:AW$181&lt;&gt;"",ROW(INDIRECT("1:"&amp;ROWS(NPE!AW$2:AW$181)))),ROWS(NPE!$1:42))),""),"")</f>
        <v/>
      </c>
      <c r="BN75" s="98" t="str">
        <f t="array" aca="1" ref="BN75" ca="1">IFERROR(IF(ROWS(NPE!$1:42)&lt;=COUNTA(NPE!AX$2:AX$181),INDEX(NPE!AX$2:AX$181,SMALL(IF(NPE!AX$2:AX$181&lt;&gt;"",ROW(INDIRECT("1:"&amp;ROWS(NPE!AX$2:AX$181)))),ROWS(NPE!$1:42))),""),"")</f>
        <v/>
      </c>
      <c r="BO75" s="98" t="str">
        <f t="array" aca="1" ref="BO75" ca="1">IFERROR(IF(ROWS(NPE!$1:42)&lt;=COUNTA(NPE!AY$2:AY$181),INDEX(NPE!AY$2:AY$181,SMALL(IF(NPE!AY$2:AY$181&lt;&gt;"",ROW(INDIRECT("1:"&amp;ROWS(NPE!AY$2:AY$181)))),ROWS(NPE!$1:42))),""),"")</f>
        <v/>
      </c>
      <c r="BP75" s="98" t="str">
        <f t="array" aca="1" ref="BP75" ca="1">IFERROR(IF(ROWS(NPE!$1:42)&lt;=COUNTA(NPE!AZ$2:AZ$181),INDEX(NPE!AZ$2:AZ$181,SMALL(IF(NPE!AZ$2:AZ$181&lt;&gt;"",ROW(INDIRECT("1:"&amp;ROWS(NPE!AZ$2:AZ$181)))),ROWS(NPE!$1:42))),""),"")</f>
        <v/>
      </c>
    </row>
    <row r="76" spans="2:68" x14ac:dyDescent="0.2">
      <c r="B76" s="183" t="str">
        <f ca="1">Surfaces!$B44</f>
        <v/>
      </c>
      <c r="C76" s="110" t="str">
        <f ca="1">IF((VLOOKUP(B76,Surfaces!$B$1:$AL$61,23,0))="",(VLOOKUP(B76,Surfaces!$B$1:$AL$61,36,0)),(VLOOKUP(B76,Surfaces!$B$1:$AL$61,23,0)))</f>
        <v/>
      </c>
      <c r="D76" s="111" t="str">
        <f ca="1">Surfaces!$I44</f>
        <v/>
      </c>
      <c r="E76" s="111" t="str">
        <f ca="1">Surfaces!$H44</f>
        <v/>
      </c>
      <c r="F76" s="110" t="str">
        <f ca="1">IF((VLOOKUP(B76,Surfaces!$B$1:$AL$61,21,0))="",(VLOOKUP(B76,Surfaces!$B$1:$AL$61,34,0)),(VLOOKUP(B76,Surfaces!$B$1:$AL$61,21,0)))</f>
        <v/>
      </c>
      <c r="G76" s="110" t="str">
        <f ca="1">IFERROR(IF((VLOOKUP(B76,Surfaces!$B$1:$AL$61,18,0))="",(VLOOKUP(B76,Surfaces!$B$1:$AL$61,31,0)/$C$3),(VLOOKUP(B76,Surfaces!$B$1:$AL$61,18,0)/$C$3)),"")</f>
        <v/>
      </c>
      <c r="H76" s="111" t="str">
        <f ca="1">IF((VLOOKUP(B76,Surfaces!$B$1:$AL$61,14,0))="",(VLOOKUP(B76,Surfaces!$B$1:$AL$61,28,0)),(VLOOKUP(B76,Surfaces!$B$1:$AL$61,14,0)))</f>
        <v/>
      </c>
      <c r="I76" s="111" t="str">
        <f ca="1">IF((VLOOKUP(B76,Surfaces!$B$1:$AL$61,15,0))="",(VLOOKUP(B76,Surfaces!$B$1:$AL$61,29,0)),(VLOOKUP(B76,Surfaces!$B$1:$AL$61,15,0)))</f>
        <v/>
      </c>
      <c r="J76" s="110" t="str">
        <f ca="1">IF(ISNA(VLOOKUP(B76,Calendrier!$A$2:$BR$181,67,0)),"",(VLOOKUP(B76,Calendrier!$A$2:$BR$181,67,0))*D76)</f>
        <v/>
      </c>
      <c r="K76" s="110" t="str">
        <f ca="1">IF(ISNA(VLOOKUP(B76,Calendrier!$A$2:$BR$181,68,0)),"",(VLOOKUP(B76,Calendrier!$A$2:$BR$181,68,0)))</f>
        <v/>
      </c>
      <c r="L76" s="110" t="str">
        <f ca="1">IF(ISNA(VLOOKUP(B76,Calendrier!$A$2:$BR$181,69,0)),"",(VLOOKUP(B76,Calendrier!$A$2:$BR$181,69,0))*D76)</f>
        <v/>
      </c>
      <c r="M76" s="110" t="str">
        <f t="shared" ca="1" si="0"/>
        <v/>
      </c>
      <c r="N76" s="110" t="str">
        <f t="shared" ca="1" si="2"/>
        <v/>
      </c>
      <c r="O76" s="184" t="str">
        <f t="shared" ca="1" si="1"/>
        <v/>
      </c>
      <c r="Q76" s="98" t="str">
        <f t="array" aca="1" ref="Q76" ca="1">IFERROR(IF(ROWS(NPE!$1:43)&lt;=COUNTA(NPE!A$2:A$181),INDEX(NPE!A$2:A$181,SMALL(IF(NPE!A$2:A$181&lt;&gt;"",ROW(INDIRECT("1:"&amp;ROWS(NPE!A$2:A$181)))),ROWS(NPE!$1:43))),""),"")</f>
        <v/>
      </c>
      <c r="R76" s="98" t="str">
        <f t="array" aca="1" ref="R76" ca="1">IFERROR(IF(ROWS(NPE!$1:43)&lt;=COUNTA(NPE!B$2:B$181),INDEX(NPE!B$2:B$181,SMALL(IF(NPE!B$2:B$181&lt;&gt;"",ROW(INDIRECT("1:"&amp;ROWS(NPE!B$2:B$181)))),ROWS(NPE!$1:43))),""),"")</f>
        <v/>
      </c>
      <c r="S76" s="98" t="str">
        <f t="array" aca="1" ref="S76" ca="1">IFERROR(IF(ROWS(NPE!$1:43)&lt;=COUNTA(NPE!C$2:C$181),INDEX(NPE!C$2:C$181,SMALL(IF(NPE!C$2:C$181&lt;&gt;"",ROW(INDIRECT("1:"&amp;ROWS(NPE!C$2:C$181)))),ROWS(NPE!$1:43))),""),"")</f>
        <v/>
      </c>
      <c r="T76" s="98" t="str">
        <f t="array" aca="1" ref="T76" ca="1">IFERROR(IF(ROWS(NPE!$1:43)&lt;=COUNTA(NPE!D$2:D$181),INDEX(NPE!D$2:D$181,SMALL(IF(NPE!D$2:D$181&lt;&gt;"",ROW(INDIRECT("1:"&amp;ROWS(NPE!D$2:D$181)))),ROWS(NPE!$1:43))),""),"")</f>
        <v/>
      </c>
      <c r="U76" s="98" t="str">
        <f t="array" aca="1" ref="U76" ca="1">IFERROR(IF(ROWS(NPE!$1:43)&lt;=COUNTA(NPE!E$2:E$181),INDEX(NPE!E$2:E$181,SMALL(IF(NPE!E$2:E$181&lt;&gt;"",ROW(INDIRECT("1:"&amp;ROWS(NPE!E$2:E$181)))),ROWS(NPE!$1:43))),""),"")</f>
        <v/>
      </c>
      <c r="V76" s="98" t="str">
        <f t="array" aca="1" ref="V76" ca="1">IFERROR(IF(ROWS(NPE!$1:43)&lt;=COUNTA(NPE!F$2:F$181),INDEX(NPE!F$2:F$181,SMALL(IF(NPE!F$2:F$181&lt;&gt;"",ROW(INDIRECT("1:"&amp;ROWS(NPE!F$2:F$181)))),ROWS(NPE!$1:43))),""),"")</f>
        <v/>
      </c>
      <c r="W76" s="98" t="str">
        <f t="array" aca="1" ref="W76" ca="1">IFERROR(IF(ROWS(NPE!$1:43)&lt;=COUNTA(NPE!G$2:G$181),INDEX(NPE!G$2:G$181,SMALL(IF(NPE!G$2:G$181&lt;&gt;"",ROW(INDIRECT("1:"&amp;ROWS(NPE!G$2:G$181)))),ROWS(NPE!$1:43))),""),"")</f>
        <v/>
      </c>
      <c r="X76" s="98" t="str">
        <f t="array" aca="1" ref="X76" ca="1">IFERROR(IF(ROWS(NPE!$1:43)&lt;=COUNTA(NPE!H$2:H$181),INDEX(NPE!H$2:H$181,SMALL(IF(NPE!H$2:H$181&lt;&gt;"",ROW(INDIRECT("1:"&amp;ROWS(NPE!H$2:H$181)))),ROWS(NPE!$1:43))),""),"")</f>
        <v/>
      </c>
      <c r="Y76" s="98" t="str">
        <f t="array" aca="1" ref="Y76" ca="1">IFERROR(IF(ROWS(NPE!$1:43)&lt;=COUNTA(NPE!I$2:I$181),INDEX(NPE!I$2:I$181,SMALL(IF(NPE!I$2:I$181&lt;&gt;"",ROW(INDIRECT("1:"&amp;ROWS(NPE!I$2:I$181)))),ROWS(NPE!$1:43))),""),"")</f>
        <v/>
      </c>
      <c r="Z76" s="98" t="str">
        <f t="array" aca="1" ref="Z76" ca="1">IFERROR(IF(ROWS(NPE!$1:43)&lt;=COUNTA(NPE!J$2:J$181),INDEX(NPE!J$2:J$181,SMALL(IF(NPE!J$2:J$181&lt;&gt;"",ROW(INDIRECT("1:"&amp;ROWS(NPE!J$2:J$181)))),ROWS(NPE!$1:43))),""),"")</f>
        <v/>
      </c>
      <c r="AA76" s="98" t="str">
        <f t="array" aca="1" ref="AA76" ca="1">IFERROR(IF(ROWS(NPE!$1:43)&lt;=COUNTA(NPE!K$2:K$181),INDEX(NPE!K$2:K$181,SMALL(IF(NPE!K$2:K$181&lt;&gt;"",ROW(INDIRECT("1:"&amp;ROWS(NPE!K$2:K$181)))),ROWS(NPE!$1:43))),""),"")</f>
        <v/>
      </c>
      <c r="AB76" s="98" t="str">
        <f t="array" aca="1" ref="AB76" ca="1">IFERROR(IF(ROWS(NPE!$1:43)&lt;=COUNTA(NPE!L$2:L$181),INDEX(NPE!L$2:L$181,SMALL(IF(NPE!L$2:L$181&lt;&gt;"",ROW(INDIRECT("1:"&amp;ROWS(NPE!L$2:L$181)))),ROWS(NPE!$1:43))),""),"")</f>
        <v/>
      </c>
      <c r="AC76" s="98" t="str">
        <f t="array" aca="1" ref="AC76" ca="1">IFERROR(IF(ROWS(NPE!$1:43)&lt;=COUNTA(NPE!M$2:M$181),INDEX(NPE!M$2:M$181,SMALL(IF(NPE!M$2:M$181&lt;&gt;"",ROW(INDIRECT("1:"&amp;ROWS(NPE!M$2:M$181)))),ROWS(NPE!$1:43))),""),"")</f>
        <v/>
      </c>
      <c r="AD76" s="98" t="str">
        <f t="array" aca="1" ref="AD76" ca="1">IFERROR(IF(ROWS(NPE!$1:43)&lt;=COUNTA(NPE!N$2:N$181),INDEX(NPE!N$2:N$181,SMALL(IF(NPE!N$2:N$181&lt;&gt;"",ROW(INDIRECT("1:"&amp;ROWS(NPE!N$2:N$181)))),ROWS(NPE!$1:43))),""),"")</f>
        <v/>
      </c>
      <c r="AE76" s="98" t="str">
        <f t="array" aca="1" ref="AE76" ca="1">IFERROR(IF(ROWS(NPE!$1:43)&lt;=COUNTA(NPE!O$2:O$181),INDEX(NPE!O$2:O$181,SMALL(IF(NPE!O$2:O$181&lt;&gt;"",ROW(INDIRECT("1:"&amp;ROWS(NPE!O$2:O$181)))),ROWS(NPE!$1:43))),""),"")</f>
        <v/>
      </c>
      <c r="AF76" s="98" t="str">
        <f t="array" aca="1" ref="AF76" ca="1">IFERROR(IF(ROWS(NPE!$1:43)&lt;=COUNTA(NPE!P$2:P$181),INDEX(NPE!P$2:P$181,SMALL(IF(NPE!P$2:P$181&lt;&gt;"",ROW(INDIRECT("1:"&amp;ROWS(NPE!P$2:P$181)))),ROWS(NPE!$1:43))),""),"")</f>
        <v/>
      </c>
      <c r="AG76" s="98" t="str">
        <f t="array" aca="1" ref="AG76" ca="1">IFERROR(IF(ROWS(NPE!$1:43)&lt;=COUNTA(NPE!Q$2:Q$181),INDEX(NPE!Q$2:Q$181,SMALL(IF(NPE!Q$2:Q$181&lt;&gt;"",ROW(INDIRECT("1:"&amp;ROWS(NPE!Q$2:Q$181)))),ROWS(NPE!$1:43))),""),"")</f>
        <v/>
      </c>
      <c r="AH76" s="98" t="str">
        <f t="array" aca="1" ref="AH76" ca="1">IFERROR(IF(ROWS(NPE!$1:43)&lt;=COUNTA(NPE!R$2:R$181),INDEX(NPE!R$2:R$181,SMALL(IF(NPE!R$2:R$181&lt;&gt;"",ROW(INDIRECT("1:"&amp;ROWS(NPE!R$2:R$181)))),ROWS(NPE!$1:43))),""),"")</f>
        <v/>
      </c>
      <c r="AI76" s="98" t="str">
        <f t="array" aca="1" ref="AI76" ca="1">IFERROR(IF(ROWS(NPE!$1:43)&lt;=COUNTA(NPE!S$2:S$181),INDEX(NPE!S$2:S$181,SMALL(IF(NPE!S$2:S$181&lt;&gt;"",ROW(INDIRECT("1:"&amp;ROWS(NPE!S$2:S$181)))),ROWS(NPE!$1:43))),""),"")</f>
        <v/>
      </c>
      <c r="AJ76" s="98" t="str">
        <f t="array" aca="1" ref="AJ76" ca="1">IFERROR(IF(ROWS(NPE!$1:43)&lt;=COUNTA(NPE!T$2:T$181),INDEX(NPE!T$2:T$181,SMALL(IF(NPE!T$2:T$181&lt;&gt;"",ROW(INDIRECT("1:"&amp;ROWS(NPE!T$2:T$181)))),ROWS(NPE!$1:43))),""),"")</f>
        <v/>
      </c>
      <c r="AK76" s="98" t="str">
        <f t="array" aca="1" ref="AK76" ca="1">IFERROR(IF(ROWS(NPE!$1:43)&lt;=COUNTA(NPE!U$2:U$181),INDEX(NPE!U$2:U$181,SMALL(IF(NPE!U$2:U$181&lt;&gt;"",ROW(INDIRECT("1:"&amp;ROWS(NPE!U$2:U$181)))),ROWS(NPE!$1:43))),""),"")</f>
        <v/>
      </c>
      <c r="AL76" s="98" t="str">
        <f t="array" aca="1" ref="AL76" ca="1">IFERROR(IF(ROWS(NPE!$1:43)&lt;=COUNTA(NPE!V$2:V$181),INDEX(NPE!V$2:V$181,SMALL(IF(NPE!V$2:V$181&lt;&gt;"",ROW(INDIRECT("1:"&amp;ROWS(NPE!V$2:V$181)))),ROWS(NPE!$1:43))),""),"")</f>
        <v/>
      </c>
      <c r="AM76" s="98" t="str">
        <f t="array" aca="1" ref="AM76" ca="1">IFERROR(IF(ROWS(NPE!$1:43)&lt;=COUNTA(NPE!W$2:W$181),INDEX(NPE!W$2:W$181,SMALL(IF(NPE!W$2:W$181&lt;&gt;"",ROW(INDIRECT("1:"&amp;ROWS(NPE!W$2:W$181)))),ROWS(NPE!$1:43))),""),"")</f>
        <v/>
      </c>
      <c r="AN76" s="98" t="str">
        <f t="array" aca="1" ref="AN76" ca="1">IFERROR(IF(ROWS(NPE!$1:43)&lt;=COUNTA(NPE!X$2:X$181),INDEX(NPE!X$2:X$181,SMALL(IF(NPE!X$2:X$181&lt;&gt;"",ROW(INDIRECT("1:"&amp;ROWS(NPE!X$2:X$181)))),ROWS(NPE!$1:43))),""),"")</f>
        <v/>
      </c>
      <c r="AO76" s="98" t="str">
        <f t="array" aca="1" ref="AO76" ca="1">IFERROR(IF(ROWS(NPE!$1:43)&lt;=COUNTA(NPE!Y$2:Y$181),INDEX(NPE!Y$2:Y$181,SMALL(IF(NPE!Y$2:Y$181&lt;&gt;"",ROW(INDIRECT("1:"&amp;ROWS(NPE!Y$2:Y$181)))),ROWS(NPE!$1:43))),""),"")</f>
        <v/>
      </c>
      <c r="AP76" s="98" t="str">
        <f t="array" aca="1" ref="AP76" ca="1">IFERROR(IF(ROWS(NPE!$1:43)&lt;=COUNTA(NPE!Z$2:Z$181),INDEX(NPE!Z$2:Z$181,SMALL(IF(NPE!Z$2:Z$181&lt;&gt;"",ROW(INDIRECT("1:"&amp;ROWS(NPE!Z$2:Z$181)))),ROWS(NPE!$1:43))),""),"")</f>
        <v/>
      </c>
      <c r="AQ76" s="98" t="str">
        <f t="array" aca="1" ref="AQ76" ca="1">IFERROR(IF(ROWS(NPE!$1:43)&lt;=COUNTA(NPE!AA$2:AA$181),INDEX(NPE!AA$2:AA$181,SMALL(IF(NPE!AA$2:AA$181&lt;&gt;"",ROW(INDIRECT("1:"&amp;ROWS(NPE!AA$2:AA$181)))),ROWS(NPE!$1:43))),""),"")</f>
        <v/>
      </c>
      <c r="AR76" s="98" t="str">
        <f t="array" aca="1" ref="AR76" ca="1">IFERROR(IF(ROWS(NPE!$1:43)&lt;=COUNTA(NPE!AB$2:AB$181),INDEX(NPE!AB$2:AB$181,SMALL(IF(NPE!AB$2:AB$181&lt;&gt;"",ROW(INDIRECT("1:"&amp;ROWS(NPE!AB$2:AB$181)))),ROWS(NPE!$1:43))),""),"")</f>
        <v/>
      </c>
      <c r="AS76" s="98" t="str">
        <f t="array" aca="1" ref="AS76" ca="1">IFERROR(IF(ROWS(NPE!$1:43)&lt;=COUNTA(NPE!AC$2:AC$181),INDEX(NPE!AC$2:AC$181,SMALL(IF(NPE!AC$2:AC$181&lt;&gt;"",ROW(INDIRECT("1:"&amp;ROWS(NPE!AC$2:AC$181)))),ROWS(NPE!$1:43))),""),"")</f>
        <v/>
      </c>
      <c r="AT76" s="98" t="str">
        <f t="array" aca="1" ref="AT76" ca="1">IFERROR(IF(ROWS(NPE!$1:43)&lt;=COUNTA(NPE!AD$2:AD$181),INDEX(NPE!AD$2:AD$181,SMALL(IF(NPE!AD$2:AD$181&lt;&gt;"",ROW(INDIRECT("1:"&amp;ROWS(NPE!AD$2:AD$181)))),ROWS(NPE!$1:43))),""),"")</f>
        <v/>
      </c>
      <c r="AU76" s="98" t="str">
        <f t="array" aca="1" ref="AU76" ca="1">IFERROR(IF(ROWS(NPE!$1:43)&lt;=COUNTA(NPE!AE$2:AE$181),INDEX(NPE!AE$2:AE$181,SMALL(IF(NPE!AE$2:AE$181&lt;&gt;"",ROW(INDIRECT("1:"&amp;ROWS(NPE!AE$2:AE$181)))),ROWS(NPE!$1:43))),""),"")</f>
        <v/>
      </c>
      <c r="AV76" s="98" t="str">
        <f t="array" aca="1" ref="AV76" ca="1">IFERROR(IF(ROWS(NPE!$1:43)&lt;=COUNTA(NPE!AF$2:AF$181),INDEX(NPE!AF$2:AF$181,SMALL(IF(NPE!AF$2:AF$181&lt;&gt;"",ROW(INDIRECT("1:"&amp;ROWS(NPE!AF$2:AF$181)))),ROWS(NPE!$1:43))),""),"")</f>
        <v/>
      </c>
      <c r="AW76" s="98" t="str">
        <f t="array" aca="1" ref="AW76" ca="1">IFERROR(IF(ROWS(NPE!$1:43)&lt;=COUNTA(NPE!AG$2:AG$181),INDEX(NPE!AG$2:AG$181,SMALL(IF(NPE!AG$2:AG$181&lt;&gt;"",ROW(INDIRECT("1:"&amp;ROWS(NPE!AG$2:AG$181)))),ROWS(NPE!$1:43))),""),"")</f>
        <v/>
      </c>
      <c r="AX76" s="98" t="str">
        <f t="array" aca="1" ref="AX76" ca="1">IFERROR(IF(ROWS(NPE!$1:43)&lt;=COUNTA(NPE!AH$2:AH$181),INDEX(NPE!AH$2:AH$181,SMALL(IF(NPE!AH$2:AH$181&lt;&gt;"",ROW(INDIRECT("1:"&amp;ROWS(NPE!AH$2:AH$181)))),ROWS(NPE!$1:43))),""),"")</f>
        <v/>
      </c>
      <c r="AY76" s="98" t="str">
        <f t="array" aca="1" ref="AY76" ca="1">IFERROR(IF(ROWS(NPE!$1:43)&lt;=COUNTA(NPE!AI$2:AI$181),INDEX(NPE!AI$2:AI$181,SMALL(IF(NPE!AI$2:AI$181&lt;&gt;"",ROW(INDIRECT("1:"&amp;ROWS(NPE!AI$2:AI$181)))),ROWS(NPE!$1:43))),""),"")</f>
        <v/>
      </c>
      <c r="AZ76" s="98" t="str">
        <f t="array" aca="1" ref="AZ76" ca="1">IFERROR(IF(ROWS(NPE!$1:43)&lt;=COUNTA(NPE!AJ$2:AJ$181),INDEX(NPE!AJ$2:AJ$181,SMALL(IF(NPE!AJ$2:AJ$181&lt;&gt;"",ROW(INDIRECT("1:"&amp;ROWS(NPE!AJ$2:AJ$181)))),ROWS(NPE!$1:43))),""),"")</f>
        <v/>
      </c>
      <c r="BA76" s="98" t="str">
        <f t="array" aca="1" ref="BA76" ca="1">IFERROR(IF(ROWS(NPE!$1:43)&lt;=COUNTA(NPE!AK$2:AK$181),INDEX(NPE!AK$2:AK$181,SMALL(IF(NPE!AK$2:AK$181&lt;&gt;"",ROW(INDIRECT("1:"&amp;ROWS(NPE!AK$2:AK$181)))),ROWS(NPE!$1:43))),""),"")</f>
        <v/>
      </c>
      <c r="BB76" s="98" t="str">
        <f t="array" aca="1" ref="BB76" ca="1">IFERROR(IF(ROWS(NPE!$1:43)&lt;=COUNTA(NPE!AL$2:AL$181),INDEX(NPE!AL$2:AL$181,SMALL(IF(NPE!AL$2:AL$181&lt;&gt;"",ROW(INDIRECT("1:"&amp;ROWS(NPE!AL$2:AL$181)))),ROWS(NPE!$1:43))),""),"")</f>
        <v/>
      </c>
      <c r="BC76" s="98" t="str">
        <f t="array" aca="1" ref="BC76" ca="1">IFERROR(IF(ROWS(NPE!$1:43)&lt;=COUNTA(NPE!AM$2:AM$181),INDEX(NPE!AM$2:AM$181,SMALL(IF(NPE!AM$2:AM$181&lt;&gt;"",ROW(INDIRECT("1:"&amp;ROWS(NPE!AM$2:AM$181)))),ROWS(NPE!$1:43))),""),"")</f>
        <v/>
      </c>
      <c r="BD76" s="98" t="str">
        <f t="array" aca="1" ref="BD76" ca="1">IFERROR(IF(ROWS(NPE!$1:43)&lt;=COUNTA(NPE!AN$2:AN$181),INDEX(NPE!AN$2:AN$181,SMALL(IF(NPE!AN$2:AN$181&lt;&gt;"",ROW(INDIRECT("1:"&amp;ROWS(NPE!AN$2:AN$181)))),ROWS(NPE!$1:43))),""),"")</f>
        <v/>
      </c>
      <c r="BE76" s="98" t="str">
        <f t="array" aca="1" ref="BE76" ca="1">IFERROR(IF(ROWS(NPE!$1:43)&lt;=COUNTA(NPE!AO$2:AO$181),INDEX(NPE!AO$2:AO$181,SMALL(IF(NPE!AO$2:AO$181&lt;&gt;"",ROW(INDIRECT("1:"&amp;ROWS(NPE!AO$2:AO$181)))),ROWS(NPE!$1:43))),""),"")</f>
        <v/>
      </c>
      <c r="BF76" s="98" t="str">
        <f t="array" aca="1" ref="BF76" ca="1">IFERROR(IF(ROWS(NPE!$1:43)&lt;=COUNTA(NPE!AP$2:AP$181),INDEX(NPE!AP$2:AP$181,SMALL(IF(NPE!AP$2:AP$181&lt;&gt;"",ROW(INDIRECT("1:"&amp;ROWS(NPE!AP$2:AP$181)))),ROWS(NPE!$1:43))),""),"")</f>
        <v/>
      </c>
      <c r="BG76" s="98" t="str">
        <f t="array" aca="1" ref="BG76" ca="1">IFERROR(IF(ROWS(NPE!$1:43)&lt;=COUNTA(NPE!AQ$2:AQ$181),INDEX(NPE!AQ$2:AQ$181,SMALL(IF(NPE!AQ$2:AQ$181&lt;&gt;"",ROW(INDIRECT("1:"&amp;ROWS(NPE!AQ$2:AQ$181)))),ROWS(NPE!$1:43))),""),"")</f>
        <v/>
      </c>
      <c r="BH76" s="98" t="str">
        <f t="array" aca="1" ref="BH76" ca="1">IFERROR(IF(ROWS(NPE!$1:43)&lt;=COUNTA(NPE!AR$2:AR$181),INDEX(NPE!AR$2:AR$181,SMALL(IF(NPE!AR$2:AR$181&lt;&gt;"",ROW(INDIRECT("1:"&amp;ROWS(NPE!AR$2:AR$181)))),ROWS(NPE!$1:43))),""),"")</f>
        <v/>
      </c>
      <c r="BI76" s="98" t="str">
        <f t="array" aca="1" ref="BI76" ca="1">IFERROR(IF(ROWS(NPE!$1:43)&lt;=COUNTA(NPE!AS$2:AS$181),INDEX(NPE!AS$2:AS$181,SMALL(IF(NPE!AS$2:AS$181&lt;&gt;"",ROW(INDIRECT("1:"&amp;ROWS(NPE!AS$2:AS$181)))),ROWS(NPE!$1:43))),""),"")</f>
        <v/>
      </c>
      <c r="BJ76" s="98" t="str">
        <f t="array" aca="1" ref="BJ76" ca="1">IFERROR(IF(ROWS(NPE!$1:43)&lt;=COUNTA(NPE!AT$2:AT$181),INDEX(NPE!AT$2:AT$181,SMALL(IF(NPE!AT$2:AT$181&lt;&gt;"",ROW(INDIRECT("1:"&amp;ROWS(NPE!AT$2:AT$181)))),ROWS(NPE!$1:43))),""),"")</f>
        <v/>
      </c>
      <c r="BK76" s="98" t="str">
        <f t="array" aca="1" ref="BK76" ca="1">IFERROR(IF(ROWS(NPE!$1:43)&lt;=COUNTA(NPE!AU$2:AU$181),INDEX(NPE!AU$2:AU$181,SMALL(IF(NPE!AU$2:AU$181&lt;&gt;"",ROW(INDIRECT("1:"&amp;ROWS(NPE!AU$2:AU$181)))),ROWS(NPE!$1:43))),""),"")</f>
        <v/>
      </c>
      <c r="BL76" s="98" t="str">
        <f t="array" aca="1" ref="BL76" ca="1">IFERROR(IF(ROWS(NPE!$1:43)&lt;=COUNTA(NPE!AV$2:AV$181),INDEX(NPE!AV$2:AV$181,SMALL(IF(NPE!AV$2:AV$181&lt;&gt;"",ROW(INDIRECT("1:"&amp;ROWS(NPE!AV$2:AV$181)))),ROWS(NPE!$1:43))),""),"")</f>
        <v/>
      </c>
      <c r="BM76" s="98" t="str">
        <f t="array" aca="1" ref="BM76" ca="1">IFERROR(IF(ROWS(NPE!$1:43)&lt;=COUNTA(NPE!AW$2:AW$181),INDEX(NPE!AW$2:AW$181,SMALL(IF(NPE!AW$2:AW$181&lt;&gt;"",ROW(INDIRECT("1:"&amp;ROWS(NPE!AW$2:AW$181)))),ROWS(NPE!$1:43))),""),"")</f>
        <v/>
      </c>
      <c r="BN76" s="98" t="str">
        <f t="array" aca="1" ref="BN76" ca="1">IFERROR(IF(ROWS(NPE!$1:43)&lt;=COUNTA(NPE!AX$2:AX$181),INDEX(NPE!AX$2:AX$181,SMALL(IF(NPE!AX$2:AX$181&lt;&gt;"",ROW(INDIRECT("1:"&amp;ROWS(NPE!AX$2:AX$181)))),ROWS(NPE!$1:43))),""),"")</f>
        <v/>
      </c>
      <c r="BO76" s="98" t="str">
        <f t="array" aca="1" ref="BO76" ca="1">IFERROR(IF(ROWS(NPE!$1:43)&lt;=COUNTA(NPE!AY$2:AY$181),INDEX(NPE!AY$2:AY$181,SMALL(IF(NPE!AY$2:AY$181&lt;&gt;"",ROW(INDIRECT("1:"&amp;ROWS(NPE!AY$2:AY$181)))),ROWS(NPE!$1:43))),""),"")</f>
        <v/>
      </c>
      <c r="BP76" s="98" t="str">
        <f t="array" aca="1" ref="BP76" ca="1">IFERROR(IF(ROWS(NPE!$1:43)&lt;=COUNTA(NPE!AZ$2:AZ$181),INDEX(NPE!AZ$2:AZ$181,SMALL(IF(NPE!AZ$2:AZ$181&lt;&gt;"",ROW(INDIRECT("1:"&amp;ROWS(NPE!AZ$2:AZ$181)))),ROWS(NPE!$1:43))),""),"")</f>
        <v/>
      </c>
    </row>
    <row r="77" spans="2:68" x14ac:dyDescent="0.2">
      <c r="B77" s="183" t="str">
        <f ca="1">Surfaces!$B45</f>
        <v/>
      </c>
      <c r="C77" s="110" t="str">
        <f ca="1">IF((VLOOKUP(B77,Surfaces!$B$1:$AL$61,23,0))="",(VLOOKUP(B77,Surfaces!$B$1:$AL$61,36,0)),(VLOOKUP(B77,Surfaces!$B$1:$AL$61,23,0)))</f>
        <v/>
      </c>
      <c r="D77" s="111" t="str">
        <f ca="1">Surfaces!$I45</f>
        <v/>
      </c>
      <c r="E77" s="111" t="str">
        <f ca="1">Surfaces!$H45</f>
        <v/>
      </c>
      <c r="F77" s="110" t="str">
        <f ca="1">IF((VLOOKUP(B77,Surfaces!$B$1:$AL$61,21,0))="",(VLOOKUP(B77,Surfaces!$B$1:$AL$61,34,0)),(VLOOKUP(B77,Surfaces!$B$1:$AL$61,21,0)))</f>
        <v/>
      </c>
      <c r="G77" s="110" t="str">
        <f ca="1">IFERROR(IF((VLOOKUP(B77,Surfaces!$B$1:$AL$61,18,0))="",(VLOOKUP(B77,Surfaces!$B$1:$AL$61,31,0)/$C$3),(VLOOKUP(B77,Surfaces!$B$1:$AL$61,18,0)/$C$3)),"")</f>
        <v/>
      </c>
      <c r="H77" s="111" t="str">
        <f ca="1">IF((VLOOKUP(B77,Surfaces!$B$1:$AL$61,14,0))="",(VLOOKUP(B77,Surfaces!$B$1:$AL$61,28,0)),(VLOOKUP(B77,Surfaces!$B$1:$AL$61,14,0)))</f>
        <v/>
      </c>
      <c r="I77" s="111" t="str">
        <f ca="1">IF((VLOOKUP(B77,Surfaces!$B$1:$AL$61,15,0))="",(VLOOKUP(B77,Surfaces!$B$1:$AL$61,29,0)),(VLOOKUP(B77,Surfaces!$B$1:$AL$61,15,0)))</f>
        <v/>
      </c>
      <c r="J77" s="110" t="str">
        <f ca="1">IF(ISNA(VLOOKUP(B77,Calendrier!$A$2:$BR$181,67,0)),"",(VLOOKUP(B77,Calendrier!$A$2:$BR$181,67,0))*D77)</f>
        <v/>
      </c>
      <c r="K77" s="110" t="str">
        <f ca="1">IF(ISNA(VLOOKUP(B77,Calendrier!$A$2:$BR$181,68,0)),"",(VLOOKUP(B77,Calendrier!$A$2:$BR$181,68,0)))</f>
        <v/>
      </c>
      <c r="L77" s="110" t="str">
        <f ca="1">IF(ISNA(VLOOKUP(B77,Calendrier!$A$2:$BR$181,69,0)),"",(VLOOKUP(B77,Calendrier!$A$2:$BR$181,69,0))*D77)</f>
        <v/>
      </c>
      <c r="M77" s="110" t="str">
        <f t="shared" ca="1" si="0"/>
        <v/>
      </c>
      <c r="N77" s="110" t="str">
        <f t="shared" ca="1" si="2"/>
        <v/>
      </c>
      <c r="O77" s="184" t="str">
        <f t="shared" ca="1" si="1"/>
        <v/>
      </c>
      <c r="Q77" s="98" t="str">
        <f t="array" aca="1" ref="Q77" ca="1">IFERROR(IF(ROWS(NPE!$1:44)&lt;=COUNTA(NPE!A$2:A$181),INDEX(NPE!A$2:A$181,SMALL(IF(NPE!A$2:A$181&lt;&gt;"",ROW(INDIRECT("1:"&amp;ROWS(NPE!A$2:A$181)))),ROWS(NPE!$1:44))),""),"")</f>
        <v/>
      </c>
      <c r="R77" s="98" t="str">
        <f t="array" aca="1" ref="R77" ca="1">IFERROR(IF(ROWS(NPE!$1:44)&lt;=COUNTA(NPE!B$2:B$181),INDEX(NPE!B$2:B$181,SMALL(IF(NPE!B$2:B$181&lt;&gt;"",ROW(INDIRECT("1:"&amp;ROWS(NPE!B$2:B$181)))),ROWS(NPE!$1:44))),""),"")</f>
        <v/>
      </c>
      <c r="S77" s="98" t="str">
        <f t="array" aca="1" ref="S77" ca="1">IFERROR(IF(ROWS(NPE!$1:44)&lt;=COUNTA(NPE!C$2:C$181),INDEX(NPE!C$2:C$181,SMALL(IF(NPE!C$2:C$181&lt;&gt;"",ROW(INDIRECT("1:"&amp;ROWS(NPE!C$2:C$181)))),ROWS(NPE!$1:44))),""),"")</f>
        <v/>
      </c>
      <c r="T77" s="98" t="str">
        <f t="array" aca="1" ref="T77" ca="1">IFERROR(IF(ROWS(NPE!$1:44)&lt;=COUNTA(NPE!D$2:D$181),INDEX(NPE!D$2:D$181,SMALL(IF(NPE!D$2:D$181&lt;&gt;"",ROW(INDIRECT("1:"&amp;ROWS(NPE!D$2:D$181)))),ROWS(NPE!$1:44))),""),"")</f>
        <v/>
      </c>
      <c r="U77" s="98" t="str">
        <f t="array" aca="1" ref="U77" ca="1">IFERROR(IF(ROWS(NPE!$1:44)&lt;=COUNTA(NPE!E$2:E$181),INDEX(NPE!E$2:E$181,SMALL(IF(NPE!E$2:E$181&lt;&gt;"",ROW(INDIRECT("1:"&amp;ROWS(NPE!E$2:E$181)))),ROWS(NPE!$1:44))),""),"")</f>
        <v/>
      </c>
      <c r="V77" s="98" t="str">
        <f t="array" aca="1" ref="V77" ca="1">IFERROR(IF(ROWS(NPE!$1:44)&lt;=COUNTA(NPE!F$2:F$181),INDEX(NPE!F$2:F$181,SMALL(IF(NPE!F$2:F$181&lt;&gt;"",ROW(INDIRECT("1:"&amp;ROWS(NPE!F$2:F$181)))),ROWS(NPE!$1:44))),""),"")</f>
        <v/>
      </c>
      <c r="W77" s="98" t="str">
        <f t="array" aca="1" ref="W77" ca="1">IFERROR(IF(ROWS(NPE!$1:44)&lt;=COUNTA(NPE!G$2:G$181),INDEX(NPE!G$2:G$181,SMALL(IF(NPE!G$2:G$181&lt;&gt;"",ROW(INDIRECT("1:"&amp;ROWS(NPE!G$2:G$181)))),ROWS(NPE!$1:44))),""),"")</f>
        <v/>
      </c>
      <c r="X77" s="98" t="str">
        <f t="array" aca="1" ref="X77" ca="1">IFERROR(IF(ROWS(NPE!$1:44)&lt;=COUNTA(NPE!H$2:H$181),INDEX(NPE!H$2:H$181,SMALL(IF(NPE!H$2:H$181&lt;&gt;"",ROW(INDIRECT("1:"&amp;ROWS(NPE!H$2:H$181)))),ROWS(NPE!$1:44))),""),"")</f>
        <v/>
      </c>
      <c r="Y77" s="98" t="str">
        <f t="array" aca="1" ref="Y77" ca="1">IFERROR(IF(ROWS(NPE!$1:44)&lt;=COUNTA(NPE!I$2:I$181),INDEX(NPE!I$2:I$181,SMALL(IF(NPE!I$2:I$181&lt;&gt;"",ROW(INDIRECT("1:"&amp;ROWS(NPE!I$2:I$181)))),ROWS(NPE!$1:44))),""),"")</f>
        <v/>
      </c>
      <c r="Z77" s="98" t="str">
        <f t="array" aca="1" ref="Z77" ca="1">IFERROR(IF(ROWS(NPE!$1:44)&lt;=COUNTA(NPE!J$2:J$181),INDEX(NPE!J$2:J$181,SMALL(IF(NPE!J$2:J$181&lt;&gt;"",ROW(INDIRECT("1:"&amp;ROWS(NPE!J$2:J$181)))),ROWS(NPE!$1:44))),""),"")</f>
        <v/>
      </c>
      <c r="AA77" s="98" t="str">
        <f t="array" aca="1" ref="AA77" ca="1">IFERROR(IF(ROWS(NPE!$1:44)&lt;=COUNTA(NPE!K$2:K$181),INDEX(NPE!K$2:K$181,SMALL(IF(NPE!K$2:K$181&lt;&gt;"",ROW(INDIRECT("1:"&amp;ROWS(NPE!K$2:K$181)))),ROWS(NPE!$1:44))),""),"")</f>
        <v/>
      </c>
      <c r="AB77" s="98" t="str">
        <f t="array" aca="1" ref="AB77" ca="1">IFERROR(IF(ROWS(NPE!$1:44)&lt;=COUNTA(NPE!L$2:L$181),INDEX(NPE!L$2:L$181,SMALL(IF(NPE!L$2:L$181&lt;&gt;"",ROW(INDIRECT("1:"&amp;ROWS(NPE!L$2:L$181)))),ROWS(NPE!$1:44))),""),"")</f>
        <v/>
      </c>
      <c r="AC77" s="98" t="str">
        <f t="array" aca="1" ref="AC77" ca="1">IFERROR(IF(ROWS(NPE!$1:44)&lt;=COUNTA(NPE!M$2:M$181),INDEX(NPE!M$2:M$181,SMALL(IF(NPE!M$2:M$181&lt;&gt;"",ROW(INDIRECT("1:"&amp;ROWS(NPE!M$2:M$181)))),ROWS(NPE!$1:44))),""),"")</f>
        <v/>
      </c>
      <c r="AD77" s="98" t="str">
        <f t="array" aca="1" ref="AD77" ca="1">IFERROR(IF(ROWS(NPE!$1:44)&lt;=COUNTA(NPE!N$2:N$181),INDEX(NPE!N$2:N$181,SMALL(IF(NPE!N$2:N$181&lt;&gt;"",ROW(INDIRECT("1:"&amp;ROWS(NPE!N$2:N$181)))),ROWS(NPE!$1:44))),""),"")</f>
        <v/>
      </c>
      <c r="AE77" s="98" t="str">
        <f t="array" aca="1" ref="AE77" ca="1">IFERROR(IF(ROWS(NPE!$1:44)&lt;=COUNTA(NPE!O$2:O$181),INDEX(NPE!O$2:O$181,SMALL(IF(NPE!O$2:O$181&lt;&gt;"",ROW(INDIRECT("1:"&amp;ROWS(NPE!O$2:O$181)))),ROWS(NPE!$1:44))),""),"")</f>
        <v/>
      </c>
      <c r="AF77" s="98" t="str">
        <f t="array" aca="1" ref="AF77" ca="1">IFERROR(IF(ROWS(NPE!$1:44)&lt;=COUNTA(NPE!P$2:P$181),INDEX(NPE!P$2:P$181,SMALL(IF(NPE!P$2:P$181&lt;&gt;"",ROW(INDIRECT("1:"&amp;ROWS(NPE!P$2:P$181)))),ROWS(NPE!$1:44))),""),"")</f>
        <v/>
      </c>
      <c r="AG77" s="98" t="str">
        <f t="array" aca="1" ref="AG77" ca="1">IFERROR(IF(ROWS(NPE!$1:44)&lt;=COUNTA(NPE!Q$2:Q$181),INDEX(NPE!Q$2:Q$181,SMALL(IF(NPE!Q$2:Q$181&lt;&gt;"",ROW(INDIRECT("1:"&amp;ROWS(NPE!Q$2:Q$181)))),ROWS(NPE!$1:44))),""),"")</f>
        <v/>
      </c>
      <c r="AH77" s="98" t="str">
        <f t="array" aca="1" ref="AH77" ca="1">IFERROR(IF(ROWS(NPE!$1:44)&lt;=COUNTA(NPE!R$2:R$181),INDEX(NPE!R$2:R$181,SMALL(IF(NPE!R$2:R$181&lt;&gt;"",ROW(INDIRECT("1:"&amp;ROWS(NPE!R$2:R$181)))),ROWS(NPE!$1:44))),""),"")</f>
        <v/>
      </c>
      <c r="AI77" s="98" t="str">
        <f t="array" aca="1" ref="AI77" ca="1">IFERROR(IF(ROWS(NPE!$1:44)&lt;=COUNTA(NPE!S$2:S$181),INDEX(NPE!S$2:S$181,SMALL(IF(NPE!S$2:S$181&lt;&gt;"",ROW(INDIRECT("1:"&amp;ROWS(NPE!S$2:S$181)))),ROWS(NPE!$1:44))),""),"")</f>
        <v/>
      </c>
      <c r="AJ77" s="98" t="str">
        <f t="array" aca="1" ref="AJ77" ca="1">IFERROR(IF(ROWS(NPE!$1:44)&lt;=COUNTA(NPE!T$2:T$181),INDEX(NPE!T$2:T$181,SMALL(IF(NPE!T$2:T$181&lt;&gt;"",ROW(INDIRECT("1:"&amp;ROWS(NPE!T$2:T$181)))),ROWS(NPE!$1:44))),""),"")</f>
        <v/>
      </c>
      <c r="AK77" s="98" t="str">
        <f t="array" aca="1" ref="AK77" ca="1">IFERROR(IF(ROWS(NPE!$1:44)&lt;=COUNTA(NPE!U$2:U$181),INDEX(NPE!U$2:U$181,SMALL(IF(NPE!U$2:U$181&lt;&gt;"",ROW(INDIRECT("1:"&amp;ROWS(NPE!U$2:U$181)))),ROWS(NPE!$1:44))),""),"")</f>
        <v/>
      </c>
      <c r="AL77" s="98" t="str">
        <f t="array" aca="1" ref="AL77" ca="1">IFERROR(IF(ROWS(NPE!$1:44)&lt;=COUNTA(NPE!V$2:V$181),INDEX(NPE!V$2:V$181,SMALL(IF(NPE!V$2:V$181&lt;&gt;"",ROW(INDIRECT("1:"&amp;ROWS(NPE!V$2:V$181)))),ROWS(NPE!$1:44))),""),"")</f>
        <v/>
      </c>
      <c r="AM77" s="98" t="str">
        <f t="array" aca="1" ref="AM77" ca="1">IFERROR(IF(ROWS(NPE!$1:44)&lt;=COUNTA(NPE!W$2:W$181),INDEX(NPE!W$2:W$181,SMALL(IF(NPE!W$2:W$181&lt;&gt;"",ROW(INDIRECT("1:"&amp;ROWS(NPE!W$2:W$181)))),ROWS(NPE!$1:44))),""),"")</f>
        <v/>
      </c>
      <c r="AN77" s="98" t="str">
        <f t="array" aca="1" ref="AN77" ca="1">IFERROR(IF(ROWS(NPE!$1:44)&lt;=COUNTA(NPE!X$2:X$181),INDEX(NPE!X$2:X$181,SMALL(IF(NPE!X$2:X$181&lt;&gt;"",ROW(INDIRECT("1:"&amp;ROWS(NPE!X$2:X$181)))),ROWS(NPE!$1:44))),""),"")</f>
        <v/>
      </c>
      <c r="AO77" s="98" t="str">
        <f t="array" aca="1" ref="AO77" ca="1">IFERROR(IF(ROWS(NPE!$1:44)&lt;=COUNTA(NPE!Y$2:Y$181),INDEX(NPE!Y$2:Y$181,SMALL(IF(NPE!Y$2:Y$181&lt;&gt;"",ROW(INDIRECT("1:"&amp;ROWS(NPE!Y$2:Y$181)))),ROWS(NPE!$1:44))),""),"")</f>
        <v/>
      </c>
      <c r="AP77" s="98" t="str">
        <f t="array" aca="1" ref="AP77" ca="1">IFERROR(IF(ROWS(NPE!$1:44)&lt;=COUNTA(NPE!Z$2:Z$181),INDEX(NPE!Z$2:Z$181,SMALL(IF(NPE!Z$2:Z$181&lt;&gt;"",ROW(INDIRECT("1:"&amp;ROWS(NPE!Z$2:Z$181)))),ROWS(NPE!$1:44))),""),"")</f>
        <v/>
      </c>
      <c r="AQ77" s="98" t="str">
        <f t="array" aca="1" ref="AQ77" ca="1">IFERROR(IF(ROWS(NPE!$1:44)&lt;=COUNTA(NPE!AA$2:AA$181),INDEX(NPE!AA$2:AA$181,SMALL(IF(NPE!AA$2:AA$181&lt;&gt;"",ROW(INDIRECT("1:"&amp;ROWS(NPE!AA$2:AA$181)))),ROWS(NPE!$1:44))),""),"")</f>
        <v/>
      </c>
      <c r="AR77" s="98" t="str">
        <f t="array" aca="1" ref="AR77" ca="1">IFERROR(IF(ROWS(NPE!$1:44)&lt;=COUNTA(NPE!AB$2:AB$181),INDEX(NPE!AB$2:AB$181,SMALL(IF(NPE!AB$2:AB$181&lt;&gt;"",ROW(INDIRECT("1:"&amp;ROWS(NPE!AB$2:AB$181)))),ROWS(NPE!$1:44))),""),"")</f>
        <v/>
      </c>
      <c r="AS77" s="98" t="str">
        <f t="array" aca="1" ref="AS77" ca="1">IFERROR(IF(ROWS(NPE!$1:44)&lt;=COUNTA(NPE!AC$2:AC$181),INDEX(NPE!AC$2:AC$181,SMALL(IF(NPE!AC$2:AC$181&lt;&gt;"",ROW(INDIRECT("1:"&amp;ROWS(NPE!AC$2:AC$181)))),ROWS(NPE!$1:44))),""),"")</f>
        <v/>
      </c>
      <c r="AT77" s="98" t="str">
        <f t="array" aca="1" ref="AT77" ca="1">IFERROR(IF(ROWS(NPE!$1:44)&lt;=COUNTA(NPE!AD$2:AD$181),INDEX(NPE!AD$2:AD$181,SMALL(IF(NPE!AD$2:AD$181&lt;&gt;"",ROW(INDIRECT("1:"&amp;ROWS(NPE!AD$2:AD$181)))),ROWS(NPE!$1:44))),""),"")</f>
        <v/>
      </c>
      <c r="AU77" s="98" t="str">
        <f t="array" aca="1" ref="AU77" ca="1">IFERROR(IF(ROWS(NPE!$1:44)&lt;=COUNTA(NPE!AE$2:AE$181),INDEX(NPE!AE$2:AE$181,SMALL(IF(NPE!AE$2:AE$181&lt;&gt;"",ROW(INDIRECT("1:"&amp;ROWS(NPE!AE$2:AE$181)))),ROWS(NPE!$1:44))),""),"")</f>
        <v/>
      </c>
      <c r="AV77" s="98" t="str">
        <f t="array" aca="1" ref="AV77" ca="1">IFERROR(IF(ROWS(NPE!$1:44)&lt;=COUNTA(NPE!AF$2:AF$181),INDEX(NPE!AF$2:AF$181,SMALL(IF(NPE!AF$2:AF$181&lt;&gt;"",ROW(INDIRECT("1:"&amp;ROWS(NPE!AF$2:AF$181)))),ROWS(NPE!$1:44))),""),"")</f>
        <v/>
      </c>
      <c r="AW77" s="98" t="str">
        <f t="array" aca="1" ref="AW77" ca="1">IFERROR(IF(ROWS(NPE!$1:44)&lt;=COUNTA(NPE!AG$2:AG$181),INDEX(NPE!AG$2:AG$181,SMALL(IF(NPE!AG$2:AG$181&lt;&gt;"",ROW(INDIRECT("1:"&amp;ROWS(NPE!AG$2:AG$181)))),ROWS(NPE!$1:44))),""),"")</f>
        <v/>
      </c>
      <c r="AX77" s="98" t="str">
        <f t="array" aca="1" ref="AX77" ca="1">IFERROR(IF(ROWS(NPE!$1:44)&lt;=COUNTA(NPE!AH$2:AH$181),INDEX(NPE!AH$2:AH$181,SMALL(IF(NPE!AH$2:AH$181&lt;&gt;"",ROW(INDIRECT("1:"&amp;ROWS(NPE!AH$2:AH$181)))),ROWS(NPE!$1:44))),""),"")</f>
        <v/>
      </c>
      <c r="AY77" s="98" t="str">
        <f t="array" aca="1" ref="AY77" ca="1">IFERROR(IF(ROWS(NPE!$1:44)&lt;=COUNTA(NPE!AI$2:AI$181),INDEX(NPE!AI$2:AI$181,SMALL(IF(NPE!AI$2:AI$181&lt;&gt;"",ROW(INDIRECT("1:"&amp;ROWS(NPE!AI$2:AI$181)))),ROWS(NPE!$1:44))),""),"")</f>
        <v/>
      </c>
      <c r="AZ77" s="98" t="str">
        <f t="array" aca="1" ref="AZ77" ca="1">IFERROR(IF(ROWS(NPE!$1:44)&lt;=COUNTA(NPE!AJ$2:AJ$181),INDEX(NPE!AJ$2:AJ$181,SMALL(IF(NPE!AJ$2:AJ$181&lt;&gt;"",ROW(INDIRECT("1:"&amp;ROWS(NPE!AJ$2:AJ$181)))),ROWS(NPE!$1:44))),""),"")</f>
        <v/>
      </c>
      <c r="BA77" s="98" t="str">
        <f t="array" aca="1" ref="BA77" ca="1">IFERROR(IF(ROWS(NPE!$1:44)&lt;=COUNTA(NPE!AK$2:AK$181),INDEX(NPE!AK$2:AK$181,SMALL(IF(NPE!AK$2:AK$181&lt;&gt;"",ROW(INDIRECT("1:"&amp;ROWS(NPE!AK$2:AK$181)))),ROWS(NPE!$1:44))),""),"")</f>
        <v/>
      </c>
      <c r="BB77" s="98" t="str">
        <f t="array" aca="1" ref="BB77" ca="1">IFERROR(IF(ROWS(NPE!$1:44)&lt;=COUNTA(NPE!AL$2:AL$181),INDEX(NPE!AL$2:AL$181,SMALL(IF(NPE!AL$2:AL$181&lt;&gt;"",ROW(INDIRECT("1:"&amp;ROWS(NPE!AL$2:AL$181)))),ROWS(NPE!$1:44))),""),"")</f>
        <v/>
      </c>
      <c r="BC77" s="98" t="str">
        <f t="array" aca="1" ref="BC77" ca="1">IFERROR(IF(ROWS(NPE!$1:44)&lt;=COUNTA(NPE!AM$2:AM$181),INDEX(NPE!AM$2:AM$181,SMALL(IF(NPE!AM$2:AM$181&lt;&gt;"",ROW(INDIRECT("1:"&amp;ROWS(NPE!AM$2:AM$181)))),ROWS(NPE!$1:44))),""),"")</f>
        <v/>
      </c>
      <c r="BD77" s="98" t="str">
        <f t="array" aca="1" ref="BD77" ca="1">IFERROR(IF(ROWS(NPE!$1:44)&lt;=COUNTA(NPE!AN$2:AN$181),INDEX(NPE!AN$2:AN$181,SMALL(IF(NPE!AN$2:AN$181&lt;&gt;"",ROW(INDIRECT("1:"&amp;ROWS(NPE!AN$2:AN$181)))),ROWS(NPE!$1:44))),""),"")</f>
        <v/>
      </c>
      <c r="BE77" s="98" t="str">
        <f t="array" aca="1" ref="BE77" ca="1">IFERROR(IF(ROWS(NPE!$1:44)&lt;=COUNTA(NPE!AO$2:AO$181),INDEX(NPE!AO$2:AO$181,SMALL(IF(NPE!AO$2:AO$181&lt;&gt;"",ROW(INDIRECT("1:"&amp;ROWS(NPE!AO$2:AO$181)))),ROWS(NPE!$1:44))),""),"")</f>
        <v/>
      </c>
      <c r="BF77" s="98" t="str">
        <f t="array" aca="1" ref="BF77" ca="1">IFERROR(IF(ROWS(NPE!$1:44)&lt;=COUNTA(NPE!AP$2:AP$181),INDEX(NPE!AP$2:AP$181,SMALL(IF(NPE!AP$2:AP$181&lt;&gt;"",ROW(INDIRECT("1:"&amp;ROWS(NPE!AP$2:AP$181)))),ROWS(NPE!$1:44))),""),"")</f>
        <v/>
      </c>
      <c r="BG77" s="98" t="str">
        <f t="array" aca="1" ref="BG77" ca="1">IFERROR(IF(ROWS(NPE!$1:44)&lt;=COUNTA(NPE!AQ$2:AQ$181),INDEX(NPE!AQ$2:AQ$181,SMALL(IF(NPE!AQ$2:AQ$181&lt;&gt;"",ROW(INDIRECT("1:"&amp;ROWS(NPE!AQ$2:AQ$181)))),ROWS(NPE!$1:44))),""),"")</f>
        <v/>
      </c>
      <c r="BH77" s="98" t="str">
        <f t="array" aca="1" ref="BH77" ca="1">IFERROR(IF(ROWS(NPE!$1:44)&lt;=COUNTA(NPE!AR$2:AR$181),INDEX(NPE!AR$2:AR$181,SMALL(IF(NPE!AR$2:AR$181&lt;&gt;"",ROW(INDIRECT("1:"&amp;ROWS(NPE!AR$2:AR$181)))),ROWS(NPE!$1:44))),""),"")</f>
        <v/>
      </c>
      <c r="BI77" s="98" t="str">
        <f t="array" aca="1" ref="BI77" ca="1">IFERROR(IF(ROWS(NPE!$1:44)&lt;=COUNTA(NPE!AS$2:AS$181),INDEX(NPE!AS$2:AS$181,SMALL(IF(NPE!AS$2:AS$181&lt;&gt;"",ROW(INDIRECT("1:"&amp;ROWS(NPE!AS$2:AS$181)))),ROWS(NPE!$1:44))),""),"")</f>
        <v/>
      </c>
      <c r="BJ77" s="98" t="str">
        <f t="array" aca="1" ref="BJ77" ca="1">IFERROR(IF(ROWS(NPE!$1:44)&lt;=COUNTA(NPE!AT$2:AT$181),INDEX(NPE!AT$2:AT$181,SMALL(IF(NPE!AT$2:AT$181&lt;&gt;"",ROW(INDIRECT("1:"&amp;ROWS(NPE!AT$2:AT$181)))),ROWS(NPE!$1:44))),""),"")</f>
        <v/>
      </c>
      <c r="BK77" s="98" t="str">
        <f t="array" aca="1" ref="BK77" ca="1">IFERROR(IF(ROWS(NPE!$1:44)&lt;=COUNTA(NPE!AU$2:AU$181),INDEX(NPE!AU$2:AU$181,SMALL(IF(NPE!AU$2:AU$181&lt;&gt;"",ROW(INDIRECT("1:"&amp;ROWS(NPE!AU$2:AU$181)))),ROWS(NPE!$1:44))),""),"")</f>
        <v/>
      </c>
      <c r="BL77" s="98" t="str">
        <f t="array" aca="1" ref="BL77" ca="1">IFERROR(IF(ROWS(NPE!$1:44)&lt;=COUNTA(NPE!AV$2:AV$181),INDEX(NPE!AV$2:AV$181,SMALL(IF(NPE!AV$2:AV$181&lt;&gt;"",ROW(INDIRECT("1:"&amp;ROWS(NPE!AV$2:AV$181)))),ROWS(NPE!$1:44))),""),"")</f>
        <v/>
      </c>
      <c r="BM77" s="98" t="str">
        <f t="array" aca="1" ref="BM77" ca="1">IFERROR(IF(ROWS(NPE!$1:44)&lt;=COUNTA(NPE!AW$2:AW$181),INDEX(NPE!AW$2:AW$181,SMALL(IF(NPE!AW$2:AW$181&lt;&gt;"",ROW(INDIRECT("1:"&amp;ROWS(NPE!AW$2:AW$181)))),ROWS(NPE!$1:44))),""),"")</f>
        <v/>
      </c>
      <c r="BN77" s="98" t="str">
        <f t="array" aca="1" ref="BN77" ca="1">IFERROR(IF(ROWS(NPE!$1:44)&lt;=COUNTA(NPE!AX$2:AX$181),INDEX(NPE!AX$2:AX$181,SMALL(IF(NPE!AX$2:AX$181&lt;&gt;"",ROW(INDIRECT("1:"&amp;ROWS(NPE!AX$2:AX$181)))),ROWS(NPE!$1:44))),""),"")</f>
        <v/>
      </c>
      <c r="BO77" s="98" t="str">
        <f t="array" aca="1" ref="BO77" ca="1">IFERROR(IF(ROWS(NPE!$1:44)&lt;=COUNTA(NPE!AY$2:AY$181),INDEX(NPE!AY$2:AY$181,SMALL(IF(NPE!AY$2:AY$181&lt;&gt;"",ROW(INDIRECT("1:"&amp;ROWS(NPE!AY$2:AY$181)))),ROWS(NPE!$1:44))),""),"")</f>
        <v/>
      </c>
      <c r="BP77" s="98" t="str">
        <f t="array" aca="1" ref="BP77" ca="1">IFERROR(IF(ROWS(NPE!$1:44)&lt;=COUNTA(NPE!AZ$2:AZ$181),INDEX(NPE!AZ$2:AZ$181,SMALL(IF(NPE!AZ$2:AZ$181&lt;&gt;"",ROW(INDIRECT("1:"&amp;ROWS(NPE!AZ$2:AZ$181)))),ROWS(NPE!$1:44))),""),"")</f>
        <v/>
      </c>
    </row>
    <row r="78" spans="2:68" x14ac:dyDescent="0.2">
      <c r="B78" s="183" t="str">
        <f ca="1">Surfaces!$B46</f>
        <v/>
      </c>
      <c r="C78" s="110" t="str">
        <f ca="1">IF((VLOOKUP(B78,Surfaces!$B$1:$AL$61,23,0))="",(VLOOKUP(B78,Surfaces!$B$1:$AL$61,36,0)),(VLOOKUP(B78,Surfaces!$B$1:$AL$61,23,0)))</f>
        <v/>
      </c>
      <c r="D78" s="111" t="str">
        <f ca="1">Surfaces!$I46</f>
        <v/>
      </c>
      <c r="E78" s="111" t="str">
        <f ca="1">Surfaces!$H46</f>
        <v/>
      </c>
      <c r="F78" s="110" t="str">
        <f ca="1">IF((VLOOKUP(B78,Surfaces!$B$1:$AL$61,21,0))="",(VLOOKUP(B78,Surfaces!$B$1:$AL$61,34,0)),(VLOOKUP(B78,Surfaces!$B$1:$AL$61,21,0)))</f>
        <v/>
      </c>
      <c r="G78" s="110" t="str">
        <f ca="1">IFERROR(IF((VLOOKUP(B78,Surfaces!$B$1:$AL$61,18,0))="",(VLOOKUP(B78,Surfaces!$B$1:$AL$61,31,0)/$C$3),(VLOOKUP(B78,Surfaces!$B$1:$AL$61,18,0)/$C$3)),"")</f>
        <v/>
      </c>
      <c r="H78" s="111" t="str">
        <f ca="1">IF((VLOOKUP(B78,Surfaces!$B$1:$AL$61,14,0))="",(VLOOKUP(B78,Surfaces!$B$1:$AL$61,28,0)),(VLOOKUP(B78,Surfaces!$B$1:$AL$61,14,0)))</f>
        <v/>
      </c>
      <c r="I78" s="111" t="str">
        <f ca="1">IF((VLOOKUP(B78,Surfaces!$B$1:$AL$61,15,0))="",(VLOOKUP(B78,Surfaces!$B$1:$AL$61,29,0)),(VLOOKUP(B78,Surfaces!$B$1:$AL$61,15,0)))</f>
        <v/>
      </c>
      <c r="J78" s="110" t="str">
        <f ca="1">IF(ISNA(VLOOKUP(B78,Calendrier!$A$2:$BR$181,67,0)),"",(VLOOKUP(B78,Calendrier!$A$2:$BR$181,67,0))*D78)</f>
        <v/>
      </c>
      <c r="K78" s="110" t="str">
        <f ca="1">IF(ISNA(VLOOKUP(B78,Calendrier!$A$2:$BR$181,68,0)),"",(VLOOKUP(B78,Calendrier!$A$2:$BR$181,68,0)))</f>
        <v/>
      </c>
      <c r="L78" s="110" t="str">
        <f ca="1">IF(ISNA(VLOOKUP(B78,Calendrier!$A$2:$BR$181,69,0)),"",(VLOOKUP(B78,Calendrier!$A$2:$BR$181,69,0))*D78)</f>
        <v/>
      </c>
      <c r="M78" s="110" t="str">
        <f t="shared" ca="1" si="0"/>
        <v/>
      </c>
      <c r="N78" s="110" t="str">
        <f t="shared" ca="1" si="2"/>
        <v/>
      </c>
      <c r="O78" s="184" t="str">
        <f t="shared" ca="1" si="1"/>
        <v/>
      </c>
      <c r="Q78" s="98" t="str">
        <f t="array" aca="1" ref="Q78" ca="1">IFERROR(IF(ROWS(NPE!$1:45)&lt;=COUNTA(NPE!A$2:A$181),INDEX(NPE!A$2:A$181,SMALL(IF(NPE!A$2:A$181&lt;&gt;"",ROW(INDIRECT("1:"&amp;ROWS(NPE!A$2:A$181)))),ROWS(NPE!$1:45))),""),"")</f>
        <v/>
      </c>
      <c r="R78" s="98" t="str">
        <f t="array" aca="1" ref="R78" ca="1">IFERROR(IF(ROWS(NPE!$1:45)&lt;=COUNTA(NPE!B$2:B$181),INDEX(NPE!B$2:B$181,SMALL(IF(NPE!B$2:B$181&lt;&gt;"",ROW(INDIRECT("1:"&amp;ROWS(NPE!B$2:B$181)))),ROWS(NPE!$1:45))),""),"")</f>
        <v/>
      </c>
      <c r="S78" s="98" t="str">
        <f t="array" aca="1" ref="S78" ca="1">IFERROR(IF(ROWS(NPE!$1:45)&lt;=COUNTA(NPE!C$2:C$181),INDEX(NPE!C$2:C$181,SMALL(IF(NPE!C$2:C$181&lt;&gt;"",ROW(INDIRECT("1:"&amp;ROWS(NPE!C$2:C$181)))),ROWS(NPE!$1:45))),""),"")</f>
        <v/>
      </c>
      <c r="T78" s="98" t="str">
        <f t="array" aca="1" ref="T78" ca="1">IFERROR(IF(ROWS(NPE!$1:45)&lt;=COUNTA(NPE!D$2:D$181),INDEX(NPE!D$2:D$181,SMALL(IF(NPE!D$2:D$181&lt;&gt;"",ROW(INDIRECT("1:"&amp;ROWS(NPE!D$2:D$181)))),ROWS(NPE!$1:45))),""),"")</f>
        <v/>
      </c>
      <c r="U78" s="98" t="str">
        <f t="array" aca="1" ref="U78" ca="1">IFERROR(IF(ROWS(NPE!$1:45)&lt;=COUNTA(NPE!E$2:E$181),INDEX(NPE!E$2:E$181,SMALL(IF(NPE!E$2:E$181&lt;&gt;"",ROW(INDIRECT("1:"&amp;ROWS(NPE!E$2:E$181)))),ROWS(NPE!$1:45))),""),"")</f>
        <v/>
      </c>
      <c r="V78" s="98" t="str">
        <f t="array" aca="1" ref="V78" ca="1">IFERROR(IF(ROWS(NPE!$1:45)&lt;=COUNTA(NPE!F$2:F$181),INDEX(NPE!F$2:F$181,SMALL(IF(NPE!F$2:F$181&lt;&gt;"",ROW(INDIRECT("1:"&amp;ROWS(NPE!F$2:F$181)))),ROWS(NPE!$1:45))),""),"")</f>
        <v/>
      </c>
      <c r="W78" s="98" t="str">
        <f t="array" aca="1" ref="W78" ca="1">IFERROR(IF(ROWS(NPE!$1:45)&lt;=COUNTA(NPE!G$2:G$181),INDEX(NPE!G$2:G$181,SMALL(IF(NPE!G$2:G$181&lt;&gt;"",ROW(INDIRECT("1:"&amp;ROWS(NPE!G$2:G$181)))),ROWS(NPE!$1:45))),""),"")</f>
        <v/>
      </c>
      <c r="X78" s="98" t="str">
        <f t="array" aca="1" ref="X78" ca="1">IFERROR(IF(ROWS(NPE!$1:45)&lt;=COUNTA(NPE!H$2:H$181),INDEX(NPE!H$2:H$181,SMALL(IF(NPE!H$2:H$181&lt;&gt;"",ROW(INDIRECT("1:"&amp;ROWS(NPE!H$2:H$181)))),ROWS(NPE!$1:45))),""),"")</f>
        <v/>
      </c>
      <c r="Y78" s="98" t="str">
        <f t="array" aca="1" ref="Y78" ca="1">IFERROR(IF(ROWS(NPE!$1:45)&lt;=COUNTA(NPE!I$2:I$181),INDEX(NPE!I$2:I$181,SMALL(IF(NPE!I$2:I$181&lt;&gt;"",ROW(INDIRECT("1:"&amp;ROWS(NPE!I$2:I$181)))),ROWS(NPE!$1:45))),""),"")</f>
        <v/>
      </c>
      <c r="Z78" s="98" t="str">
        <f t="array" aca="1" ref="Z78" ca="1">IFERROR(IF(ROWS(NPE!$1:45)&lt;=COUNTA(NPE!J$2:J$181),INDEX(NPE!J$2:J$181,SMALL(IF(NPE!J$2:J$181&lt;&gt;"",ROW(INDIRECT("1:"&amp;ROWS(NPE!J$2:J$181)))),ROWS(NPE!$1:45))),""),"")</f>
        <v/>
      </c>
      <c r="AA78" s="98" t="str">
        <f t="array" aca="1" ref="AA78" ca="1">IFERROR(IF(ROWS(NPE!$1:45)&lt;=COUNTA(NPE!K$2:K$181),INDEX(NPE!K$2:K$181,SMALL(IF(NPE!K$2:K$181&lt;&gt;"",ROW(INDIRECT("1:"&amp;ROWS(NPE!K$2:K$181)))),ROWS(NPE!$1:45))),""),"")</f>
        <v/>
      </c>
      <c r="AB78" s="98" t="str">
        <f t="array" aca="1" ref="AB78" ca="1">IFERROR(IF(ROWS(NPE!$1:45)&lt;=COUNTA(NPE!L$2:L$181),INDEX(NPE!L$2:L$181,SMALL(IF(NPE!L$2:L$181&lt;&gt;"",ROW(INDIRECT("1:"&amp;ROWS(NPE!L$2:L$181)))),ROWS(NPE!$1:45))),""),"")</f>
        <v/>
      </c>
      <c r="AC78" s="98" t="str">
        <f t="array" aca="1" ref="AC78" ca="1">IFERROR(IF(ROWS(NPE!$1:45)&lt;=COUNTA(NPE!M$2:M$181),INDEX(NPE!M$2:M$181,SMALL(IF(NPE!M$2:M$181&lt;&gt;"",ROW(INDIRECT("1:"&amp;ROWS(NPE!M$2:M$181)))),ROWS(NPE!$1:45))),""),"")</f>
        <v/>
      </c>
      <c r="AD78" s="98" t="str">
        <f t="array" aca="1" ref="AD78" ca="1">IFERROR(IF(ROWS(NPE!$1:45)&lt;=COUNTA(NPE!N$2:N$181),INDEX(NPE!N$2:N$181,SMALL(IF(NPE!N$2:N$181&lt;&gt;"",ROW(INDIRECT("1:"&amp;ROWS(NPE!N$2:N$181)))),ROWS(NPE!$1:45))),""),"")</f>
        <v/>
      </c>
      <c r="AE78" s="98" t="str">
        <f t="array" aca="1" ref="AE78" ca="1">IFERROR(IF(ROWS(NPE!$1:45)&lt;=COUNTA(NPE!O$2:O$181),INDEX(NPE!O$2:O$181,SMALL(IF(NPE!O$2:O$181&lt;&gt;"",ROW(INDIRECT("1:"&amp;ROWS(NPE!O$2:O$181)))),ROWS(NPE!$1:45))),""),"")</f>
        <v/>
      </c>
      <c r="AF78" s="98" t="str">
        <f t="array" aca="1" ref="AF78" ca="1">IFERROR(IF(ROWS(NPE!$1:45)&lt;=COUNTA(NPE!P$2:P$181),INDEX(NPE!P$2:P$181,SMALL(IF(NPE!P$2:P$181&lt;&gt;"",ROW(INDIRECT("1:"&amp;ROWS(NPE!P$2:P$181)))),ROWS(NPE!$1:45))),""),"")</f>
        <v/>
      </c>
      <c r="AG78" s="98" t="str">
        <f t="array" aca="1" ref="AG78" ca="1">IFERROR(IF(ROWS(NPE!$1:45)&lt;=COUNTA(NPE!Q$2:Q$181),INDEX(NPE!Q$2:Q$181,SMALL(IF(NPE!Q$2:Q$181&lt;&gt;"",ROW(INDIRECT("1:"&amp;ROWS(NPE!Q$2:Q$181)))),ROWS(NPE!$1:45))),""),"")</f>
        <v/>
      </c>
      <c r="AH78" s="98" t="str">
        <f t="array" aca="1" ref="AH78" ca="1">IFERROR(IF(ROWS(NPE!$1:45)&lt;=COUNTA(NPE!R$2:R$181),INDEX(NPE!R$2:R$181,SMALL(IF(NPE!R$2:R$181&lt;&gt;"",ROW(INDIRECT("1:"&amp;ROWS(NPE!R$2:R$181)))),ROWS(NPE!$1:45))),""),"")</f>
        <v/>
      </c>
      <c r="AI78" s="98" t="str">
        <f t="array" aca="1" ref="AI78" ca="1">IFERROR(IF(ROWS(NPE!$1:45)&lt;=COUNTA(NPE!S$2:S$181),INDEX(NPE!S$2:S$181,SMALL(IF(NPE!S$2:S$181&lt;&gt;"",ROW(INDIRECT("1:"&amp;ROWS(NPE!S$2:S$181)))),ROWS(NPE!$1:45))),""),"")</f>
        <v/>
      </c>
      <c r="AJ78" s="98" t="str">
        <f t="array" aca="1" ref="AJ78" ca="1">IFERROR(IF(ROWS(NPE!$1:45)&lt;=COUNTA(NPE!T$2:T$181),INDEX(NPE!T$2:T$181,SMALL(IF(NPE!T$2:T$181&lt;&gt;"",ROW(INDIRECT("1:"&amp;ROWS(NPE!T$2:T$181)))),ROWS(NPE!$1:45))),""),"")</f>
        <v/>
      </c>
      <c r="AK78" s="98" t="str">
        <f t="array" aca="1" ref="AK78" ca="1">IFERROR(IF(ROWS(NPE!$1:45)&lt;=COUNTA(NPE!U$2:U$181),INDEX(NPE!U$2:U$181,SMALL(IF(NPE!U$2:U$181&lt;&gt;"",ROW(INDIRECT("1:"&amp;ROWS(NPE!U$2:U$181)))),ROWS(NPE!$1:45))),""),"")</f>
        <v/>
      </c>
      <c r="AL78" s="98" t="str">
        <f t="array" aca="1" ref="AL78" ca="1">IFERROR(IF(ROWS(NPE!$1:45)&lt;=COUNTA(NPE!V$2:V$181),INDEX(NPE!V$2:V$181,SMALL(IF(NPE!V$2:V$181&lt;&gt;"",ROW(INDIRECT("1:"&amp;ROWS(NPE!V$2:V$181)))),ROWS(NPE!$1:45))),""),"")</f>
        <v/>
      </c>
      <c r="AM78" s="98" t="str">
        <f t="array" aca="1" ref="AM78" ca="1">IFERROR(IF(ROWS(NPE!$1:45)&lt;=COUNTA(NPE!W$2:W$181),INDEX(NPE!W$2:W$181,SMALL(IF(NPE!W$2:W$181&lt;&gt;"",ROW(INDIRECT("1:"&amp;ROWS(NPE!W$2:W$181)))),ROWS(NPE!$1:45))),""),"")</f>
        <v/>
      </c>
      <c r="AN78" s="98" t="str">
        <f t="array" aca="1" ref="AN78" ca="1">IFERROR(IF(ROWS(NPE!$1:45)&lt;=COUNTA(NPE!X$2:X$181),INDEX(NPE!X$2:X$181,SMALL(IF(NPE!X$2:X$181&lt;&gt;"",ROW(INDIRECT("1:"&amp;ROWS(NPE!X$2:X$181)))),ROWS(NPE!$1:45))),""),"")</f>
        <v/>
      </c>
      <c r="AO78" s="98" t="str">
        <f t="array" aca="1" ref="AO78" ca="1">IFERROR(IF(ROWS(NPE!$1:45)&lt;=COUNTA(NPE!Y$2:Y$181),INDEX(NPE!Y$2:Y$181,SMALL(IF(NPE!Y$2:Y$181&lt;&gt;"",ROW(INDIRECT("1:"&amp;ROWS(NPE!Y$2:Y$181)))),ROWS(NPE!$1:45))),""),"")</f>
        <v/>
      </c>
      <c r="AP78" s="98" t="str">
        <f t="array" aca="1" ref="AP78" ca="1">IFERROR(IF(ROWS(NPE!$1:45)&lt;=COUNTA(NPE!Z$2:Z$181),INDEX(NPE!Z$2:Z$181,SMALL(IF(NPE!Z$2:Z$181&lt;&gt;"",ROW(INDIRECT("1:"&amp;ROWS(NPE!Z$2:Z$181)))),ROWS(NPE!$1:45))),""),"")</f>
        <v/>
      </c>
      <c r="AQ78" s="98" t="str">
        <f t="array" aca="1" ref="AQ78" ca="1">IFERROR(IF(ROWS(NPE!$1:45)&lt;=COUNTA(NPE!AA$2:AA$181),INDEX(NPE!AA$2:AA$181,SMALL(IF(NPE!AA$2:AA$181&lt;&gt;"",ROW(INDIRECT("1:"&amp;ROWS(NPE!AA$2:AA$181)))),ROWS(NPE!$1:45))),""),"")</f>
        <v/>
      </c>
      <c r="AR78" s="98" t="str">
        <f t="array" aca="1" ref="AR78" ca="1">IFERROR(IF(ROWS(NPE!$1:45)&lt;=COUNTA(NPE!AB$2:AB$181),INDEX(NPE!AB$2:AB$181,SMALL(IF(NPE!AB$2:AB$181&lt;&gt;"",ROW(INDIRECT("1:"&amp;ROWS(NPE!AB$2:AB$181)))),ROWS(NPE!$1:45))),""),"")</f>
        <v/>
      </c>
      <c r="AS78" s="98" t="str">
        <f t="array" aca="1" ref="AS78" ca="1">IFERROR(IF(ROWS(NPE!$1:45)&lt;=COUNTA(NPE!AC$2:AC$181),INDEX(NPE!AC$2:AC$181,SMALL(IF(NPE!AC$2:AC$181&lt;&gt;"",ROW(INDIRECT("1:"&amp;ROWS(NPE!AC$2:AC$181)))),ROWS(NPE!$1:45))),""),"")</f>
        <v/>
      </c>
      <c r="AT78" s="98" t="str">
        <f t="array" aca="1" ref="AT78" ca="1">IFERROR(IF(ROWS(NPE!$1:45)&lt;=COUNTA(NPE!AD$2:AD$181),INDEX(NPE!AD$2:AD$181,SMALL(IF(NPE!AD$2:AD$181&lt;&gt;"",ROW(INDIRECT("1:"&amp;ROWS(NPE!AD$2:AD$181)))),ROWS(NPE!$1:45))),""),"")</f>
        <v/>
      </c>
      <c r="AU78" s="98" t="str">
        <f t="array" aca="1" ref="AU78" ca="1">IFERROR(IF(ROWS(NPE!$1:45)&lt;=COUNTA(NPE!AE$2:AE$181),INDEX(NPE!AE$2:AE$181,SMALL(IF(NPE!AE$2:AE$181&lt;&gt;"",ROW(INDIRECT("1:"&amp;ROWS(NPE!AE$2:AE$181)))),ROWS(NPE!$1:45))),""),"")</f>
        <v/>
      </c>
      <c r="AV78" s="98" t="str">
        <f t="array" aca="1" ref="AV78" ca="1">IFERROR(IF(ROWS(NPE!$1:45)&lt;=COUNTA(NPE!AF$2:AF$181),INDEX(NPE!AF$2:AF$181,SMALL(IF(NPE!AF$2:AF$181&lt;&gt;"",ROW(INDIRECT("1:"&amp;ROWS(NPE!AF$2:AF$181)))),ROWS(NPE!$1:45))),""),"")</f>
        <v/>
      </c>
      <c r="AW78" s="98" t="str">
        <f t="array" aca="1" ref="AW78" ca="1">IFERROR(IF(ROWS(NPE!$1:45)&lt;=COUNTA(NPE!AG$2:AG$181),INDEX(NPE!AG$2:AG$181,SMALL(IF(NPE!AG$2:AG$181&lt;&gt;"",ROW(INDIRECT("1:"&amp;ROWS(NPE!AG$2:AG$181)))),ROWS(NPE!$1:45))),""),"")</f>
        <v/>
      </c>
      <c r="AX78" s="98" t="str">
        <f t="array" aca="1" ref="AX78" ca="1">IFERROR(IF(ROWS(NPE!$1:45)&lt;=COUNTA(NPE!AH$2:AH$181),INDEX(NPE!AH$2:AH$181,SMALL(IF(NPE!AH$2:AH$181&lt;&gt;"",ROW(INDIRECT("1:"&amp;ROWS(NPE!AH$2:AH$181)))),ROWS(NPE!$1:45))),""),"")</f>
        <v/>
      </c>
      <c r="AY78" s="98" t="str">
        <f t="array" aca="1" ref="AY78" ca="1">IFERROR(IF(ROWS(NPE!$1:45)&lt;=COUNTA(NPE!AI$2:AI$181),INDEX(NPE!AI$2:AI$181,SMALL(IF(NPE!AI$2:AI$181&lt;&gt;"",ROW(INDIRECT("1:"&amp;ROWS(NPE!AI$2:AI$181)))),ROWS(NPE!$1:45))),""),"")</f>
        <v/>
      </c>
      <c r="AZ78" s="98" t="str">
        <f t="array" aca="1" ref="AZ78" ca="1">IFERROR(IF(ROWS(NPE!$1:45)&lt;=COUNTA(NPE!AJ$2:AJ$181),INDEX(NPE!AJ$2:AJ$181,SMALL(IF(NPE!AJ$2:AJ$181&lt;&gt;"",ROW(INDIRECT("1:"&amp;ROWS(NPE!AJ$2:AJ$181)))),ROWS(NPE!$1:45))),""),"")</f>
        <v/>
      </c>
      <c r="BA78" s="98" t="str">
        <f t="array" aca="1" ref="BA78" ca="1">IFERROR(IF(ROWS(NPE!$1:45)&lt;=COUNTA(NPE!AK$2:AK$181),INDEX(NPE!AK$2:AK$181,SMALL(IF(NPE!AK$2:AK$181&lt;&gt;"",ROW(INDIRECT("1:"&amp;ROWS(NPE!AK$2:AK$181)))),ROWS(NPE!$1:45))),""),"")</f>
        <v/>
      </c>
      <c r="BB78" s="98" t="str">
        <f t="array" aca="1" ref="BB78" ca="1">IFERROR(IF(ROWS(NPE!$1:45)&lt;=COUNTA(NPE!AL$2:AL$181),INDEX(NPE!AL$2:AL$181,SMALL(IF(NPE!AL$2:AL$181&lt;&gt;"",ROW(INDIRECT("1:"&amp;ROWS(NPE!AL$2:AL$181)))),ROWS(NPE!$1:45))),""),"")</f>
        <v/>
      </c>
      <c r="BC78" s="98" t="str">
        <f t="array" aca="1" ref="BC78" ca="1">IFERROR(IF(ROWS(NPE!$1:45)&lt;=COUNTA(NPE!AM$2:AM$181),INDEX(NPE!AM$2:AM$181,SMALL(IF(NPE!AM$2:AM$181&lt;&gt;"",ROW(INDIRECT("1:"&amp;ROWS(NPE!AM$2:AM$181)))),ROWS(NPE!$1:45))),""),"")</f>
        <v/>
      </c>
      <c r="BD78" s="98" t="str">
        <f t="array" aca="1" ref="BD78" ca="1">IFERROR(IF(ROWS(NPE!$1:45)&lt;=COUNTA(NPE!AN$2:AN$181),INDEX(NPE!AN$2:AN$181,SMALL(IF(NPE!AN$2:AN$181&lt;&gt;"",ROW(INDIRECT("1:"&amp;ROWS(NPE!AN$2:AN$181)))),ROWS(NPE!$1:45))),""),"")</f>
        <v/>
      </c>
      <c r="BE78" s="98" t="str">
        <f t="array" aca="1" ref="BE78" ca="1">IFERROR(IF(ROWS(NPE!$1:45)&lt;=COUNTA(NPE!AO$2:AO$181),INDEX(NPE!AO$2:AO$181,SMALL(IF(NPE!AO$2:AO$181&lt;&gt;"",ROW(INDIRECT("1:"&amp;ROWS(NPE!AO$2:AO$181)))),ROWS(NPE!$1:45))),""),"")</f>
        <v/>
      </c>
      <c r="BF78" s="98" t="str">
        <f t="array" aca="1" ref="BF78" ca="1">IFERROR(IF(ROWS(NPE!$1:45)&lt;=COUNTA(NPE!AP$2:AP$181),INDEX(NPE!AP$2:AP$181,SMALL(IF(NPE!AP$2:AP$181&lt;&gt;"",ROW(INDIRECT("1:"&amp;ROWS(NPE!AP$2:AP$181)))),ROWS(NPE!$1:45))),""),"")</f>
        <v/>
      </c>
      <c r="BG78" s="98" t="str">
        <f t="array" aca="1" ref="BG78" ca="1">IFERROR(IF(ROWS(NPE!$1:45)&lt;=COUNTA(NPE!AQ$2:AQ$181),INDEX(NPE!AQ$2:AQ$181,SMALL(IF(NPE!AQ$2:AQ$181&lt;&gt;"",ROW(INDIRECT("1:"&amp;ROWS(NPE!AQ$2:AQ$181)))),ROWS(NPE!$1:45))),""),"")</f>
        <v/>
      </c>
      <c r="BH78" s="98" t="str">
        <f t="array" aca="1" ref="BH78" ca="1">IFERROR(IF(ROWS(NPE!$1:45)&lt;=COUNTA(NPE!AR$2:AR$181),INDEX(NPE!AR$2:AR$181,SMALL(IF(NPE!AR$2:AR$181&lt;&gt;"",ROW(INDIRECT("1:"&amp;ROWS(NPE!AR$2:AR$181)))),ROWS(NPE!$1:45))),""),"")</f>
        <v/>
      </c>
      <c r="BI78" s="98" t="str">
        <f t="array" aca="1" ref="BI78" ca="1">IFERROR(IF(ROWS(NPE!$1:45)&lt;=COUNTA(NPE!AS$2:AS$181),INDEX(NPE!AS$2:AS$181,SMALL(IF(NPE!AS$2:AS$181&lt;&gt;"",ROW(INDIRECT("1:"&amp;ROWS(NPE!AS$2:AS$181)))),ROWS(NPE!$1:45))),""),"")</f>
        <v/>
      </c>
      <c r="BJ78" s="98" t="str">
        <f t="array" aca="1" ref="BJ78" ca="1">IFERROR(IF(ROWS(NPE!$1:45)&lt;=COUNTA(NPE!AT$2:AT$181),INDEX(NPE!AT$2:AT$181,SMALL(IF(NPE!AT$2:AT$181&lt;&gt;"",ROW(INDIRECT("1:"&amp;ROWS(NPE!AT$2:AT$181)))),ROWS(NPE!$1:45))),""),"")</f>
        <v/>
      </c>
      <c r="BK78" s="98" t="str">
        <f t="array" aca="1" ref="BK78" ca="1">IFERROR(IF(ROWS(NPE!$1:45)&lt;=COUNTA(NPE!AU$2:AU$181),INDEX(NPE!AU$2:AU$181,SMALL(IF(NPE!AU$2:AU$181&lt;&gt;"",ROW(INDIRECT("1:"&amp;ROWS(NPE!AU$2:AU$181)))),ROWS(NPE!$1:45))),""),"")</f>
        <v/>
      </c>
      <c r="BL78" s="98" t="str">
        <f t="array" aca="1" ref="BL78" ca="1">IFERROR(IF(ROWS(NPE!$1:45)&lt;=COUNTA(NPE!AV$2:AV$181),INDEX(NPE!AV$2:AV$181,SMALL(IF(NPE!AV$2:AV$181&lt;&gt;"",ROW(INDIRECT("1:"&amp;ROWS(NPE!AV$2:AV$181)))),ROWS(NPE!$1:45))),""),"")</f>
        <v/>
      </c>
      <c r="BM78" s="98" t="str">
        <f t="array" aca="1" ref="BM78" ca="1">IFERROR(IF(ROWS(NPE!$1:45)&lt;=COUNTA(NPE!AW$2:AW$181),INDEX(NPE!AW$2:AW$181,SMALL(IF(NPE!AW$2:AW$181&lt;&gt;"",ROW(INDIRECT("1:"&amp;ROWS(NPE!AW$2:AW$181)))),ROWS(NPE!$1:45))),""),"")</f>
        <v/>
      </c>
      <c r="BN78" s="98" t="str">
        <f t="array" aca="1" ref="BN78" ca="1">IFERROR(IF(ROWS(NPE!$1:45)&lt;=COUNTA(NPE!AX$2:AX$181),INDEX(NPE!AX$2:AX$181,SMALL(IF(NPE!AX$2:AX$181&lt;&gt;"",ROW(INDIRECT("1:"&amp;ROWS(NPE!AX$2:AX$181)))),ROWS(NPE!$1:45))),""),"")</f>
        <v/>
      </c>
      <c r="BO78" s="98" t="str">
        <f t="array" aca="1" ref="BO78" ca="1">IFERROR(IF(ROWS(NPE!$1:45)&lt;=COUNTA(NPE!AY$2:AY$181),INDEX(NPE!AY$2:AY$181,SMALL(IF(NPE!AY$2:AY$181&lt;&gt;"",ROW(INDIRECT("1:"&amp;ROWS(NPE!AY$2:AY$181)))),ROWS(NPE!$1:45))),""),"")</f>
        <v/>
      </c>
      <c r="BP78" s="98" t="str">
        <f t="array" aca="1" ref="BP78" ca="1">IFERROR(IF(ROWS(NPE!$1:45)&lt;=COUNTA(NPE!AZ$2:AZ$181),INDEX(NPE!AZ$2:AZ$181,SMALL(IF(NPE!AZ$2:AZ$181&lt;&gt;"",ROW(INDIRECT("1:"&amp;ROWS(NPE!AZ$2:AZ$181)))),ROWS(NPE!$1:45))),""),"")</f>
        <v/>
      </c>
    </row>
    <row r="79" spans="2:68" x14ac:dyDescent="0.2">
      <c r="B79" s="183" t="str">
        <f ca="1">Surfaces!$B47</f>
        <v/>
      </c>
      <c r="C79" s="110" t="str">
        <f ca="1">IF((VLOOKUP(B79,Surfaces!$B$1:$AL$61,23,0))="",(VLOOKUP(B79,Surfaces!$B$1:$AL$61,36,0)),(VLOOKUP(B79,Surfaces!$B$1:$AL$61,23,0)))</f>
        <v/>
      </c>
      <c r="D79" s="111" t="str">
        <f ca="1">Surfaces!$I47</f>
        <v/>
      </c>
      <c r="E79" s="111" t="str">
        <f ca="1">Surfaces!$H47</f>
        <v/>
      </c>
      <c r="F79" s="110" t="str">
        <f ca="1">IF((VLOOKUP(B79,Surfaces!$B$1:$AL$61,21,0))="",(VLOOKUP(B79,Surfaces!$B$1:$AL$61,34,0)),(VLOOKUP(B79,Surfaces!$B$1:$AL$61,21,0)))</f>
        <v/>
      </c>
      <c r="G79" s="110" t="str">
        <f ca="1">IFERROR(IF((VLOOKUP(B79,Surfaces!$B$1:$AL$61,18,0))="",(VLOOKUP(B79,Surfaces!$B$1:$AL$61,31,0)/$C$3),(VLOOKUP(B79,Surfaces!$B$1:$AL$61,18,0)/$C$3)),"")</f>
        <v/>
      </c>
      <c r="H79" s="111" t="str">
        <f ca="1">IF((VLOOKUP(B79,Surfaces!$B$1:$AL$61,14,0))="",(VLOOKUP(B79,Surfaces!$B$1:$AL$61,28,0)),(VLOOKUP(B79,Surfaces!$B$1:$AL$61,14,0)))</f>
        <v/>
      </c>
      <c r="I79" s="111" t="str">
        <f ca="1">IF((VLOOKUP(B79,Surfaces!$B$1:$AL$61,15,0))="",(VLOOKUP(B79,Surfaces!$B$1:$AL$61,29,0)),(VLOOKUP(B79,Surfaces!$B$1:$AL$61,15,0)))</f>
        <v/>
      </c>
      <c r="J79" s="110" t="str">
        <f ca="1">IF(ISNA(VLOOKUP(B79,Calendrier!$A$2:$BR$181,67,0)),"",(VLOOKUP(B79,Calendrier!$A$2:$BR$181,67,0))*D79)</f>
        <v/>
      </c>
      <c r="K79" s="110" t="str">
        <f ca="1">IF(ISNA(VLOOKUP(B79,Calendrier!$A$2:$BR$181,68,0)),"",(VLOOKUP(B79,Calendrier!$A$2:$BR$181,68,0)))</f>
        <v/>
      </c>
      <c r="L79" s="110" t="str">
        <f ca="1">IF(ISNA(VLOOKUP(B79,Calendrier!$A$2:$BR$181,69,0)),"",(VLOOKUP(B79,Calendrier!$A$2:$BR$181,69,0))*D79)</f>
        <v/>
      </c>
      <c r="M79" s="110" t="str">
        <f t="shared" ca="1" si="0"/>
        <v/>
      </c>
      <c r="N79" s="110" t="str">
        <f t="shared" ca="1" si="2"/>
        <v/>
      </c>
      <c r="O79" s="184" t="str">
        <f t="shared" ca="1" si="1"/>
        <v/>
      </c>
      <c r="Q79" s="98" t="str">
        <f t="array" aca="1" ref="Q79" ca="1">IFERROR(IF(ROWS(NPE!$1:46)&lt;=COUNTA(NPE!A$2:A$181),INDEX(NPE!A$2:A$181,SMALL(IF(NPE!A$2:A$181&lt;&gt;"",ROW(INDIRECT("1:"&amp;ROWS(NPE!A$2:A$181)))),ROWS(NPE!$1:46))),""),"")</f>
        <v/>
      </c>
      <c r="R79" s="98" t="str">
        <f t="array" aca="1" ref="R79" ca="1">IFERROR(IF(ROWS(NPE!$1:46)&lt;=COUNTA(NPE!B$2:B$181),INDEX(NPE!B$2:B$181,SMALL(IF(NPE!B$2:B$181&lt;&gt;"",ROW(INDIRECT("1:"&amp;ROWS(NPE!B$2:B$181)))),ROWS(NPE!$1:46))),""),"")</f>
        <v/>
      </c>
      <c r="S79" s="98" t="str">
        <f t="array" aca="1" ref="S79" ca="1">IFERROR(IF(ROWS(NPE!$1:46)&lt;=COUNTA(NPE!C$2:C$181),INDEX(NPE!C$2:C$181,SMALL(IF(NPE!C$2:C$181&lt;&gt;"",ROW(INDIRECT("1:"&amp;ROWS(NPE!C$2:C$181)))),ROWS(NPE!$1:46))),""),"")</f>
        <v/>
      </c>
      <c r="T79" s="98" t="str">
        <f t="array" aca="1" ref="T79" ca="1">IFERROR(IF(ROWS(NPE!$1:46)&lt;=COUNTA(NPE!D$2:D$181),INDEX(NPE!D$2:D$181,SMALL(IF(NPE!D$2:D$181&lt;&gt;"",ROW(INDIRECT("1:"&amp;ROWS(NPE!D$2:D$181)))),ROWS(NPE!$1:46))),""),"")</f>
        <v/>
      </c>
      <c r="U79" s="98" t="str">
        <f t="array" aca="1" ref="U79" ca="1">IFERROR(IF(ROWS(NPE!$1:46)&lt;=COUNTA(NPE!E$2:E$181),INDEX(NPE!E$2:E$181,SMALL(IF(NPE!E$2:E$181&lt;&gt;"",ROW(INDIRECT("1:"&amp;ROWS(NPE!E$2:E$181)))),ROWS(NPE!$1:46))),""),"")</f>
        <v/>
      </c>
      <c r="V79" s="98" t="str">
        <f t="array" aca="1" ref="V79" ca="1">IFERROR(IF(ROWS(NPE!$1:46)&lt;=COUNTA(NPE!F$2:F$181),INDEX(NPE!F$2:F$181,SMALL(IF(NPE!F$2:F$181&lt;&gt;"",ROW(INDIRECT("1:"&amp;ROWS(NPE!F$2:F$181)))),ROWS(NPE!$1:46))),""),"")</f>
        <v/>
      </c>
      <c r="W79" s="98" t="str">
        <f t="array" aca="1" ref="W79" ca="1">IFERROR(IF(ROWS(NPE!$1:46)&lt;=COUNTA(NPE!G$2:G$181),INDEX(NPE!G$2:G$181,SMALL(IF(NPE!G$2:G$181&lt;&gt;"",ROW(INDIRECT("1:"&amp;ROWS(NPE!G$2:G$181)))),ROWS(NPE!$1:46))),""),"")</f>
        <v/>
      </c>
      <c r="X79" s="98" t="str">
        <f t="array" aca="1" ref="X79" ca="1">IFERROR(IF(ROWS(NPE!$1:46)&lt;=COUNTA(NPE!H$2:H$181),INDEX(NPE!H$2:H$181,SMALL(IF(NPE!H$2:H$181&lt;&gt;"",ROW(INDIRECT("1:"&amp;ROWS(NPE!H$2:H$181)))),ROWS(NPE!$1:46))),""),"")</f>
        <v/>
      </c>
      <c r="Y79" s="98" t="str">
        <f t="array" aca="1" ref="Y79" ca="1">IFERROR(IF(ROWS(NPE!$1:46)&lt;=COUNTA(NPE!I$2:I$181),INDEX(NPE!I$2:I$181,SMALL(IF(NPE!I$2:I$181&lt;&gt;"",ROW(INDIRECT("1:"&amp;ROWS(NPE!I$2:I$181)))),ROWS(NPE!$1:46))),""),"")</f>
        <v/>
      </c>
      <c r="Z79" s="98" t="str">
        <f t="array" aca="1" ref="Z79" ca="1">IFERROR(IF(ROWS(NPE!$1:46)&lt;=COUNTA(NPE!J$2:J$181),INDEX(NPE!J$2:J$181,SMALL(IF(NPE!J$2:J$181&lt;&gt;"",ROW(INDIRECT("1:"&amp;ROWS(NPE!J$2:J$181)))),ROWS(NPE!$1:46))),""),"")</f>
        <v/>
      </c>
      <c r="AA79" s="98" t="str">
        <f t="array" aca="1" ref="AA79" ca="1">IFERROR(IF(ROWS(NPE!$1:46)&lt;=COUNTA(NPE!K$2:K$181),INDEX(NPE!K$2:K$181,SMALL(IF(NPE!K$2:K$181&lt;&gt;"",ROW(INDIRECT("1:"&amp;ROWS(NPE!K$2:K$181)))),ROWS(NPE!$1:46))),""),"")</f>
        <v/>
      </c>
      <c r="AB79" s="98" t="str">
        <f t="array" aca="1" ref="AB79" ca="1">IFERROR(IF(ROWS(NPE!$1:46)&lt;=COUNTA(NPE!L$2:L$181),INDEX(NPE!L$2:L$181,SMALL(IF(NPE!L$2:L$181&lt;&gt;"",ROW(INDIRECT("1:"&amp;ROWS(NPE!L$2:L$181)))),ROWS(NPE!$1:46))),""),"")</f>
        <v/>
      </c>
      <c r="AC79" s="98" t="str">
        <f t="array" aca="1" ref="AC79" ca="1">IFERROR(IF(ROWS(NPE!$1:46)&lt;=COUNTA(NPE!M$2:M$181),INDEX(NPE!M$2:M$181,SMALL(IF(NPE!M$2:M$181&lt;&gt;"",ROW(INDIRECT("1:"&amp;ROWS(NPE!M$2:M$181)))),ROWS(NPE!$1:46))),""),"")</f>
        <v/>
      </c>
      <c r="AD79" s="98" t="str">
        <f t="array" aca="1" ref="AD79" ca="1">IFERROR(IF(ROWS(NPE!$1:46)&lt;=COUNTA(NPE!N$2:N$181),INDEX(NPE!N$2:N$181,SMALL(IF(NPE!N$2:N$181&lt;&gt;"",ROW(INDIRECT("1:"&amp;ROWS(NPE!N$2:N$181)))),ROWS(NPE!$1:46))),""),"")</f>
        <v/>
      </c>
      <c r="AE79" s="98" t="str">
        <f t="array" aca="1" ref="AE79" ca="1">IFERROR(IF(ROWS(NPE!$1:46)&lt;=COUNTA(NPE!O$2:O$181),INDEX(NPE!O$2:O$181,SMALL(IF(NPE!O$2:O$181&lt;&gt;"",ROW(INDIRECT("1:"&amp;ROWS(NPE!O$2:O$181)))),ROWS(NPE!$1:46))),""),"")</f>
        <v/>
      </c>
      <c r="AF79" s="98" t="str">
        <f t="array" aca="1" ref="AF79" ca="1">IFERROR(IF(ROWS(NPE!$1:46)&lt;=COUNTA(NPE!P$2:P$181),INDEX(NPE!P$2:P$181,SMALL(IF(NPE!P$2:P$181&lt;&gt;"",ROW(INDIRECT("1:"&amp;ROWS(NPE!P$2:P$181)))),ROWS(NPE!$1:46))),""),"")</f>
        <v/>
      </c>
      <c r="AG79" s="98" t="str">
        <f t="array" aca="1" ref="AG79" ca="1">IFERROR(IF(ROWS(NPE!$1:46)&lt;=COUNTA(NPE!Q$2:Q$181),INDEX(NPE!Q$2:Q$181,SMALL(IF(NPE!Q$2:Q$181&lt;&gt;"",ROW(INDIRECT("1:"&amp;ROWS(NPE!Q$2:Q$181)))),ROWS(NPE!$1:46))),""),"")</f>
        <v/>
      </c>
      <c r="AH79" s="98" t="str">
        <f t="array" aca="1" ref="AH79" ca="1">IFERROR(IF(ROWS(NPE!$1:46)&lt;=COUNTA(NPE!R$2:R$181),INDEX(NPE!R$2:R$181,SMALL(IF(NPE!R$2:R$181&lt;&gt;"",ROW(INDIRECT("1:"&amp;ROWS(NPE!R$2:R$181)))),ROWS(NPE!$1:46))),""),"")</f>
        <v/>
      </c>
      <c r="AI79" s="98" t="str">
        <f t="array" aca="1" ref="AI79" ca="1">IFERROR(IF(ROWS(NPE!$1:46)&lt;=COUNTA(NPE!S$2:S$181),INDEX(NPE!S$2:S$181,SMALL(IF(NPE!S$2:S$181&lt;&gt;"",ROW(INDIRECT("1:"&amp;ROWS(NPE!S$2:S$181)))),ROWS(NPE!$1:46))),""),"")</f>
        <v/>
      </c>
      <c r="AJ79" s="98" t="str">
        <f t="array" aca="1" ref="AJ79" ca="1">IFERROR(IF(ROWS(NPE!$1:46)&lt;=COUNTA(NPE!T$2:T$181),INDEX(NPE!T$2:T$181,SMALL(IF(NPE!T$2:T$181&lt;&gt;"",ROW(INDIRECT("1:"&amp;ROWS(NPE!T$2:T$181)))),ROWS(NPE!$1:46))),""),"")</f>
        <v/>
      </c>
      <c r="AK79" s="98" t="str">
        <f t="array" aca="1" ref="AK79" ca="1">IFERROR(IF(ROWS(NPE!$1:46)&lt;=COUNTA(NPE!U$2:U$181),INDEX(NPE!U$2:U$181,SMALL(IF(NPE!U$2:U$181&lt;&gt;"",ROW(INDIRECT("1:"&amp;ROWS(NPE!U$2:U$181)))),ROWS(NPE!$1:46))),""),"")</f>
        <v/>
      </c>
      <c r="AL79" s="98" t="str">
        <f t="array" aca="1" ref="AL79" ca="1">IFERROR(IF(ROWS(NPE!$1:46)&lt;=COUNTA(NPE!V$2:V$181),INDEX(NPE!V$2:V$181,SMALL(IF(NPE!V$2:V$181&lt;&gt;"",ROW(INDIRECT("1:"&amp;ROWS(NPE!V$2:V$181)))),ROWS(NPE!$1:46))),""),"")</f>
        <v/>
      </c>
      <c r="AM79" s="98" t="str">
        <f t="array" aca="1" ref="AM79" ca="1">IFERROR(IF(ROWS(NPE!$1:46)&lt;=COUNTA(NPE!W$2:W$181),INDEX(NPE!W$2:W$181,SMALL(IF(NPE!W$2:W$181&lt;&gt;"",ROW(INDIRECT("1:"&amp;ROWS(NPE!W$2:W$181)))),ROWS(NPE!$1:46))),""),"")</f>
        <v/>
      </c>
      <c r="AN79" s="98" t="str">
        <f t="array" aca="1" ref="AN79" ca="1">IFERROR(IF(ROWS(NPE!$1:46)&lt;=COUNTA(NPE!X$2:X$181),INDEX(NPE!X$2:X$181,SMALL(IF(NPE!X$2:X$181&lt;&gt;"",ROW(INDIRECT("1:"&amp;ROWS(NPE!X$2:X$181)))),ROWS(NPE!$1:46))),""),"")</f>
        <v/>
      </c>
      <c r="AO79" s="98" t="str">
        <f t="array" aca="1" ref="AO79" ca="1">IFERROR(IF(ROWS(NPE!$1:46)&lt;=COUNTA(NPE!Y$2:Y$181),INDEX(NPE!Y$2:Y$181,SMALL(IF(NPE!Y$2:Y$181&lt;&gt;"",ROW(INDIRECT("1:"&amp;ROWS(NPE!Y$2:Y$181)))),ROWS(NPE!$1:46))),""),"")</f>
        <v/>
      </c>
      <c r="AP79" s="98" t="str">
        <f t="array" aca="1" ref="AP79" ca="1">IFERROR(IF(ROWS(NPE!$1:46)&lt;=COUNTA(NPE!Z$2:Z$181),INDEX(NPE!Z$2:Z$181,SMALL(IF(NPE!Z$2:Z$181&lt;&gt;"",ROW(INDIRECT("1:"&amp;ROWS(NPE!Z$2:Z$181)))),ROWS(NPE!$1:46))),""),"")</f>
        <v/>
      </c>
      <c r="AQ79" s="98" t="str">
        <f t="array" aca="1" ref="AQ79" ca="1">IFERROR(IF(ROWS(NPE!$1:46)&lt;=COUNTA(NPE!AA$2:AA$181),INDEX(NPE!AA$2:AA$181,SMALL(IF(NPE!AA$2:AA$181&lt;&gt;"",ROW(INDIRECT("1:"&amp;ROWS(NPE!AA$2:AA$181)))),ROWS(NPE!$1:46))),""),"")</f>
        <v/>
      </c>
      <c r="AR79" s="98" t="str">
        <f t="array" aca="1" ref="AR79" ca="1">IFERROR(IF(ROWS(NPE!$1:46)&lt;=COUNTA(NPE!AB$2:AB$181),INDEX(NPE!AB$2:AB$181,SMALL(IF(NPE!AB$2:AB$181&lt;&gt;"",ROW(INDIRECT("1:"&amp;ROWS(NPE!AB$2:AB$181)))),ROWS(NPE!$1:46))),""),"")</f>
        <v/>
      </c>
      <c r="AS79" s="98" t="str">
        <f t="array" aca="1" ref="AS79" ca="1">IFERROR(IF(ROWS(NPE!$1:46)&lt;=COUNTA(NPE!AC$2:AC$181),INDEX(NPE!AC$2:AC$181,SMALL(IF(NPE!AC$2:AC$181&lt;&gt;"",ROW(INDIRECT("1:"&amp;ROWS(NPE!AC$2:AC$181)))),ROWS(NPE!$1:46))),""),"")</f>
        <v/>
      </c>
      <c r="AT79" s="98" t="str">
        <f t="array" aca="1" ref="AT79" ca="1">IFERROR(IF(ROWS(NPE!$1:46)&lt;=COUNTA(NPE!AD$2:AD$181),INDEX(NPE!AD$2:AD$181,SMALL(IF(NPE!AD$2:AD$181&lt;&gt;"",ROW(INDIRECT("1:"&amp;ROWS(NPE!AD$2:AD$181)))),ROWS(NPE!$1:46))),""),"")</f>
        <v/>
      </c>
      <c r="AU79" s="98" t="str">
        <f t="array" aca="1" ref="AU79" ca="1">IFERROR(IF(ROWS(NPE!$1:46)&lt;=COUNTA(NPE!AE$2:AE$181),INDEX(NPE!AE$2:AE$181,SMALL(IF(NPE!AE$2:AE$181&lt;&gt;"",ROW(INDIRECT("1:"&amp;ROWS(NPE!AE$2:AE$181)))),ROWS(NPE!$1:46))),""),"")</f>
        <v/>
      </c>
      <c r="AV79" s="98" t="str">
        <f t="array" aca="1" ref="AV79" ca="1">IFERROR(IF(ROWS(NPE!$1:46)&lt;=COUNTA(NPE!AF$2:AF$181),INDEX(NPE!AF$2:AF$181,SMALL(IF(NPE!AF$2:AF$181&lt;&gt;"",ROW(INDIRECT("1:"&amp;ROWS(NPE!AF$2:AF$181)))),ROWS(NPE!$1:46))),""),"")</f>
        <v/>
      </c>
      <c r="AW79" s="98" t="str">
        <f t="array" aca="1" ref="AW79" ca="1">IFERROR(IF(ROWS(NPE!$1:46)&lt;=COUNTA(NPE!AG$2:AG$181),INDEX(NPE!AG$2:AG$181,SMALL(IF(NPE!AG$2:AG$181&lt;&gt;"",ROW(INDIRECT("1:"&amp;ROWS(NPE!AG$2:AG$181)))),ROWS(NPE!$1:46))),""),"")</f>
        <v/>
      </c>
      <c r="AX79" s="98" t="str">
        <f t="array" aca="1" ref="AX79" ca="1">IFERROR(IF(ROWS(NPE!$1:46)&lt;=COUNTA(NPE!AH$2:AH$181),INDEX(NPE!AH$2:AH$181,SMALL(IF(NPE!AH$2:AH$181&lt;&gt;"",ROW(INDIRECT("1:"&amp;ROWS(NPE!AH$2:AH$181)))),ROWS(NPE!$1:46))),""),"")</f>
        <v/>
      </c>
      <c r="AY79" s="98" t="str">
        <f t="array" aca="1" ref="AY79" ca="1">IFERROR(IF(ROWS(NPE!$1:46)&lt;=COUNTA(NPE!AI$2:AI$181),INDEX(NPE!AI$2:AI$181,SMALL(IF(NPE!AI$2:AI$181&lt;&gt;"",ROW(INDIRECT("1:"&amp;ROWS(NPE!AI$2:AI$181)))),ROWS(NPE!$1:46))),""),"")</f>
        <v/>
      </c>
      <c r="AZ79" s="98" t="str">
        <f t="array" aca="1" ref="AZ79" ca="1">IFERROR(IF(ROWS(NPE!$1:46)&lt;=COUNTA(NPE!AJ$2:AJ$181),INDEX(NPE!AJ$2:AJ$181,SMALL(IF(NPE!AJ$2:AJ$181&lt;&gt;"",ROW(INDIRECT("1:"&amp;ROWS(NPE!AJ$2:AJ$181)))),ROWS(NPE!$1:46))),""),"")</f>
        <v/>
      </c>
      <c r="BA79" s="98" t="str">
        <f t="array" aca="1" ref="BA79" ca="1">IFERROR(IF(ROWS(NPE!$1:46)&lt;=COUNTA(NPE!AK$2:AK$181),INDEX(NPE!AK$2:AK$181,SMALL(IF(NPE!AK$2:AK$181&lt;&gt;"",ROW(INDIRECT("1:"&amp;ROWS(NPE!AK$2:AK$181)))),ROWS(NPE!$1:46))),""),"")</f>
        <v/>
      </c>
      <c r="BB79" s="98" t="str">
        <f t="array" aca="1" ref="BB79" ca="1">IFERROR(IF(ROWS(NPE!$1:46)&lt;=COUNTA(NPE!AL$2:AL$181),INDEX(NPE!AL$2:AL$181,SMALL(IF(NPE!AL$2:AL$181&lt;&gt;"",ROW(INDIRECT("1:"&amp;ROWS(NPE!AL$2:AL$181)))),ROWS(NPE!$1:46))),""),"")</f>
        <v/>
      </c>
      <c r="BC79" s="98" t="str">
        <f t="array" aca="1" ref="BC79" ca="1">IFERROR(IF(ROWS(NPE!$1:46)&lt;=COUNTA(NPE!AM$2:AM$181),INDEX(NPE!AM$2:AM$181,SMALL(IF(NPE!AM$2:AM$181&lt;&gt;"",ROW(INDIRECT("1:"&amp;ROWS(NPE!AM$2:AM$181)))),ROWS(NPE!$1:46))),""),"")</f>
        <v/>
      </c>
      <c r="BD79" s="98" t="str">
        <f t="array" aca="1" ref="BD79" ca="1">IFERROR(IF(ROWS(NPE!$1:46)&lt;=COUNTA(NPE!AN$2:AN$181),INDEX(NPE!AN$2:AN$181,SMALL(IF(NPE!AN$2:AN$181&lt;&gt;"",ROW(INDIRECT("1:"&amp;ROWS(NPE!AN$2:AN$181)))),ROWS(NPE!$1:46))),""),"")</f>
        <v/>
      </c>
      <c r="BE79" s="98" t="str">
        <f t="array" aca="1" ref="BE79" ca="1">IFERROR(IF(ROWS(NPE!$1:46)&lt;=COUNTA(NPE!AO$2:AO$181),INDEX(NPE!AO$2:AO$181,SMALL(IF(NPE!AO$2:AO$181&lt;&gt;"",ROW(INDIRECT("1:"&amp;ROWS(NPE!AO$2:AO$181)))),ROWS(NPE!$1:46))),""),"")</f>
        <v/>
      </c>
      <c r="BF79" s="98" t="str">
        <f t="array" aca="1" ref="BF79" ca="1">IFERROR(IF(ROWS(NPE!$1:46)&lt;=COUNTA(NPE!AP$2:AP$181),INDEX(NPE!AP$2:AP$181,SMALL(IF(NPE!AP$2:AP$181&lt;&gt;"",ROW(INDIRECT("1:"&amp;ROWS(NPE!AP$2:AP$181)))),ROWS(NPE!$1:46))),""),"")</f>
        <v/>
      </c>
      <c r="BG79" s="98" t="str">
        <f t="array" aca="1" ref="BG79" ca="1">IFERROR(IF(ROWS(NPE!$1:46)&lt;=COUNTA(NPE!AQ$2:AQ$181),INDEX(NPE!AQ$2:AQ$181,SMALL(IF(NPE!AQ$2:AQ$181&lt;&gt;"",ROW(INDIRECT("1:"&amp;ROWS(NPE!AQ$2:AQ$181)))),ROWS(NPE!$1:46))),""),"")</f>
        <v/>
      </c>
      <c r="BH79" s="98" t="str">
        <f t="array" aca="1" ref="BH79" ca="1">IFERROR(IF(ROWS(NPE!$1:46)&lt;=COUNTA(NPE!AR$2:AR$181),INDEX(NPE!AR$2:AR$181,SMALL(IF(NPE!AR$2:AR$181&lt;&gt;"",ROW(INDIRECT("1:"&amp;ROWS(NPE!AR$2:AR$181)))),ROWS(NPE!$1:46))),""),"")</f>
        <v/>
      </c>
      <c r="BI79" s="98" t="str">
        <f t="array" aca="1" ref="BI79" ca="1">IFERROR(IF(ROWS(NPE!$1:46)&lt;=COUNTA(NPE!AS$2:AS$181),INDEX(NPE!AS$2:AS$181,SMALL(IF(NPE!AS$2:AS$181&lt;&gt;"",ROW(INDIRECT("1:"&amp;ROWS(NPE!AS$2:AS$181)))),ROWS(NPE!$1:46))),""),"")</f>
        <v/>
      </c>
      <c r="BJ79" s="98" t="str">
        <f t="array" aca="1" ref="BJ79" ca="1">IFERROR(IF(ROWS(NPE!$1:46)&lt;=COUNTA(NPE!AT$2:AT$181),INDEX(NPE!AT$2:AT$181,SMALL(IF(NPE!AT$2:AT$181&lt;&gt;"",ROW(INDIRECT("1:"&amp;ROWS(NPE!AT$2:AT$181)))),ROWS(NPE!$1:46))),""),"")</f>
        <v/>
      </c>
      <c r="BK79" s="98" t="str">
        <f t="array" aca="1" ref="BK79" ca="1">IFERROR(IF(ROWS(NPE!$1:46)&lt;=COUNTA(NPE!AU$2:AU$181),INDEX(NPE!AU$2:AU$181,SMALL(IF(NPE!AU$2:AU$181&lt;&gt;"",ROW(INDIRECT("1:"&amp;ROWS(NPE!AU$2:AU$181)))),ROWS(NPE!$1:46))),""),"")</f>
        <v/>
      </c>
      <c r="BL79" s="98" t="str">
        <f t="array" aca="1" ref="BL79" ca="1">IFERROR(IF(ROWS(NPE!$1:46)&lt;=COUNTA(NPE!AV$2:AV$181),INDEX(NPE!AV$2:AV$181,SMALL(IF(NPE!AV$2:AV$181&lt;&gt;"",ROW(INDIRECT("1:"&amp;ROWS(NPE!AV$2:AV$181)))),ROWS(NPE!$1:46))),""),"")</f>
        <v/>
      </c>
      <c r="BM79" s="98" t="str">
        <f t="array" aca="1" ref="BM79" ca="1">IFERROR(IF(ROWS(NPE!$1:46)&lt;=COUNTA(NPE!AW$2:AW$181),INDEX(NPE!AW$2:AW$181,SMALL(IF(NPE!AW$2:AW$181&lt;&gt;"",ROW(INDIRECT("1:"&amp;ROWS(NPE!AW$2:AW$181)))),ROWS(NPE!$1:46))),""),"")</f>
        <v/>
      </c>
      <c r="BN79" s="98" t="str">
        <f t="array" aca="1" ref="BN79" ca="1">IFERROR(IF(ROWS(NPE!$1:46)&lt;=COUNTA(NPE!AX$2:AX$181),INDEX(NPE!AX$2:AX$181,SMALL(IF(NPE!AX$2:AX$181&lt;&gt;"",ROW(INDIRECT("1:"&amp;ROWS(NPE!AX$2:AX$181)))),ROWS(NPE!$1:46))),""),"")</f>
        <v/>
      </c>
      <c r="BO79" s="98" t="str">
        <f t="array" aca="1" ref="BO79" ca="1">IFERROR(IF(ROWS(NPE!$1:46)&lt;=COUNTA(NPE!AY$2:AY$181),INDEX(NPE!AY$2:AY$181,SMALL(IF(NPE!AY$2:AY$181&lt;&gt;"",ROW(INDIRECT("1:"&amp;ROWS(NPE!AY$2:AY$181)))),ROWS(NPE!$1:46))),""),"")</f>
        <v/>
      </c>
      <c r="BP79" s="98" t="str">
        <f t="array" aca="1" ref="BP79" ca="1">IFERROR(IF(ROWS(NPE!$1:46)&lt;=COUNTA(NPE!AZ$2:AZ$181),INDEX(NPE!AZ$2:AZ$181,SMALL(IF(NPE!AZ$2:AZ$181&lt;&gt;"",ROW(INDIRECT("1:"&amp;ROWS(NPE!AZ$2:AZ$181)))),ROWS(NPE!$1:46))),""),"")</f>
        <v/>
      </c>
    </row>
    <row r="80" spans="2:68" x14ac:dyDescent="0.2">
      <c r="B80" s="183" t="str">
        <f ca="1">Surfaces!$B48</f>
        <v/>
      </c>
      <c r="C80" s="110" t="str">
        <f ca="1">IF((VLOOKUP(B80,Surfaces!$B$1:$AL$61,23,0))="",(VLOOKUP(B80,Surfaces!$B$1:$AL$61,36,0)),(VLOOKUP(B80,Surfaces!$B$1:$AL$61,23,0)))</f>
        <v/>
      </c>
      <c r="D80" s="111" t="str">
        <f ca="1">Surfaces!$I48</f>
        <v/>
      </c>
      <c r="E80" s="111" t="str">
        <f ca="1">Surfaces!$H48</f>
        <v/>
      </c>
      <c r="F80" s="110" t="str">
        <f ca="1">IF((VLOOKUP(B80,Surfaces!$B$1:$AL$61,21,0))="",(VLOOKUP(B80,Surfaces!$B$1:$AL$61,34,0)),(VLOOKUP(B80,Surfaces!$B$1:$AL$61,21,0)))</f>
        <v/>
      </c>
      <c r="G80" s="110" t="str">
        <f ca="1">IFERROR(IF((VLOOKUP(B80,Surfaces!$B$1:$AL$61,18,0))="",(VLOOKUP(B80,Surfaces!$B$1:$AL$61,31,0)/$C$3),(VLOOKUP(B80,Surfaces!$B$1:$AL$61,18,0)/$C$3)),"")</f>
        <v/>
      </c>
      <c r="H80" s="111" t="str">
        <f ca="1">IF((VLOOKUP(B80,Surfaces!$B$1:$AL$61,14,0))="",(VLOOKUP(B80,Surfaces!$B$1:$AL$61,28,0)),(VLOOKUP(B80,Surfaces!$B$1:$AL$61,14,0)))</f>
        <v/>
      </c>
      <c r="I80" s="111" t="str">
        <f ca="1">IF((VLOOKUP(B80,Surfaces!$B$1:$AL$61,15,0))="",(VLOOKUP(B80,Surfaces!$B$1:$AL$61,29,0)),(VLOOKUP(B80,Surfaces!$B$1:$AL$61,15,0)))</f>
        <v/>
      </c>
      <c r="J80" s="110" t="str">
        <f ca="1">IF(ISNA(VLOOKUP(B80,Calendrier!$A$2:$BR$181,67,0)),"",(VLOOKUP(B80,Calendrier!$A$2:$BR$181,67,0))*D80)</f>
        <v/>
      </c>
      <c r="K80" s="110" t="str">
        <f ca="1">IF(ISNA(VLOOKUP(B80,Calendrier!$A$2:$BR$181,68,0)),"",(VLOOKUP(B80,Calendrier!$A$2:$BR$181,68,0)))</f>
        <v/>
      </c>
      <c r="L80" s="110" t="str">
        <f ca="1">IF(ISNA(VLOOKUP(B80,Calendrier!$A$2:$BR$181,69,0)),"",(VLOOKUP(B80,Calendrier!$A$2:$BR$181,69,0))*D80)</f>
        <v/>
      </c>
      <c r="M80" s="110" t="str">
        <f t="shared" ca="1" si="0"/>
        <v/>
      </c>
      <c r="N80" s="110" t="str">
        <f t="shared" ca="1" si="2"/>
        <v/>
      </c>
      <c r="O80" s="184" t="str">
        <f t="shared" ca="1" si="1"/>
        <v/>
      </c>
      <c r="Q80" s="98" t="str">
        <f t="array" aca="1" ref="Q80" ca="1">IFERROR(IF(ROWS(NPE!$1:47)&lt;=COUNTA(NPE!A$2:A$181),INDEX(NPE!A$2:A$181,SMALL(IF(NPE!A$2:A$181&lt;&gt;"",ROW(INDIRECT("1:"&amp;ROWS(NPE!A$2:A$181)))),ROWS(NPE!$1:47))),""),"")</f>
        <v/>
      </c>
      <c r="R80" s="98" t="str">
        <f t="array" aca="1" ref="R80" ca="1">IFERROR(IF(ROWS(NPE!$1:47)&lt;=COUNTA(NPE!B$2:B$181),INDEX(NPE!B$2:B$181,SMALL(IF(NPE!B$2:B$181&lt;&gt;"",ROW(INDIRECT("1:"&amp;ROWS(NPE!B$2:B$181)))),ROWS(NPE!$1:47))),""),"")</f>
        <v/>
      </c>
      <c r="S80" s="98" t="str">
        <f t="array" aca="1" ref="S80" ca="1">IFERROR(IF(ROWS(NPE!$1:47)&lt;=COUNTA(NPE!C$2:C$181),INDEX(NPE!C$2:C$181,SMALL(IF(NPE!C$2:C$181&lt;&gt;"",ROW(INDIRECT("1:"&amp;ROWS(NPE!C$2:C$181)))),ROWS(NPE!$1:47))),""),"")</f>
        <v/>
      </c>
      <c r="T80" s="98" t="str">
        <f t="array" aca="1" ref="T80" ca="1">IFERROR(IF(ROWS(NPE!$1:47)&lt;=COUNTA(NPE!D$2:D$181),INDEX(NPE!D$2:D$181,SMALL(IF(NPE!D$2:D$181&lt;&gt;"",ROW(INDIRECT("1:"&amp;ROWS(NPE!D$2:D$181)))),ROWS(NPE!$1:47))),""),"")</f>
        <v/>
      </c>
      <c r="U80" s="98" t="str">
        <f t="array" aca="1" ref="U80" ca="1">IFERROR(IF(ROWS(NPE!$1:47)&lt;=COUNTA(NPE!E$2:E$181),INDEX(NPE!E$2:E$181,SMALL(IF(NPE!E$2:E$181&lt;&gt;"",ROW(INDIRECT("1:"&amp;ROWS(NPE!E$2:E$181)))),ROWS(NPE!$1:47))),""),"")</f>
        <v/>
      </c>
      <c r="V80" s="98" t="str">
        <f t="array" aca="1" ref="V80" ca="1">IFERROR(IF(ROWS(NPE!$1:47)&lt;=COUNTA(NPE!F$2:F$181),INDEX(NPE!F$2:F$181,SMALL(IF(NPE!F$2:F$181&lt;&gt;"",ROW(INDIRECT("1:"&amp;ROWS(NPE!F$2:F$181)))),ROWS(NPE!$1:47))),""),"")</f>
        <v/>
      </c>
      <c r="W80" s="98" t="str">
        <f t="array" aca="1" ref="W80" ca="1">IFERROR(IF(ROWS(NPE!$1:47)&lt;=COUNTA(NPE!G$2:G$181),INDEX(NPE!G$2:G$181,SMALL(IF(NPE!G$2:G$181&lt;&gt;"",ROW(INDIRECT("1:"&amp;ROWS(NPE!G$2:G$181)))),ROWS(NPE!$1:47))),""),"")</f>
        <v/>
      </c>
      <c r="X80" s="98" t="str">
        <f t="array" aca="1" ref="X80" ca="1">IFERROR(IF(ROWS(NPE!$1:47)&lt;=COUNTA(NPE!H$2:H$181),INDEX(NPE!H$2:H$181,SMALL(IF(NPE!H$2:H$181&lt;&gt;"",ROW(INDIRECT("1:"&amp;ROWS(NPE!H$2:H$181)))),ROWS(NPE!$1:47))),""),"")</f>
        <v/>
      </c>
      <c r="Y80" s="98" t="str">
        <f t="array" aca="1" ref="Y80" ca="1">IFERROR(IF(ROWS(NPE!$1:47)&lt;=COUNTA(NPE!I$2:I$181),INDEX(NPE!I$2:I$181,SMALL(IF(NPE!I$2:I$181&lt;&gt;"",ROW(INDIRECT("1:"&amp;ROWS(NPE!I$2:I$181)))),ROWS(NPE!$1:47))),""),"")</f>
        <v/>
      </c>
      <c r="Z80" s="98" t="str">
        <f t="array" aca="1" ref="Z80" ca="1">IFERROR(IF(ROWS(NPE!$1:47)&lt;=COUNTA(NPE!J$2:J$181),INDEX(NPE!J$2:J$181,SMALL(IF(NPE!J$2:J$181&lt;&gt;"",ROW(INDIRECT("1:"&amp;ROWS(NPE!J$2:J$181)))),ROWS(NPE!$1:47))),""),"")</f>
        <v/>
      </c>
      <c r="AA80" s="98" t="str">
        <f t="array" aca="1" ref="AA80" ca="1">IFERROR(IF(ROWS(NPE!$1:47)&lt;=COUNTA(NPE!K$2:K$181),INDEX(NPE!K$2:K$181,SMALL(IF(NPE!K$2:K$181&lt;&gt;"",ROW(INDIRECT("1:"&amp;ROWS(NPE!K$2:K$181)))),ROWS(NPE!$1:47))),""),"")</f>
        <v/>
      </c>
      <c r="AB80" s="98" t="str">
        <f t="array" aca="1" ref="AB80" ca="1">IFERROR(IF(ROWS(NPE!$1:47)&lt;=COUNTA(NPE!L$2:L$181),INDEX(NPE!L$2:L$181,SMALL(IF(NPE!L$2:L$181&lt;&gt;"",ROW(INDIRECT("1:"&amp;ROWS(NPE!L$2:L$181)))),ROWS(NPE!$1:47))),""),"")</f>
        <v/>
      </c>
      <c r="AC80" s="98" t="str">
        <f t="array" aca="1" ref="AC80" ca="1">IFERROR(IF(ROWS(NPE!$1:47)&lt;=COUNTA(NPE!M$2:M$181),INDEX(NPE!M$2:M$181,SMALL(IF(NPE!M$2:M$181&lt;&gt;"",ROW(INDIRECT("1:"&amp;ROWS(NPE!M$2:M$181)))),ROWS(NPE!$1:47))),""),"")</f>
        <v/>
      </c>
      <c r="AD80" s="98" t="str">
        <f t="array" aca="1" ref="AD80" ca="1">IFERROR(IF(ROWS(NPE!$1:47)&lt;=COUNTA(NPE!N$2:N$181),INDEX(NPE!N$2:N$181,SMALL(IF(NPE!N$2:N$181&lt;&gt;"",ROW(INDIRECT("1:"&amp;ROWS(NPE!N$2:N$181)))),ROWS(NPE!$1:47))),""),"")</f>
        <v/>
      </c>
      <c r="AE80" s="98" t="str">
        <f t="array" aca="1" ref="AE80" ca="1">IFERROR(IF(ROWS(NPE!$1:47)&lt;=COUNTA(NPE!O$2:O$181),INDEX(NPE!O$2:O$181,SMALL(IF(NPE!O$2:O$181&lt;&gt;"",ROW(INDIRECT("1:"&amp;ROWS(NPE!O$2:O$181)))),ROWS(NPE!$1:47))),""),"")</f>
        <v/>
      </c>
      <c r="AF80" s="98" t="str">
        <f t="array" aca="1" ref="AF80" ca="1">IFERROR(IF(ROWS(NPE!$1:47)&lt;=COUNTA(NPE!P$2:P$181),INDEX(NPE!P$2:P$181,SMALL(IF(NPE!P$2:P$181&lt;&gt;"",ROW(INDIRECT("1:"&amp;ROWS(NPE!P$2:P$181)))),ROWS(NPE!$1:47))),""),"")</f>
        <v/>
      </c>
      <c r="AG80" s="98" t="str">
        <f t="array" aca="1" ref="AG80" ca="1">IFERROR(IF(ROWS(NPE!$1:47)&lt;=COUNTA(NPE!Q$2:Q$181),INDEX(NPE!Q$2:Q$181,SMALL(IF(NPE!Q$2:Q$181&lt;&gt;"",ROW(INDIRECT("1:"&amp;ROWS(NPE!Q$2:Q$181)))),ROWS(NPE!$1:47))),""),"")</f>
        <v/>
      </c>
      <c r="AH80" s="98" t="str">
        <f t="array" aca="1" ref="AH80" ca="1">IFERROR(IF(ROWS(NPE!$1:47)&lt;=COUNTA(NPE!R$2:R$181),INDEX(NPE!R$2:R$181,SMALL(IF(NPE!R$2:R$181&lt;&gt;"",ROW(INDIRECT("1:"&amp;ROWS(NPE!R$2:R$181)))),ROWS(NPE!$1:47))),""),"")</f>
        <v/>
      </c>
      <c r="AI80" s="98" t="str">
        <f t="array" aca="1" ref="AI80" ca="1">IFERROR(IF(ROWS(NPE!$1:47)&lt;=COUNTA(NPE!S$2:S$181),INDEX(NPE!S$2:S$181,SMALL(IF(NPE!S$2:S$181&lt;&gt;"",ROW(INDIRECT("1:"&amp;ROWS(NPE!S$2:S$181)))),ROWS(NPE!$1:47))),""),"")</f>
        <v/>
      </c>
      <c r="AJ80" s="98" t="str">
        <f t="array" aca="1" ref="AJ80" ca="1">IFERROR(IF(ROWS(NPE!$1:47)&lt;=COUNTA(NPE!T$2:T$181),INDEX(NPE!T$2:T$181,SMALL(IF(NPE!T$2:T$181&lt;&gt;"",ROW(INDIRECT("1:"&amp;ROWS(NPE!T$2:T$181)))),ROWS(NPE!$1:47))),""),"")</f>
        <v/>
      </c>
      <c r="AK80" s="98" t="str">
        <f t="array" aca="1" ref="AK80" ca="1">IFERROR(IF(ROWS(NPE!$1:47)&lt;=COUNTA(NPE!U$2:U$181),INDEX(NPE!U$2:U$181,SMALL(IF(NPE!U$2:U$181&lt;&gt;"",ROW(INDIRECT("1:"&amp;ROWS(NPE!U$2:U$181)))),ROWS(NPE!$1:47))),""),"")</f>
        <v/>
      </c>
      <c r="AL80" s="98" t="str">
        <f t="array" aca="1" ref="AL80" ca="1">IFERROR(IF(ROWS(NPE!$1:47)&lt;=COUNTA(NPE!V$2:V$181),INDEX(NPE!V$2:V$181,SMALL(IF(NPE!V$2:V$181&lt;&gt;"",ROW(INDIRECT("1:"&amp;ROWS(NPE!V$2:V$181)))),ROWS(NPE!$1:47))),""),"")</f>
        <v/>
      </c>
      <c r="AM80" s="98" t="str">
        <f t="array" aca="1" ref="AM80" ca="1">IFERROR(IF(ROWS(NPE!$1:47)&lt;=COUNTA(NPE!W$2:W$181),INDEX(NPE!W$2:W$181,SMALL(IF(NPE!W$2:W$181&lt;&gt;"",ROW(INDIRECT("1:"&amp;ROWS(NPE!W$2:W$181)))),ROWS(NPE!$1:47))),""),"")</f>
        <v/>
      </c>
      <c r="AN80" s="98" t="str">
        <f t="array" aca="1" ref="AN80" ca="1">IFERROR(IF(ROWS(NPE!$1:47)&lt;=COUNTA(NPE!X$2:X$181),INDEX(NPE!X$2:X$181,SMALL(IF(NPE!X$2:X$181&lt;&gt;"",ROW(INDIRECT("1:"&amp;ROWS(NPE!X$2:X$181)))),ROWS(NPE!$1:47))),""),"")</f>
        <v/>
      </c>
      <c r="AO80" s="98" t="str">
        <f t="array" aca="1" ref="AO80" ca="1">IFERROR(IF(ROWS(NPE!$1:47)&lt;=COUNTA(NPE!Y$2:Y$181),INDEX(NPE!Y$2:Y$181,SMALL(IF(NPE!Y$2:Y$181&lt;&gt;"",ROW(INDIRECT("1:"&amp;ROWS(NPE!Y$2:Y$181)))),ROWS(NPE!$1:47))),""),"")</f>
        <v/>
      </c>
      <c r="AP80" s="98" t="str">
        <f t="array" aca="1" ref="AP80" ca="1">IFERROR(IF(ROWS(NPE!$1:47)&lt;=COUNTA(NPE!Z$2:Z$181),INDEX(NPE!Z$2:Z$181,SMALL(IF(NPE!Z$2:Z$181&lt;&gt;"",ROW(INDIRECT("1:"&amp;ROWS(NPE!Z$2:Z$181)))),ROWS(NPE!$1:47))),""),"")</f>
        <v/>
      </c>
      <c r="AQ80" s="98" t="str">
        <f t="array" aca="1" ref="AQ80" ca="1">IFERROR(IF(ROWS(NPE!$1:47)&lt;=COUNTA(NPE!AA$2:AA$181),INDEX(NPE!AA$2:AA$181,SMALL(IF(NPE!AA$2:AA$181&lt;&gt;"",ROW(INDIRECT("1:"&amp;ROWS(NPE!AA$2:AA$181)))),ROWS(NPE!$1:47))),""),"")</f>
        <v/>
      </c>
      <c r="AR80" s="98" t="str">
        <f t="array" aca="1" ref="AR80" ca="1">IFERROR(IF(ROWS(NPE!$1:47)&lt;=COUNTA(NPE!AB$2:AB$181),INDEX(NPE!AB$2:AB$181,SMALL(IF(NPE!AB$2:AB$181&lt;&gt;"",ROW(INDIRECT("1:"&amp;ROWS(NPE!AB$2:AB$181)))),ROWS(NPE!$1:47))),""),"")</f>
        <v/>
      </c>
      <c r="AS80" s="98" t="str">
        <f t="array" aca="1" ref="AS80" ca="1">IFERROR(IF(ROWS(NPE!$1:47)&lt;=COUNTA(NPE!AC$2:AC$181),INDEX(NPE!AC$2:AC$181,SMALL(IF(NPE!AC$2:AC$181&lt;&gt;"",ROW(INDIRECT("1:"&amp;ROWS(NPE!AC$2:AC$181)))),ROWS(NPE!$1:47))),""),"")</f>
        <v/>
      </c>
      <c r="AT80" s="98" t="str">
        <f t="array" aca="1" ref="AT80" ca="1">IFERROR(IF(ROWS(NPE!$1:47)&lt;=COUNTA(NPE!AD$2:AD$181),INDEX(NPE!AD$2:AD$181,SMALL(IF(NPE!AD$2:AD$181&lt;&gt;"",ROW(INDIRECT("1:"&amp;ROWS(NPE!AD$2:AD$181)))),ROWS(NPE!$1:47))),""),"")</f>
        <v/>
      </c>
      <c r="AU80" s="98" t="str">
        <f t="array" aca="1" ref="AU80" ca="1">IFERROR(IF(ROWS(NPE!$1:47)&lt;=COUNTA(NPE!AE$2:AE$181),INDEX(NPE!AE$2:AE$181,SMALL(IF(NPE!AE$2:AE$181&lt;&gt;"",ROW(INDIRECT("1:"&amp;ROWS(NPE!AE$2:AE$181)))),ROWS(NPE!$1:47))),""),"")</f>
        <v/>
      </c>
      <c r="AV80" s="98" t="str">
        <f t="array" aca="1" ref="AV80" ca="1">IFERROR(IF(ROWS(NPE!$1:47)&lt;=COUNTA(NPE!AF$2:AF$181),INDEX(NPE!AF$2:AF$181,SMALL(IF(NPE!AF$2:AF$181&lt;&gt;"",ROW(INDIRECT("1:"&amp;ROWS(NPE!AF$2:AF$181)))),ROWS(NPE!$1:47))),""),"")</f>
        <v/>
      </c>
      <c r="AW80" s="98" t="str">
        <f t="array" aca="1" ref="AW80" ca="1">IFERROR(IF(ROWS(NPE!$1:47)&lt;=COUNTA(NPE!AG$2:AG$181),INDEX(NPE!AG$2:AG$181,SMALL(IF(NPE!AG$2:AG$181&lt;&gt;"",ROW(INDIRECT("1:"&amp;ROWS(NPE!AG$2:AG$181)))),ROWS(NPE!$1:47))),""),"")</f>
        <v/>
      </c>
      <c r="AX80" s="98" t="str">
        <f t="array" aca="1" ref="AX80" ca="1">IFERROR(IF(ROWS(NPE!$1:47)&lt;=COUNTA(NPE!AH$2:AH$181),INDEX(NPE!AH$2:AH$181,SMALL(IF(NPE!AH$2:AH$181&lt;&gt;"",ROW(INDIRECT("1:"&amp;ROWS(NPE!AH$2:AH$181)))),ROWS(NPE!$1:47))),""),"")</f>
        <v/>
      </c>
      <c r="AY80" s="98" t="str">
        <f t="array" aca="1" ref="AY80" ca="1">IFERROR(IF(ROWS(NPE!$1:47)&lt;=COUNTA(NPE!AI$2:AI$181),INDEX(NPE!AI$2:AI$181,SMALL(IF(NPE!AI$2:AI$181&lt;&gt;"",ROW(INDIRECT("1:"&amp;ROWS(NPE!AI$2:AI$181)))),ROWS(NPE!$1:47))),""),"")</f>
        <v/>
      </c>
      <c r="AZ80" s="98" t="str">
        <f t="array" aca="1" ref="AZ80" ca="1">IFERROR(IF(ROWS(NPE!$1:47)&lt;=COUNTA(NPE!AJ$2:AJ$181),INDEX(NPE!AJ$2:AJ$181,SMALL(IF(NPE!AJ$2:AJ$181&lt;&gt;"",ROW(INDIRECT("1:"&amp;ROWS(NPE!AJ$2:AJ$181)))),ROWS(NPE!$1:47))),""),"")</f>
        <v/>
      </c>
      <c r="BA80" s="98" t="str">
        <f t="array" aca="1" ref="BA80" ca="1">IFERROR(IF(ROWS(NPE!$1:47)&lt;=COUNTA(NPE!AK$2:AK$181),INDEX(NPE!AK$2:AK$181,SMALL(IF(NPE!AK$2:AK$181&lt;&gt;"",ROW(INDIRECT("1:"&amp;ROWS(NPE!AK$2:AK$181)))),ROWS(NPE!$1:47))),""),"")</f>
        <v/>
      </c>
      <c r="BB80" s="98" t="str">
        <f t="array" aca="1" ref="BB80" ca="1">IFERROR(IF(ROWS(NPE!$1:47)&lt;=COUNTA(NPE!AL$2:AL$181),INDEX(NPE!AL$2:AL$181,SMALL(IF(NPE!AL$2:AL$181&lt;&gt;"",ROW(INDIRECT("1:"&amp;ROWS(NPE!AL$2:AL$181)))),ROWS(NPE!$1:47))),""),"")</f>
        <v/>
      </c>
      <c r="BC80" s="98" t="str">
        <f t="array" aca="1" ref="BC80" ca="1">IFERROR(IF(ROWS(NPE!$1:47)&lt;=COUNTA(NPE!AM$2:AM$181),INDEX(NPE!AM$2:AM$181,SMALL(IF(NPE!AM$2:AM$181&lt;&gt;"",ROW(INDIRECT("1:"&amp;ROWS(NPE!AM$2:AM$181)))),ROWS(NPE!$1:47))),""),"")</f>
        <v/>
      </c>
      <c r="BD80" s="98" t="str">
        <f t="array" aca="1" ref="BD80" ca="1">IFERROR(IF(ROWS(NPE!$1:47)&lt;=COUNTA(NPE!AN$2:AN$181),INDEX(NPE!AN$2:AN$181,SMALL(IF(NPE!AN$2:AN$181&lt;&gt;"",ROW(INDIRECT("1:"&amp;ROWS(NPE!AN$2:AN$181)))),ROWS(NPE!$1:47))),""),"")</f>
        <v/>
      </c>
      <c r="BE80" s="98" t="str">
        <f t="array" aca="1" ref="BE80" ca="1">IFERROR(IF(ROWS(NPE!$1:47)&lt;=COUNTA(NPE!AO$2:AO$181),INDEX(NPE!AO$2:AO$181,SMALL(IF(NPE!AO$2:AO$181&lt;&gt;"",ROW(INDIRECT("1:"&amp;ROWS(NPE!AO$2:AO$181)))),ROWS(NPE!$1:47))),""),"")</f>
        <v/>
      </c>
      <c r="BF80" s="98" t="str">
        <f t="array" aca="1" ref="BF80" ca="1">IFERROR(IF(ROWS(NPE!$1:47)&lt;=COUNTA(NPE!AP$2:AP$181),INDEX(NPE!AP$2:AP$181,SMALL(IF(NPE!AP$2:AP$181&lt;&gt;"",ROW(INDIRECT("1:"&amp;ROWS(NPE!AP$2:AP$181)))),ROWS(NPE!$1:47))),""),"")</f>
        <v/>
      </c>
      <c r="BG80" s="98" t="str">
        <f t="array" aca="1" ref="BG80" ca="1">IFERROR(IF(ROWS(NPE!$1:47)&lt;=COUNTA(NPE!AQ$2:AQ$181),INDEX(NPE!AQ$2:AQ$181,SMALL(IF(NPE!AQ$2:AQ$181&lt;&gt;"",ROW(INDIRECT("1:"&amp;ROWS(NPE!AQ$2:AQ$181)))),ROWS(NPE!$1:47))),""),"")</f>
        <v/>
      </c>
      <c r="BH80" s="98" t="str">
        <f t="array" aca="1" ref="BH80" ca="1">IFERROR(IF(ROWS(NPE!$1:47)&lt;=COUNTA(NPE!AR$2:AR$181),INDEX(NPE!AR$2:AR$181,SMALL(IF(NPE!AR$2:AR$181&lt;&gt;"",ROW(INDIRECT("1:"&amp;ROWS(NPE!AR$2:AR$181)))),ROWS(NPE!$1:47))),""),"")</f>
        <v/>
      </c>
      <c r="BI80" s="98" t="str">
        <f t="array" aca="1" ref="BI80" ca="1">IFERROR(IF(ROWS(NPE!$1:47)&lt;=COUNTA(NPE!AS$2:AS$181),INDEX(NPE!AS$2:AS$181,SMALL(IF(NPE!AS$2:AS$181&lt;&gt;"",ROW(INDIRECT("1:"&amp;ROWS(NPE!AS$2:AS$181)))),ROWS(NPE!$1:47))),""),"")</f>
        <v/>
      </c>
      <c r="BJ80" s="98" t="str">
        <f t="array" aca="1" ref="BJ80" ca="1">IFERROR(IF(ROWS(NPE!$1:47)&lt;=COUNTA(NPE!AT$2:AT$181),INDEX(NPE!AT$2:AT$181,SMALL(IF(NPE!AT$2:AT$181&lt;&gt;"",ROW(INDIRECT("1:"&amp;ROWS(NPE!AT$2:AT$181)))),ROWS(NPE!$1:47))),""),"")</f>
        <v/>
      </c>
      <c r="BK80" s="98" t="str">
        <f t="array" aca="1" ref="BK80" ca="1">IFERROR(IF(ROWS(NPE!$1:47)&lt;=COUNTA(NPE!AU$2:AU$181),INDEX(NPE!AU$2:AU$181,SMALL(IF(NPE!AU$2:AU$181&lt;&gt;"",ROW(INDIRECT("1:"&amp;ROWS(NPE!AU$2:AU$181)))),ROWS(NPE!$1:47))),""),"")</f>
        <v/>
      </c>
      <c r="BL80" s="98" t="str">
        <f t="array" aca="1" ref="BL80" ca="1">IFERROR(IF(ROWS(NPE!$1:47)&lt;=COUNTA(NPE!AV$2:AV$181),INDEX(NPE!AV$2:AV$181,SMALL(IF(NPE!AV$2:AV$181&lt;&gt;"",ROW(INDIRECT("1:"&amp;ROWS(NPE!AV$2:AV$181)))),ROWS(NPE!$1:47))),""),"")</f>
        <v/>
      </c>
      <c r="BM80" s="98" t="str">
        <f t="array" aca="1" ref="BM80" ca="1">IFERROR(IF(ROWS(NPE!$1:47)&lt;=COUNTA(NPE!AW$2:AW$181),INDEX(NPE!AW$2:AW$181,SMALL(IF(NPE!AW$2:AW$181&lt;&gt;"",ROW(INDIRECT("1:"&amp;ROWS(NPE!AW$2:AW$181)))),ROWS(NPE!$1:47))),""),"")</f>
        <v/>
      </c>
      <c r="BN80" s="98" t="str">
        <f t="array" aca="1" ref="BN80" ca="1">IFERROR(IF(ROWS(NPE!$1:47)&lt;=COUNTA(NPE!AX$2:AX$181),INDEX(NPE!AX$2:AX$181,SMALL(IF(NPE!AX$2:AX$181&lt;&gt;"",ROW(INDIRECT("1:"&amp;ROWS(NPE!AX$2:AX$181)))),ROWS(NPE!$1:47))),""),"")</f>
        <v/>
      </c>
      <c r="BO80" s="98" t="str">
        <f t="array" aca="1" ref="BO80" ca="1">IFERROR(IF(ROWS(NPE!$1:47)&lt;=COUNTA(NPE!AY$2:AY$181),INDEX(NPE!AY$2:AY$181,SMALL(IF(NPE!AY$2:AY$181&lt;&gt;"",ROW(INDIRECT("1:"&amp;ROWS(NPE!AY$2:AY$181)))),ROWS(NPE!$1:47))),""),"")</f>
        <v/>
      </c>
      <c r="BP80" s="98" t="str">
        <f t="array" aca="1" ref="BP80" ca="1">IFERROR(IF(ROWS(NPE!$1:47)&lt;=COUNTA(NPE!AZ$2:AZ$181),INDEX(NPE!AZ$2:AZ$181,SMALL(IF(NPE!AZ$2:AZ$181&lt;&gt;"",ROW(INDIRECT("1:"&amp;ROWS(NPE!AZ$2:AZ$181)))),ROWS(NPE!$1:47))),""),"")</f>
        <v/>
      </c>
    </row>
    <row r="81" spans="2:68" x14ac:dyDescent="0.2">
      <c r="B81" s="183" t="str">
        <f ca="1">Surfaces!$B49</f>
        <v/>
      </c>
      <c r="C81" s="110" t="str">
        <f ca="1">IF((VLOOKUP(B81,Surfaces!$B$1:$AL$61,23,0))="",(VLOOKUP(B81,Surfaces!$B$1:$AL$61,36,0)),(VLOOKUP(B81,Surfaces!$B$1:$AL$61,23,0)))</f>
        <v/>
      </c>
      <c r="D81" s="111" t="str">
        <f ca="1">Surfaces!$I49</f>
        <v/>
      </c>
      <c r="E81" s="111" t="str">
        <f ca="1">Surfaces!$H49</f>
        <v/>
      </c>
      <c r="F81" s="110" t="str">
        <f ca="1">IF((VLOOKUP(B81,Surfaces!$B$1:$AL$61,21,0))="",(VLOOKUP(B81,Surfaces!$B$1:$AL$61,34,0)),(VLOOKUP(B81,Surfaces!$B$1:$AL$61,21,0)))</f>
        <v/>
      </c>
      <c r="G81" s="110" t="str">
        <f ca="1">IFERROR(IF((VLOOKUP(B81,Surfaces!$B$1:$AL$61,18,0))="",(VLOOKUP(B81,Surfaces!$B$1:$AL$61,31,0)/$C$3),(VLOOKUP(B81,Surfaces!$B$1:$AL$61,18,0)/$C$3)),"")</f>
        <v/>
      </c>
      <c r="H81" s="111" t="str">
        <f ca="1">IF((VLOOKUP(B81,Surfaces!$B$1:$AL$61,14,0))="",(VLOOKUP(B81,Surfaces!$B$1:$AL$61,28,0)),(VLOOKUP(B81,Surfaces!$B$1:$AL$61,14,0)))</f>
        <v/>
      </c>
      <c r="I81" s="111" t="str">
        <f ca="1">IF((VLOOKUP(B81,Surfaces!$B$1:$AL$61,15,0))="",(VLOOKUP(B81,Surfaces!$B$1:$AL$61,29,0)),(VLOOKUP(B81,Surfaces!$B$1:$AL$61,15,0)))</f>
        <v/>
      </c>
      <c r="J81" s="110" t="str">
        <f ca="1">IF(ISNA(VLOOKUP(B81,Calendrier!$A$2:$BR$181,67,0)),"",(VLOOKUP(B81,Calendrier!$A$2:$BR$181,67,0))*D81)</f>
        <v/>
      </c>
      <c r="K81" s="110" t="str">
        <f ca="1">IF(ISNA(VLOOKUP(B81,Calendrier!$A$2:$BR$181,68,0)),"",(VLOOKUP(B81,Calendrier!$A$2:$BR$181,68,0)))</f>
        <v/>
      </c>
      <c r="L81" s="110" t="str">
        <f ca="1">IF(ISNA(VLOOKUP(B81,Calendrier!$A$2:$BR$181,69,0)),"",(VLOOKUP(B81,Calendrier!$A$2:$BR$181,69,0))*D81)</f>
        <v/>
      </c>
      <c r="M81" s="110" t="str">
        <f t="shared" ca="1" si="0"/>
        <v/>
      </c>
      <c r="N81" s="110" t="str">
        <f t="shared" ca="1" si="2"/>
        <v/>
      </c>
      <c r="O81" s="184" t="str">
        <f t="shared" ca="1" si="1"/>
        <v/>
      </c>
      <c r="Q81" s="98" t="str">
        <f t="array" aca="1" ref="Q81" ca="1">IFERROR(IF(ROWS(NPE!$1:48)&lt;=COUNTA(NPE!A$2:A$181),INDEX(NPE!A$2:A$181,SMALL(IF(NPE!A$2:A$181&lt;&gt;"",ROW(INDIRECT("1:"&amp;ROWS(NPE!A$2:A$181)))),ROWS(NPE!$1:48))),""),"")</f>
        <v/>
      </c>
      <c r="R81" s="98" t="str">
        <f t="array" aca="1" ref="R81" ca="1">IFERROR(IF(ROWS(NPE!$1:48)&lt;=COUNTA(NPE!B$2:B$181),INDEX(NPE!B$2:B$181,SMALL(IF(NPE!B$2:B$181&lt;&gt;"",ROW(INDIRECT("1:"&amp;ROWS(NPE!B$2:B$181)))),ROWS(NPE!$1:48))),""),"")</f>
        <v/>
      </c>
      <c r="S81" s="98" t="str">
        <f t="array" aca="1" ref="S81" ca="1">IFERROR(IF(ROWS(NPE!$1:48)&lt;=COUNTA(NPE!C$2:C$181),INDEX(NPE!C$2:C$181,SMALL(IF(NPE!C$2:C$181&lt;&gt;"",ROW(INDIRECT("1:"&amp;ROWS(NPE!C$2:C$181)))),ROWS(NPE!$1:48))),""),"")</f>
        <v/>
      </c>
      <c r="T81" s="98" t="str">
        <f t="array" aca="1" ref="T81" ca="1">IFERROR(IF(ROWS(NPE!$1:48)&lt;=COUNTA(NPE!D$2:D$181),INDEX(NPE!D$2:D$181,SMALL(IF(NPE!D$2:D$181&lt;&gt;"",ROW(INDIRECT("1:"&amp;ROWS(NPE!D$2:D$181)))),ROWS(NPE!$1:48))),""),"")</f>
        <v/>
      </c>
      <c r="U81" s="98" t="str">
        <f t="array" aca="1" ref="U81" ca="1">IFERROR(IF(ROWS(NPE!$1:48)&lt;=COUNTA(NPE!E$2:E$181),INDEX(NPE!E$2:E$181,SMALL(IF(NPE!E$2:E$181&lt;&gt;"",ROW(INDIRECT("1:"&amp;ROWS(NPE!E$2:E$181)))),ROWS(NPE!$1:48))),""),"")</f>
        <v/>
      </c>
      <c r="V81" s="98" t="str">
        <f t="array" aca="1" ref="V81" ca="1">IFERROR(IF(ROWS(NPE!$1:48)&lt;=COUNTA(NPE!F$2:F$181),INDEX(NPE!F$2:F$181,SMALL(IF(NPE!F$2:F$181&lt;&gt;"",ROW(INDIRECT("1:"&amp;ROWS(NPE!F$2:F$181)))),ROWS(NPE!$1:48))),""),"")</f>
        <v/>
      </c>
      <c r="W81" s="98" t="str">
        <f t="array" aca="1" ref="W81" ca="1">IFERROR(IF(ROWS(NPE!$1:48)&lt;=COUNTA(NPE!G$2:G$181),INDEX(NPE!G$2:G$181,SMALL(IF(NPE!G$2:G$181&lt;&gt;"",ROW(INDIRECT("1:"&amp;ROWS(NPE!G$2:G$181)))),ROWS(NPE!$1:48))),""),"")</f>
        <v/>
      </c>
      <c r="X81" s="98" t="str">
        <f t="array" aca="1" ref="X81" ca="1">IFERROR(IF(ROWS(NPE!$1:48)&lt;=COUNTA(NPE!H$2:H$181),INDEX(NPE!H$2:H$181,SMALL(IF(NPE!H$2:H$181&lt;&gt;"",ROW(INDIRECT("1:"&amp;ROWS(NPE!H$2:H$181)))),ROWS(NPE!$1:48))),""),"")</f>
        <v/>
      </c>
      <c r="Y81" s="98" t="str">
        <f t="array" aca="1" ref="Y81" ca="1">IFERROR(IF(ROWS(NPE!$1:48)&lt;=COUNTA(NPE!I$2:I$181),INDEX(NPE!I$2:I$181,SMALL(IF(NPE!I$2:I$181&lt;&gt;"",ROW(INDIRECT("1:"&amp;ROWS(NPE!I$2:I$181)))),ROWS(NPE!$1:48))),""),"")</f>
        <v/>
      </c>
      <c r="Z81" s="98" t="str">
        <f t="array" aca="1" ref="Z81" ca="1">IFERROR(IF(ROWS(NPE!$1:48)&lt;=COUNTA(NPE!J$2:J$181),INDEX(NPE!J$2:J$181,SMALL(IF(NPE!J$2:J$181&lt;&gt;"",ROW(INDIRECT("1:"&amp;ROWS(NPE!J$2:J$181)))),ROWS(NPE!$1:48))),""),"")</f>
        <v/>
      </c>
      <c r="AA81" s="98" t="str">
        <f t="array" aca="1" ref="AA81" ca="1">IFERROR(IF(ROWS(NPE!$1:48)&lt;=COUNTA(NPE!K$2:K$181),INDEX(NPE!K$2:K$181,SMALL(IF(NPE!K$2:K$181&lt;&gt;"",ROW(INDIRECT("1:"&amp;ROWS(NPE!K$2:K$181)))),ROWS(NPE!$1:48))),""),"")</f>
        <v/>
      </c>
      <c r="AB81" s="98" t="str">
        <f t="array" aca="1" ref="AB81" ca="1">IFERROR(IF(ROWS(NPE!$1:48)&lt;=COUNTA(NPE!L$2:L$181),INDEX(NPE!L$2:L$181,SMALL(IF(NPE!L$2:L$181&lt;&gt;"",ROW(INDIRECT("1:"&amp;ROWS(NPE!L$2:L$181)))),ROWS(NPE!$1:48))),""),"")</f>
        <v/>
      </c>
      <c r="AC81" s="98" t="str">
        <f t="array" aca="1" ref="AC81" ca="1">IFERROR(IF(ROWS(NPE!$1:48)&lt;=COUNTA(NPE!M$2:M$181),INDEX(NPE!M$2:M$181,SMALL(IF(NPE!M$2:M$181&lt;&gt;"",ROW(INDIRECT("1:"&amp;ROWS(NPE!M$2:M$181)))),ROWS(NPE!$1:48))),""),"")</f>
        <v/>
      </c>
      <c r="AD81" s="98" t="str">
        <f t="array" aca="1" ref="AD81" ca="1">IFERROR(IF(ROWS(NPE!$1:48)&lt;=COUNTA(NPE!N$2:N$181),INDEX(NPE!N$2:N$181,SMALL(IF(NPE!N$2:N$181&lt;&gt;"",ROW(INDIRECT("1:"&amp;ROWS(NPE!N$2:N$181)))),ROWS(NPE!$1:48))),""),"")</f>
        <v/>
      </c>
      <c r="AE81" s="98" t="str">
        <f t="array" aca="1" ref="AE81" ca="1">IFERROR(IF(ROWS(NPE!$1:48)&lt;=COUNTA(NPE!O$2:O$181),INDEX(NPE!O$2:O$181,SMALL(IF(NPE!O$2:O$181&lt;&gt;"",ROW(INDIRECT("1:"&amp;ROWS(NPE!O$2:O$181)))),ROWS(NPE!$1:48))),""),"")</f>
        <v/>
      </c>
      <c r="AF81" s="98" t="str">
        <f t="array" aca="1" ref="AF81" ca="1">IFERROR(IF(ROWS(NPE!$1:48)&lt;=COUNTA(NPE!P$2:P$181),INDEX(NPE!P$2:P$181,SMALL(IF(NPE!P$2:P$181&lt;&gt;"",ROW(INDIRECT("1:"&amp;ROWS(NPE!P$2:P$181)))),ROWS(NPE!$1:48))),""),"")</f>
        <v/>
      </c>
      <c r="AG81" s="98" t="str">
        <f t="array" aca="1" ref="AG81" ca="1">IFERROR(IF(ROWS(NPE!$1:48)&lt;=COUNTA(NPE!Q$2:Q$181),INDEX(NPE!Q$2:Q$181,SMALL(IF(NPE!Q$2:Q$181&lt;&gt;"",ROW(INDIRECT("1:"&amp;ROWS(NPE!Q$2:Q$181)))),ROWS(NPE!$1:48))),""),"")</f>
        <v/>
      </c>
      <c r="AH81" s="98" t="str">
        <f t="array" aca="1" ref="AH81" ca="1">IFERROR(IF(ROWS(NPE!$1:48)&lt;=COUNTA(NPE!R$2:R$181),INDEX(NPE!R$2:R$181,SMALL(IF(NPE!R$2:R$181&lt;&gt;"",ROW(INDIRECT("1:"&amp;ROWS(NPE!R$2:R$181)))),ROWS(NPE!$1:48))),""),"")</f>
        <v/>
      </c>
      <c r="AI81" s="98" t="str">
        <f t="array" aca="1" ref="AI81" ca="1">IFERROR(IF(ROWS(NPE!$1:48)&lt;=COUNTA(NPE!S$2:S$181),INDEX(NPE!S$2:S$181,SMALL(IF(NPE!S$2:S$181&lt;&gt;"",ROW(INDIRECT("1:"&amp;ROWS(NPE!S$2:S$181)))),ROWS(NPE!$1:48))),""),"")</f>
        <v/>
      </c>
      <c r="AJ81" s="98" t="str">
        <f t="array" aca="1" ref="AJ81" ca="1">IFERROR(IF(ROWS(NPE!$1:48)&lt;=COUNTA(NPE!T$2:T$181),INDEX(NPE!T$2:T$181,SMALL(IF(NPE!T$2:T$181&lt;&gt;"",ROW(INDIRECT("1:"&amp;ROWS(NPE!T$2:T$181)))),ROWS(NPE!$1:48))),""),"")</f>
        <v/>
      </c>
      <c r="AK81" s="98" t="str">
        <f t="array" aca="1" ref="AK81" ca="1">IFERROR(IF(ROWS(NPE!$1:48)&lt;=COUNTA(NPE!U$2:U$181),INDEX(NPE!U$2:U$181,SMALL(IF(NPE!U$2:U$181&lt;&gt;"",ROW(INDIRECT("1:"&amp;ROWS(NPE!U$2:U$181)))),ROWS(NPE!$1:48))),""),"")</f>
        <v/>
      </c>
      <c r="AL81" s="98" t="str">
        <f t="array" aca="1" ref="AL81" ca="1">IFERROR(IF(ROWS(NPE!$1:48)&lt;=COUNTA(NPE!V$2:V$181),INDEX(NPE!V$2:V$181,SMALL(IF(NPE!V$2:V$181&lt;&gt;"",ROW(INDIRECT("1:"&amp;ROWS(NPE!V$2:V$181)))),ROWS(NPE!$1:48))),""),"")</f>
        <v/>
      </c>
      <c r="AM81" s="98" t="str">
        <f t="array" aca="1" ref="AM81" ca="1">IFERROR(IF(ROWS(NPE!$1:48)&lt;=COUNTA(NPE!W$2:W$181),INDEX(NPE!W$2:W$181,SMALL(IF(NPE!W$2:W$181&lt;&gt;"",ROW(INDIRECT("1:"&amp;ROWS(NPE!W$2:W$181)))),ROWS(NPE!$1:48))),""),"")</f>
        <v/>
      </c>
      <c r="AN81" s="98" t="str">
        <f t="array" aca="1" ref="AN81" ca="1">IFERROR(IF(ROWS(NPE!$1:48)&lt;=COUNTA(NPE!X$2:X$181),INDEX(NPE!X$2:X$181,SMALL(IF(NPE!X$2:X$181&lt;&gt;"",ROW(INDIRECT("1:"&amp;ROWS(NPE!X$2:X$181)))),ROWS(NPE!$1:48))),""),"")</f>
        <v/>
      </c>
      <c r="AO81" s="98" t="str">
        <f t="array" aca="1" ref="AO81" ca="1">IFERROR(IF(ROWS(NPE!$1:48)&lt;=COUNTA(NPE!Y$2:Y$181),INDEX(NPE!Y$2:Y$181,SMALL(IF(NPE!Y$2:Y$181&lt;&gt;"",ROW(INDIRECT("1:"&amp;ROWS(NPE!Y$2:Y$181)))),ROWS(NPE!$1:48))),""),"")</f>
        <v/>
      </c>
      <c r="AP81" s="98" t="str">
        <f t="array" aca="1" ref="AP81" ca="1">IFERROR(IF(ROWS(NPE!$1:48)&lt;=COUNTA(NPE!Z$2:Z$181),INDEX(NPE!Z$2:Z$181,SMALL(IF(NPE!Z$2:Z$181&lt;&gt;"",ROW(INDIRECT("1:"&amp;ROWS(NPE!Z$2:Z$181)))),ROWS(NPE!$1:48))),""),"")</f>
        <v/>
      </c>
      <c r="AQ81" s="98" t="str">
        <f t="array" aca="1" ref="AQ81" ca="1">IFERROR(IF(ROWS(NPE!$1:48)&lt;=COUNTA(NPE!AA$2:AA$181),INDEX(NPE!AA$2:AA$181,SMALL(IF(NPE!AA$2:AA$181&lt;&gt;"",ROW(INDIRECT("1:"&amp;ROWS(NPE!AA$2:AA$181)))),ROWS(NPE!$1:48))),""),"")</f>
        <v/>
      </c>
      <c r="AR81" s="98" t="str">
        <f t="array" aca="1" ref="AR81" ca="1">IFERROR(IF(ROWS(NPE!$1:48)&lt;=COUNTA(NPE!AB$2:AB$181),INDEX(NPE!AB$2:AB$181,SMALL(IF(NPE!AB$2:AB$181&lt;&gt;"",ROW(INDIRECT("1:"&amp;ROWS(NPE!AB$2:AB$181)))),ROWS(NPE!$1:48))),""),"")</f>
        <v/>
      </c>
      <c r="AS81" s="98" t="str">
        <f t="array" aca="1" ref="AS81" ca="1">IFERROR(IF(ROWS(NPE!$1:48)&lt;=COUNTA(NPE!AC$2:AC$181),INDEX(NPE!AC$2:AC$181,SMALL(IF(NPE!AC$2:AC$181&lt;&gt;"",ROW(INDIRECT("1:"&amp;ROWS(NPE!AC$2:AC$181)))),ROWS(NPE!$1:48))),""),"")</f>
        <v/>
      </c>
      <c r="AT81" s="98" t="str">
        <f t="array" aca="1" ref="AT81" ca="1">IFERROR(IF(ROWS(NPE!$1:48)&lt;=COUNTA(NPE!AD$2:AD$181),INDEX(NPE!AD$2:AD$181,SMALL(IF(NPE!AD$2:AD$181&lt;&gt;"",ROW(INDIRECT("1:"&amp;ROWS(NPE!AD$2:AD$181)))),ROWS(NPE!$1:48))),""),"")</f>
        <v/>
      </c>
      <c r="AU81" s="98" t="str">
        <f t="array" aca="1" ref="AU81" ca="1">IFERROR(IF(ROWS(NPE!$1:48)&lt;=COUNTA(NPE!AE$2:AE$181),INDEX(NPE!AE$2:AE$181,SMALL(IF(NPE!AE$2:AE$181&lt;&gt;"",ROW(INDIRECT("1:"&amp;ROWS(NPE!AE$2:AE$181)))),ROWS(NPE!$1:48))),""),"")</f>
        <v/>
      </c>
      <c r="AV81" s="98" t="str">
        <f t="array" aca="1" ref="AV81" ca="1">IFERROR(IF(ROWS(NPE!$1:48)&lt;=COUNTA(NPE!AF$2:AF$181),INDEX(NPE!AF$2:AF$181,SMALL(IF(NPE!AF$2:AF$181&lt;&gt;"",ROW(INDIRECT("1:"&amp;ROWS(NPE!AF$2:AF$181)))),ROWS(NPE!$1:48))),""),"")</f>
        <v/>
      </c>
      <c r="AW81" s="98" t="str">
        <f t="array" aca="1" ref="AW81" ca="1">IFERROR(IF(ROWS(NPE!$1:48)&lt;=COUNTA(NPE!AG$2:AG$181),INDEX(NPE!AG$2:AG$181,SMALL(IF(NPE!AG$2:AG$181&lt;&gt;"",ROW(INDIRECT("1:"&amp;ROWS(NPE!AG$2:AG$181)))),ROWS(NPE!$1:48))),""),"")</f>
        <v/>
      </c>
      <c r="AX81" s="98" t="str">
        <f t="array" aca="1" ref="AX81" ca="1">IFERROR(IF(ROWS(NPE!$1:48)&lt;=COUNTA(NPE!AH$2:AH$181),INDEX(NPE!AH$2:AH$181,SMALL(IF(NPE!AH$2:AH$181&lt;&gt;"",ROW(INDIRECT("1:"&amp;ROWS(NPE!AH$2:AH$181)))),ROWS(NPE!$1:48))),""),"")</f>
        <v/>
      </c>
      <c r="AY81" s="98" t="str">
        <f t="array" aca="1" ref="AY81" ca="1">IFERROR(IF(ROWS(NPE!$1:48)&lt;=COUNTA(NPE!AI$2:AI$181),INDEX(NPE!AI$2:AI$181,SMALL(IF(NPE!AI$2:AI$181&lt;&gt;"",ROW(INDIRECT("1:"&amp;ROWS(NPE!AI$2:AI$181)))),ROWS(NPE!$1:48))),""),"")</f>
        <v/>
      </c>
      <c r="AZ81" s="98" t="str">
        <f t="array" aca="1" ref="AZ81" ca="1">IFERROR(IF(ROWS(NPE!$1:48)&lt;=COUNTA(NPE!AJ$2:AJ$181),INDEX(NPE!AJ$2:AJ$181,SMALL(IF(NPE!AJ$2:AJ$181&lt;&gt;"",ROW(INDIRECT("1:"&amp;ROWS(NPE!AJ$2:AJ$181)))),ROWS(NPE!$1:48))),""),"")</f>
        <v/>
      </c>
      <c r="BA81" s="98" t="str">
        <f t="array" aca="1" ref="BA81" ca="1">IFERROR(IF(ROWS(NPE!$1:48)&lt;=COUNTA(NPE!AK$2:AK$181),INDEX(NPE!AK$2:AK$181,SMALL(IF(NPE!AK$2:AK$181&lt;&gt;"",ROW(INDIRECT("1:"&amp;ROWS(NPE!AK$2:AK$181)))),ROWS(NPE!$1:48))),""),"")</f>
        <v/>
      </c>
      <c r="BB81" s="98" t="str">
        <f t="array" aca="1" ref="BB81" ca="1">IFERROR(IF(ROWS(NPE!$1:48)&lt;=COUNTA(NPE!AL$2:AL$181),INDEX(NPE!AL$2:AL$181,SMALL(IF(NPE!AL$2:AL$181&lt;&gt;"",ROW(INDIRECT("1:"&amp;ROWS(NPE!AL$2:AL$181)))),ROWS(NPE!$1:48))),""),"")</f>
        <v/>
      </c>
      <c r="BC81" s="98" t="str">
        <f t="array" aca="1" ref="BC81" ca="1">IFERROR(IF(ROWS(NPE!$1:48)&lt;=COUNTA(NPE!AM$2:AM$181),INDEX(NPE!AM$2:AM$181,SMALL(IF(NPE!AM$2:AM$181&lt;&gt;"",ROW(INDIRECT("1:"&amp;ROWS(NPE!AM$2:AM$181)))),ROWS(NPE!$1:48))),""),"")</f>
        <v/>
      </c>
      <c r="BD81" s="98" t="str">
        <f t="array" aca="1" ref="BD81" ca="1">IFERROR(IF(ROWS(NPE!$1:48)&lt;=COUNTA(NPE!AN$2:AN$181),INDEX(NPE!AN$2:AN$181,SMALL(IF(NPE!AN$2:AN$181&lt;&gt;"",ROW(INDIRECT("1:"&amp;ROWS(NPE!AN$2:AN$181)))),ROWS(NPE!$1:48))),""),"")</f>
        <v/>
      </c>
      <c r="BE81" s="98" t="str">
        <f t="array" aca="1" ref="BE81" ca="1">IFERROR(IF(ROWS(NPE!$1:48)&lt;=COUNTA(NPE!AO$2:AO$181),INDEX(NPE!AO$2:AO$181,SMALL(IF(NPE!AO$2:AO$181&lt;&gt;"",ROW(INDIRECT("1:"&amp;ROWS(NPE!AO$2:AO$181)))),ROWS(NPE!$1:48))),""),"")</f>
        <v/>
      </c>
      <c r="BF81" s="98" t="str">
        <f t="array" aca="1" ref="BF81" ca="1">IFERROR(IF(ROWS(NPE!$1:48)&lt;=COUNTA(NPE!AP$2:AP$181),INDEX(NPE!AP$2:AP$181,SMALL(IF(NPE!AP$2:AP$181&lt;&gt;"",ROW(INDIRECT("1:"&amp;ROWS(NPE!AP$2:AP$181)))),ROWS(NPE!$1:48))),""),"")</f>
        <v/>
      </c>
      <c r="BG81" s="98" t="str">
        <f t="array" aca="1" ref="BG81" ca="1">IFERROR(IF(ROWS(NPE!$1:48)&lt;=COUNTA(NPE!AQ$2:AQ$181),INDEX(NPE!AQ$2:AQ$181,SMALL(IF(NPE!AQ$2:AQ$181&lt;&gt;"",ROW(INDIRECT("1:"&amp;ROWS(NPE!AQ$2:AQ$181)))),ROWS(NPE!$1:48))),""),"")</f>
        <v/>
      </c>
      <c r="BH81" s="98" t="str">
        <f t="array" aca="1" ref="BH81" ca="1">IFERROR(IF(ROWS(NPE!$1:48)&lt;=COUNTA(NPE!AR$2:AR$181),INDEX(NPE!AR$2:AR$181,SMALL(IF(NPE!AR$2:AR$181&lt;&gt;"",ROW(INDIRECT("1:"&amp;ROWS(NPE!AR$2:AR$181)))),ROWS(NPE!$1:48))),""),"")</f>
        <v/>
      </c>
      <c r="BI81" s="98" t="str">
        <f t="array" aca="1" ref="BI81" ca="1">IFERROR(IF(ROWS(NPE!$1:48)&lt;=COUNTA(NPE!AS$2:AS$181),INDEX(NPE!AS$2:AS$181,SMALL(IF(NPE!AS$2:AS$181&lt;&gt;"",ROW(INDIRECT("1:"&amp;ROWS(NPE!AS$2:AS$181)))),ROWS(NPE!$1:48))),""),"")</f>
        <v/>
      </c>
      <c r="BJ81" s="98" t="str">
        <f t="array" aca="1" ref="BJ81" ca="1">IFERROR(IF(ROWS(NPE!$1:48)&lt;=COUNTA(NPE!AT$2:AT$181),INDEX(NPE!AT$2:AT$181,SMALL(IF(NPE!AT$2:AT$181&lt;&gt;"",ROW(INDIRECT("1:"&amp;ROWS(NPE!AT$2:AT$181)))),ROWS(NPE!$1:48))),""),"")</f>
        <v/>
      </c>
      <c r="BK81" s="98" t="str">
        <f t="array" aca="1" ref="BK81" ca="1">IFERROR(IF(ROWS(NPE!$1:48)&lt;=COUNTA(NPE!AU$2:AU$181),INDEX(NPE!AU$2:AU$181,SMALL(IF(NPE!AU$2:AU$181&lt;&gt;"",ROW(INDIRECT("1:"&amp;ROWS(NPE!AU$2:AU$181)))),ROWS(NPE!$1:48))),""),"")</f>
        <v/>
      </c>
      <c r="BL81" s="98" t="str">
        <f t="array" aca="1" ref="BL81" ca="1">IFERROR(IF(ROWS(NPE!$1:48)&lt;=COUNTA(NPE!AV$2:AV$181),INDEX(NPE!AV$2:AV$181,SMALL(IF(NPE!AV$2:AV$181&lt;&gt;"",ROW(INDIRECT("1:"&amp;ROWS(NPE!AV$2:AV$181)))),ROWS(NPE!$1:48))),""),"")</f>
        <v/>
      </c>
      <c r="BM81" s="98" t="str">
        <f t="array" aca="1" ref="BM81" ca="1">IFERROR(IF(ROWS(NPE!$1:48)&lt;=COUNTA(NPE!AW$2:AW$181),INDEX(NPE!AW$2:AW$181,SMALL(IF(NPE!AW$2:AW$181&lt;&gt;"",ROW(INDIRECT("1:"&amp;ROWS(NPE!AW$2:AW$181)))),ROWS(NPE!$1:48))),""),"")</f>
        <v/>
      </c>
      <c r="BN81" s="98" t="str">
        <f t="array" aca="1" ref="BN81" ca="1">IFERROR(IF(ROWS(NPE!$1:48)&lt;=COUNTA(NPE!AX$2:AX$181),INDEX(NPE!AX$2:AX$181,SMALL(IF(NPE!AX$2:AX$181&lt;&gt;"",ROW(INDIRECT("1:"&amp;ROWS(NPE!AX$2:AX$181)))),ROWS(NPE!$1:48))),""),"")</f>
        <v/>
      </c>
      <c r="BO81" s="98" t="str">
        <f t="array" aca="1" ref="BO81" ca="1">IFERROR(IF(ROWS(NPE!$1:48)&lt;=COUNTA(NPE!AY$2:AY$181),INDEX(NPE!AY$2:AY$181,SMALL(IF(NPE!AY$2:AY$181&lt;&gt;"",ROW(INDIRECT("1:"&amp;ROWS(NPE!AY$2:AY$181)))),ROWS(NPE!$1:48))),""),"")</f>
        <v/>
      </c>
      <c r="BP81" s="98" t="str">
        <f t="array" aca="1" ref="BP81" ca="1">IFERROR(IF(ROWS(NPE!$1:48)&lt;=COUNTA(NPE!AZ$2:AZ$181),INDEX(NPE!AZ$2:AZ$181,SMALL(IF(NPE!AZ$2:AZ$181&lt;&gt;"",ROW(INDIRECT("1:"&amp;ROWS(NPE!AZ$2:AZ$181)))),ROWS(NPE!$1:48))),""),"")</f>
        <v/>
      </c>
    </row>
    <row r="82" spans="2:68" x14ac:dyDescent="0.2">
      <c r="B82" s="183" t="str">
        <f ca="1">Surfaces!$B50</f>
        <v/>
      </c>
      <c r="C82" s="110" t="str">
        <f ca="1">IF((VLOOKUP(B82,Surfaces!$B$1:$AL$61,23,0))="",(VLOOKUP(B82,Surfaces!$B$1:$AL$61,36,0)),(VLOOKUP(B82,Surfaces!$B$1:$AL$61,23,0)))</f>
        <v/>
      </c>
      <c r="D82" s="111" t="str">
        <f ca="1">Surfaces!$I50</f>
        <v/>
      </c>
      <c r="E82" s="111" t="str">
        <f ca="1">Surfaces!$H50</f>
        <v/>
      </c>
      <c r="F82" s="110" t="str">
        <f ca="1">IF((VLOOKUP(B82,Surfaces!$B$1:$AL$61,21,0))="",(VLOOKUP(B82,Surfaces!$B$1:$AL$61,34,0)),(VLOOKUP(B82,Surfaces!$B$1:$AL$61,21,0)))</f>
        <v/>
      </c>
      <c r="G82" s="110" t="str">
        <f ca="1">IFERROR(IF((VLOOKUP(B82,Surfaces!$B$1:$AL$61,18,0))="",(VLOOKUP(B82,Surfaces!$B$1:$AL$61,31,0)/$C$3),(VLOOKUP(B82,Surfaces!$B$1:$AL$61,18,0)/$C$3)),"")</f>
        <v/>
      </c>
      <c r="H82" s="111" t="str">
        <f ca="1">IF((VLOOKUP(B82,Surfaces!$B$1:$AL$61,14,0))="",(VLOOKUP(B82,Surfaces!$B$1:$AL$61,28,0)),(VLOOKUP(B82,Surfaces!$B$1:$AL$61,14,0)))</f>
        <v/>
      </c>
      <c r="I82" s="111" t="str">
        <f ca="1">IF((VLOOKUP(B82,Surfaces!$B$1:$AL$61,15,0))="",(VLOOKUP(B82,Surfaces!$B$1:$AL$61,29,0)),(VLOOKUP(B82,Surfaces!$B$1:$AL$61,15,0)))</f>
        <v/>
      </c>
      <c r="J82" s="110" t="str">
        <f ca="1">IF(ISNA(VLOOKUP(B82,Calendrier!$A$2:$BR$181,67,0)),"",(VLOOKUP(B82,Calendrier!$A$2:$BR$181,67,0))*D82)</f>
        <v/>
      </c>
      <c r="K82" s="110" t="str">
        <f ca="1">IF(ISNA(VLOOKUP(B82,Calendrier!$A$2:$BR$181,68,0)),"",(VLOOKUP(B82,Calendrier!$A$2:$BR$181,68,0)))</f>
        <v/>
      </c>
      <c r="L82" s="110" t="str">
        <f ca="1">IF(ISNA(VLOOKUP(B82,Calendrier!$A$2:$BR$181,69,0)),"",(VLOOKUP(B82,Calendrier!$A$2:$BR$181,69,0))*D82)</f>
        <v/>
      </c>
      <c r="M82" s="110" t="str">
        <f t="shared" ca="1" si="0"/>
        <v/>
      </c>
      <c r="N82" s="110" t="str">
        <f t="shared" ca="1" si="2"/>
        <v/>
      </c>
      <c r="O82" s="184" t="str">
        <f t="shared" ca="1" si="1"/>
        <v/>
      </c>
      <c r="Q82" s="98" t="str">
        <f t="array" aca="1" ref="Q82" ca="1">IFERROR(IF(ROWS(NPE!$1:49)&lt;=COUNTA(NPE!A$2:A$181),INDEX(NPE!A$2:A$181,SMALL(IF(NPE!A$2:A$181&lt;&gt;"",ROW(INDIRECT("1:"&amp;ROWS(NPE!A$2:A$181)))),ROWS(NPE!$1:49))),""),"")</f>
        <v/>
      </c>
      <c r="R82" s="98" t="str">
        <f t="array" aca="1" ref="R82" ca="1">IFERROR(IF(ROWS(NPE!$1:49)&lt;=COUNTA(NPE!B$2:B$181),INDEX(NPE!B$2:B$181,SMALL(IF(NPE!B$2:B$181&lt;&gt;"",ROW(INDIRECT("1:"&amp;ROWS(NPE!B$2:B$181)))),ROWS(NPE!$1:49))),""),"")</f>
        <v/>
      </c>
      <c r="S82" s="98" t="str">
        <f t="array" aca="1" ref="S82" ca="1">IFERROR(IF(ROWS(NPE!$1:49)&lt;=COUNTA(NPE!C$2:C$181),INDEX(NPE!C$2:C$181,SMALL(IF(NPE!C$2:C$181&lt;&gt;"",ROW(INDIRECT("1:"&amp;ROWS(NPE!C$2:C$181)))),ROWS(NPE!$1:49))),""),"")</f>
        <v/>
      </c>
      <c r="T82" s="98" t="str">
        <f t="array" aca="1" ref="T82" ca="1">IFERROR(IF(ROWS(NPE!$1:49)&lt;=COUNTA(NPE!D$2:D$181),INDEX(NPE!D$2:D$181,SMALL(IF(NPE!D$2:D$181&lt;&gt;"",ROW(INDIRECT("1:"&amp;ROWS(NPE!D$2:D$181)))),ROWS(NPE!$1:49))),""),"")</f>
        <v/>
      </c>
      <c r="U82" s="98" t="str">
        <f t="array" aca="1" ref="U82" ca="1">IFERROR(IF(ROWS(NPE!$1:49)&lt;=COUNTA(NPE!E$2:E$181),INDEX(NPE!E$2:E$181,SMALL(IF(NPE!E$2:E$181&lt;&gt;"",ROW(INDIRECT("1:"&amp;ROWS(NPE!E$2:E$181)))),ROWS(NPE!$1:49))),""),"")</f>
        <v/>
      </c>
      <c r="V82" s="98" t="str">
        <f t="array" aca="1" ref="V82" ca="1">IFERROR(IF(ROWS(NPE!$1:49)&lt;=COUNTA(NPE!F$2:F$181),INDEX(NPE!F$2:F$181,SMALL(IF(NPE!F$2:F$181&lt;&gt;"",ROW(INDIRECT("1:"&amp;ROWS(NPE!F$2:F$181)))),ROWS(NPE!$1:49))),""),"")</f>
        <v/>
      </c>
      <c r="W82" s="98" t="str">
        <f t="array" aca="1" ref="W82" ca="1">IFERROR(IF(ROWS(NPE!$1:49)&lt;=COUNTA(NPE!G$2:G$181),INDEX(NPE!G$2:G$181,SMALL(IF(NPE!G$2:G$181&lt;&gt;"",ROW(INDIRECT("1:"&amp;ROWS(NPE!G$2:G$181)))),ROWS(NPE!$1:49))),""),"")</f>
        <v/>
      </c>
      <c r="X82" s="98" t="str">
        <f t="array" aca="1" ref="X82" ca="1">IFERROR(IF(ROWS(NPE!$1:49)&lt;=COUNTA(NPE!H$2:H$181),INDEX(NPE!H$2:H$181,SMALL(IF(NPE!H$2:H$181&lt;&gt;"",ROW(INDIRECT("1:"&amp;ROWS(NPE!H$2:H$181)))),ROWS(NPE!$1:49))),""),"")</f>
        <v/>
      </c>
      <c r="Y82" s="98" t="str">
        <f t="array" aca="1" ref="Y82" ca="1">IFERROR(IF(ROWS(NPE!$1:49)&lt;=COUNTA(NPE!I$2:I$181),INDEX(NPE!I$2:I$181,SMALL(IF(NPE!I$2:I$181&lt;&gt;"",ROW(INDIRECT("1:"&amp;ROWS(NPE!I$2:I$181)))),ROWS(NPE!$1:49))),""),"")</f>
        <v/>
      </c>
      <c r="Z82" s="98" t="str">
        <f t="array" aca="1" ref="Z82" ca="1">IFERROR(IF(ROWS(NPE!$1:49)&lt;=COUNTA(NPE!J$2:J$181),INDEX(NPE!J$2:J$181,SMALL(IF(NPE!J$2:J$181&lt;&gt;"",ROW(INDIRECT("1:"&amp;ROWS(NPE!J$2:J$181)))),ROWS(NPE!$1:49))),""),"")</f>
        <v/>
      </c>
      <c r="AA82" s="98" t="str">
        <f t="array" aca="1" ref="AA82" ca="1">IFERROR(IF(ROWS(NPE!$1:49)&lt;=COUNTA(NPE!K$2:K$181),INDEX(NPE!K$2:K$181,SMALL(IF(NPE!K$2:K$181&lt;&gt;"",ROW(INDIRECT("1:"&amp;ROWS(NPE!K$2:K$181)))),ROWS(NPE!$1:49))),""),"")</f>
        <v/>
      </c>
      <c r="AB82" s="98" t="str">
        <f t="array" aca="1" ref="AB82" ca="1">IFERROR(IF(ROWS(NPE!$1:49)&lt;=COUNTA(NPE!L$2:L$181),INDEX(NPE!L$2:L$181,SMALL(IF(NPE!L$2:L$181&lt;&gt;"",ROW(INDIRECT("1:"&amp;ROWS(NPE!L$2:L$181)))),ROWS(NPE!$1:49))),""),"")</f>
        <v/>
      </c>
      <c r="AC82" s="98" t="str">
        <f t="array" aca="1" ref="AC82" ca="1">IFERROR(IF(ROWS(NPE!$1:49)&lt;=COUNTA(NPE!M$2:M$181),INDEX(NPE!M$2:M$181,SMALL(IF(NPE!M$2:M$181&lt;&gt;"",ROW(INDIRECT("1:"&amp;ROWS(NPE!M$2:M$181)))),ROWS(NPE!$1:49))),""),"")</f>
        <v/>
      </c>
      <c r="AD82" s="98" t="str">
        <f t="array" aca="1" ref="AD82" ca="1">IFERROR(IF(ROWS(NPE!$1:49)&lt;=COUNTA(NPE!N$2:N$181),INDEX(NPE!N$2:N$181,SMALL(IF(NPE!N$2:N$181&lt;&gt;"",ROW(INDIRECT("1:"&amp;ROWS(NPE!N$2:N$181)))),ROWS(NPE!$1:49))),""),"")</f>
        <v/>
      </c>
      <c r="AE82" s="98" t="str">
        <f t="array" aca="1" ref="AE82" ca="1">IFERROR(IF(ROWS(NPE!$1:49)&lt;=COUNTA(NPE!O$2:O$181),INDEX(NPE!O$2:O$181,SMALL(IF(NPE!O$2:O$181&lt;&gt;"",ROW(INDIRECT("1:"&amp;ROWS(NPE!O$2:O$181)))),ROWS(NPE!$1:49))),""),"")</f>
        <v/>
      </c>
      <c r="AF82" s="98" t="str">
        <f t="array" aca="1" ref="AF82" ca="1">IFERROR(IF(ROWS(NPE!$1:49)&lt;=COUNTA(NPE!P$2:P$181),INDEX(NPE!P$2:P$181,SMALL(IF(NPE!P$2:P$181&lt;&gt;"",ROW(INDIRECT("1:"&amp;ROWS(NPE!P$2:P$181)))),ROWS(NPE!$1:49))),""),"")</f>
        <v/>
      </c>
      <c r="AG82" s="98" t="str">
        <f t="array" aca="1" ref="AG82" ca="1">IFERROR(IF(ROWS(NPE!$1:49)&lt;=COUNTA(NPE!Q$2:Q$181),INDEX(NPE!Q$2:Q$181,SMALL(IF(NPE!Q$2:Q$181&lt;&gt;"",ROW(INDIRECT("1:"&amp;ROWS(NPE!Q$2:Q$181)))),ROWS(NPE!$1:49))),""),"")</f>
        <v/>
      </c>
      <c r="AH82" s="98" t="str">
        <f t="array" aca="1" ref="AH82" ca="1">IFERROR(IF(ROWS(NPE!$1:49)&lt;=COUNTA(NPE!R$2:R$181),INDEX(NPE!R$2:R$181,SMALL(IF(NPE!R$2:R$181&lt;&gt;"",ROW(INDIRECT("1:"&amp;ROWS(NPE!R$2:R$181)))),ROWS(NPE!$1:49))),""),"")</f>
        <v/>
      </c>
      <c r="AI82" s="98" t="str">
        <f t="array" aca="1" ref="AI82" ca="1">IFERROR(IF(ROWS(NPE!$1:49)&lt;=COUNTA(NPE!S$2:S$181),INDEX(NPE!S$2:S$181,SMALL(IF(NPE!S$2:S$181&lt;&gt;"",ROW(INDIRECT("1:"&amp;ROWS(NPE!S$2:S$181)))),ROWS(NPE!$1:49))),""),"")</f>
        <v/>
      </c>
      <c r="AJ82" s="98" t="str">
        <f t="array" aca="1" ref="AJ82" ca="1">IFERROR(IF(ROWS(NPE!$1:49)&lt;=COUNTA(NPE!T$2:T$181),INDEX(NPE!T$2:T$181,SMALL(IF(NPE!T$2:T$181&lt;&gt;"",ROW(INDIRECT("1:"&amp;ROWS(NPE!T$2:T$181)))),ROWS(NPE!$1:49))),""),"")</f>
        <v/>
      </c>
      <c r="AK82" s="98" t="str">
        <f t="array" aca="1" ref="AK82" ca="1">IFERROR(IF(ROWS(NPE!$1:49)&lt;=COUNTA(NPE!U$2:U$181),INDEX(NPE!U$2:U$181,SMALL(IF(NPE!U$2:U$181&lt;&gt;"",ROW(INDIRECT("1:"&amp;ROWS(NPE!U$2:U$181)))),ROWS(NPE!$1:49))),""),"")</f>
        <v/>
      </c>
      <c r="AL82" s="98" t="str">
        <f t="array" aca="1" ref="AL82" ca="1">IFERROR(IF(ROWS(NPE!$1:49)&lt;=COUNTA(NPE!V$2:V$181),INDEX(NPE!V$2:V$181,SMALL(IF(NPE!V$2:V$181&lt;&gt;"",ROW(INDIRECT("1:"&amp;ROWS(NPE!V$2:V$181)))),ROWS(NPE!$1:49))),""),"")</f>
        <v/>
      </c>
      <c r="AM82" s="98" t="str">
        <f t="array" aca="1" ref="AM82" ca="1">IFERROR(IF(ROWS(NPE!$1:49)&lt;=COUNTA(NPE!W$2:W$181),INDEX(NPE!W$2:W$181,SMALL(IF(NPE!W$2:W$181&lt;&gt;"",ROW(INDIRECT("1:"&amp;ROWS(NPE!W$2:W$181)))),ROWS(NPE!$1:49))),""),"")</f>
        <v/>
      </c>
      <c r="AN82" s="98" t="str">
        <f t="array" aca="1" ref="AN82" ca="1">IFERROR(IF(ROWS(NPE!$1:49)&lt;=COUNTA(NPE!X$2:X$181),INDEX(NPE!X$2:X$181,SMALL(IF(NPE!X$2:X$181&lt;&gt;"",ROW(INDIRECT("1:"&amp;ROWS(NPE!X$2:X$181)))),ROWS(NPE!$1:49))),""),"")</f>
        <v/>
      </c>
      <c r="AO82" s="98" t="str">
        <f t="array" aca="1" ref="AO82" ca="1">IFERROR(IF(ROWS(NPE!$1:49)&lt;=COUNTA(NPE!Y$2:Y$181),INDEX(NPE!Y$2:Y$181,SMALL(IF(NPE!Y$2:Y$181&lt;&gt;"",ROW(INDIRECT("1:"&amp;ROWS(NPE!Y$2:Y$181)))),ROWS(NPE!$1:49))),""),"")</f>
        <v/>
      </c>
      <c r="AP82" s="98" t="str">
        <f t="array" aca="1" ref="AP82" ca="1">IFERROR(IF(ROWS(NPE!$1:49)&lt;=COUNTA(NPE!Z$2:Z$181),INDEX(NPE!Z$2:Z$181,SMALL(IF(NPE!Z$2:Z$181&lt;&gt;"",ROW(INDIRECT("1:"&amp;ROWS(NPE!Z$2:Z$181)))),ROWS(NPE!$1:49))),""),"")</f>
        <v/>
      </c>
      <c r="AQ82" s="98" t="str">
        <f t="array" aca="1" ref="AQ82" ca="1">IFERROR(IF(ROWS(NPE!$1:49)&lt;=COUNTA(NPE!AA$2:AA$181),INDEX(NPE!AA$2:AA$181,SMALL(IF(NPE!AA$2:AA$181&lt;&gt;"",ROW(INDIRECT("1:"&amp;ROWS(NPE!AA$2:AA$181)))),ROWS(NPE!$1:49))),""),"")</f>
        <v/>
      </c>
      <c r="AR82" s="98" t="str">
        <f t="array" aca="1" ref="AR82" ca="1">IFERROR(IF(ROWS(NPE!$1:49)&lt;=COUNTA(NPE!AB$2:AB$181),INDEX(NPE!AB$2:AB$181,SMALL(IF(NPE!AB$2:AB$181&lt;&gt;"",ROW(INDIRECT("1:"&amp;ROWS(NPE!AB$2:AB$181)))),ROWS(NPE!$1:49))),""),"")</f>
        <v/>
      </c>
      <c r="AS82" s="98" t="str">
        <f t="array" aca="1" ref="AS82" ca="1">IFERROR(IF(ROWS(NPE!$1:49)&lt;=COUNTA(NPE!AC$2:AC$181),INDEX(NPE!AC$2:AC$181,SMALL(IF(NPE!AC$2:AC$181&lt;&gt;"",ROW(INDIRECT("1:"&amp;ROWS(NPE!AC$2:AC$181)))),ROWS(NPE!$1:49))),""),"")</f>
        <v/>
      </c>
      <c r="AT82" s="98" t="str">
        <f t="array" aca="1" ref="AT82" ca="1">IFERROR(IF(ROWS(NPE!$1:49)&lt;=COUNTA(NPE!AD$2:AD$181),INDEX(NPE!AD$2:AD$181,SMALL(IF(NPE!AD$2:AD$181&lt;&gt;"",ROW(INDIRECT("1:"&amp;ROWS(NPE!AD$2:AD$181)))),ROWS(NPE!$1:49))),""),"")</f>
        <v/>
      </c>
      <c r="AU82" s="98" t="str">
        <f t="array" aca="1" ref="AU82" ca="1">IFERROR(IF(ROWS(NPE!$1:49)&lt;=COUNTA(NPE!AE$2:AE$181),INDEX(NPE!AE$2:AE$181,SMALL(IF(NPE!AE$2:AE$181&lt;&gt;"",ROW(INDIRECT("1:"&amp;ROWS(NPE!AE$2:AE$181)))),ROWS(NPE!$1:49))),""),"")</f>
        <v/>
      </c>
      <c r="AV82" s="98" t="str">
        <f t="array" aca="1" ref="AV82" ca="1">IFERROR(IF(ROWS(NPE!$1:49)&lt;=COUNTA(NPE!AF$2:AF$181),INDEX(NPE!AF$2:AF$181,SMALL(IF(NPE!AF$2:AF$181&lt;&gt;"",ROW(INDIRECT("1:"&amp;ROWS(NPE!AF$2:AF$181)))),ROWS(NPE!$1:49))),""),"")</f>
        <v/>
      </c>
      <c r="AW82" s="98" t="str">
        <f t="array" aca="1" ref="AW82" ca="1">IFERROR(IF(ROWS(NPE!$1:49)&lt;=COUNTA(NPE!AG$2:AG$181),INDEX(NPE!AG$2:AG$181,SMALL(IF(NPE!AG$2:AG$181&lt;&gt;"",ROW(INDIRECT("1:"&amp;ROWS(NPE!AG$2:AG$181)))),ROWS(NPE!$1:49))),""),"")</f>
        <v/>
      </c>
      <c r="AX82" s="98" t="str">
        <f t="array" aca="1" ref="AX82" ca="1">IFERROR(IF(ROWS(NPE!$1:49)&lt;=COUNTA(NPE!AH$2:AH$181),INDEX(NPE!AH$2:AH$181,SMALL(IF(NPE!AH$2:AH$181&lt;&gt;"",ROW(INDIRECT("1:"&amp;ROWS(NPE!AH$2:AH$181)))),ROWS(NPE!$1:49))),""),"")</f>
        <v/>
      </c>
      <c r="AY82" s="98" t="str">
        <f t="array" aca="1" ref="AY82" ca="1">IFERROR(IF(ROWS(NPE!$1:49)&lt;=COUNTA(NPE!AI$2:AI$181),INDEX(NPE!AI$2:AI$181,SMALL(IF(NPE!AI$2:AI$181&lt;&gt;"",ROW(INDIRECT("1:"&amp;ROWS(NPE!AI$2:AI$181)))),ROWS(NPE!$1:49))),""),"")</f>
        <v/>
      </c>
      <c r="AZ82" s="98" t="str">
        <f t="array" aca="1" ref="AZ82" ca="1">IFERROR(IF(ROWS(NPE!$1:49)&lt;=COUNTA(NPE!AJ$2:AJ$181),INDEX(NPE!AJ$2:AJ$181,SMALL(IF(NPE!AJ$2:AJ$181&lt;&gt;"",ROW(INDIRECT("1:"&amp;ROWS(NPE!AJ$2:AJ$181)))),ROWS(NPE!$1:49))),""),"")</f>
        <v/>
      </c>
      <c r="BA82" s="98" t="str">
        <f t="array" aca="1" ref="BA82" ca="1">IFERROR(IF(ROWS(NPE!$1:49)&lt;=COUNTA(NPE!AK$2:AK$181),INDEX(NPE!AK$2:AK$181,SMALL(IF(NPE!AK$2:AK$181&lt;&gt;"",ROW(INDIRECT("1:"&amp;ROWS(NPE!AK$2:AK$181)))),ROWS(NPE!$1:49))),""),"")</f>
        <v/>
      </c>
      <c r="BB82" s="98" t="str">
        <f t="array" aca="1" ref="BB82" ca="1">IFERROR(IF(ROWS(NPE!$1:49)&lt;=COUNTA(NPE!AL$2:AL$181),INDEX(NPE!AL$2:AL$181,SMALL(IF(NPE!AL$2:AL$181&lt;&gt;"",ROW(INDIRECT("1:"&amp;ROWS(NPE!AL$2:AL$181)))),ROWS(NPE!$1:49))),""),"")</f>
        <v/>
      </c>
      <c r="BC82" s="98" t="str">
        <f t="array" aca="1" ref="BC82" ca="1">IFERROR(IF(ROWS(NPE!$1:49)&lt;=COUNTA(NPE!AM$2:AM$181),INDEX(NPE!AM$2:AM$181,SMALL(IF(NPE!AM$2:AM$181&lt;&gt;"",ROW(INDIRECT("1:"&amp;ROWS(NPE!AM$2:AM$181)))),ROWS(NPE!$1:49))),""),"")</f>
        <v/>
      </c>
      <c r="BD82" s="98" t="str">
        <f t="array" aca="1" ref="BD82" ca="1">IFERROR(IF(ROWS(NPE!$1:49)&lt;=COUNTA(NPE!AN$2:AN$181),INDEX(NPE!AN$2:AN$181,SMALL(IF(NPE!AN$2:AN$181&lt;&gt;"",ROW(INDIRECT("1:"&amp;ROWS(NPE!AN$2:AN$181)))),ROWS(NPE!$1:49))),""),"")</f>
        <v/>
      </c>
      <c r="BE82" s="98" t="str">
        <f t="array" aca="1" ref="BE82" ca="1">IFERROR(IF(ROWS(NPE!$1:49)&lt;=COUNTA(NPE!AO$2:AO$181),INDEX(NPE!AO$2:AO$181,SMALL(IF(NPE!AO$2:AO$181&lt;&gt;"",ROW(INDIRECT("1:"&amp;ROWS(NPE!AO$2:AO$181)))),ROWS(NPE!$1:49))),""),"")</f>
        <v/>
      </c>
      <c r="BF82" s="98" t="str">
        <f t="array" aca="1" ref="BF82" ca="1">IFERROR(IF(ROWS(NPE!$1:49)&lt;=COUNTA(NPE!AP$2:AP$181),INDEX(NPE!AP$2:AP$181,SMALL(IF(NPE!AP$2:AP$181&lt;&gt;"",ROW(INDIRECT("1:"&amp;ROWS(NPE!AP$2:AP$181)))),ROWS(NPE!$1:49))),""),"")</f>
        <v/>
      </c>
      <c r="BG82" s="98" t="str">
        <f t="array" aca="1" ref="BG82" ca="1">IFERROR(IF(ROWS(NPE!$1:49)&lt;=COUNTA(NPE!AQ$2:AQ$181),INDEX(NPE!AQ$2:AQ$181,SMALL(IF(NPE!AQ$2:AQ$181&lt;&gt;"",ROW(INDIRECT("1:"&amp;ROWS(NPE!AQ$2:AQ$181)))),ROWS(NPE!$1:49))),""),"")</f>
        <v/>
      </c>
      <c r="BH82" s="98" t="str">
        <f t="array" aca="1" ref="BH82" ca="1">IFERROR(IF(ROWS(NPE!$1:49)&lt;=COUNTA(NPE!AR$2:AR$181),INDEX(NPE!AR$2:AR$181,SMALL(IF(NPE!AR$2:AR$181&lt;&gt;"",ROW(INDIRECT("1:"&amp;ROWS(NPE!AR$2:AR$181)))),ROWS(NPE!$1:49))),""),"")</f>
        <v/>
      </c>
      <c r="BI82" s="98" t="str">
        <f t="array" aca="1" ref="BI82" ca="1">IFERROR(IF(ROWS(NPE!$1:49)&lt;=COUNTA(NPE!AS$2:AS$181),INDEX(NPE!AS$2:AS$181,SMALL(IF(NPE!AS$2:AS$181&lt;&gt;"",ROW(INDIRECT("1:"&amp;ROWS(NPE!AS$2:AS$181)))),ROWS(NPE!$1:49))),""),"")</f>
        <v/>
      </c>
      <c r="BJ82" s="98" t="str">
        <f t="array" aca="1" ref="BJ82" ca="1">IFERROR(IF(ROWS(NPE!$1:49)&lt;=COUNTA(NPE!AT$2:AT$181),INDEX(NPE!AT$2:AT$181,SMALL(IF(NPE!AT$2:AT$181&lt;&gt;"",ROW(INDIRECT("1:"&amp;ROWS(NPE!AT$2:AT$181)))),ROWS(NPE!$1:49))),""),"")</f>
        <v/>
      </c>
      <c r="BK82" s="98" t="str">
        <f t="array" aca="1" ref="BK82" ca="1">IFERROR(IF(ROWS(NPE!$1:49)&lt;=COUNTA(NPE!AU$2:AU$181),INDEX(NPE!AU$2:AU$181,SMALL(IF(NPE!AU$2:AU$181&lt;&gt;"",ROW(INDIRECT("1:"&amp;ROWS(NPE!AU$2:AU$181)))),ROWS(NPE!$1:49))),""),"")</f>
        <v/>
      </c>
      <c r="BL82" s="98" t="str">
        <f t="array" aca="1" ref="BL82" ca="1">IFERROR(IF(ROWS(NPE!$1:49)&lt;=COUNTA(NPE!AV$2:AV$181),INDEX(NPE!AV$2:AV$181,SMALL(IF(NPE!AV$2:AV$181&lt;&gt;"",ROW(INDIRECT("1:"&amp;ROWS(NPE!AV$2:AV$181)))),ROWS(NPE!$1:49))),""),"")</f>
        <v/>
      </c>
      <c r="BM82" s="98" t="str">
        <f t="array" aca="1" ref="BM82" ca="1">IFERROR(IF(ROWS(NPE!$1:49)&lt;=COUNTA(NPE!AW$2:AW$181),INDEX(NPE!AW$2:AW$181,SMALL(IF(NPE!AW$2:AW$181&lt;&gt;"",ROW(INDIRECT("1:"&amp;ROWS(NPE!AW$2:AW$181)))),ROWS(NPE!$1:49))),""),"")</f>
        <v/>
      </c>
      <c r="BN82" s="98" t="str">
        <f t="array" aca="1" ref="BN82" ca="1">IFERROR(IF(ROWS(NPE!$1:49)&lt;=COUNTA(NPE!AX$2:AX$181),INDEX(NPE!AX$2:AX$181,SMALL(IF(NPE!AX$2:AX$181&lt;&gt;"",ROW(INDIRECT("1:"&amp;ROWS(NPE!AX$2:AX$181)))),ROWS(NPE!$1:49))),""),"")</f>
        <v/>
      </c>
      <c r="BO82" s="98" t="str">
        <f t="array" aca="1" ref="BO82" ca="1">IFERROR(IF(ROWS(NPE!$1:49)&lt;=COUNTA(NPE!AY$2:AY$181),INDEX(NPE!AY$2:AY$181,SMALL(IF(NPE!AY$2:AY$181&lt;&gt;"",ROW(INDIRECT("1:"&amp;ROWS(NPE!AY$2:AY$181)))),ROWS(NPE!$1:49))),""),"")</f>
        <v/>
      </c>
      <c r="BP82" s="98" t="str">
        <f t="array" aca="1" ref="BP82" ca="1">IFERROR(IF(ROWS(NPE!$1:49)&lt;=COUNTA(NPE!AZ$2:AZ$181),INDEX(NPE!AZ$2:AZ$181,SMALL(IF(NPE!AZ$2:AZ$181&lt;&gt;"",ROW(INDIRECT("1:"&amp;ROWS(NPE!AZ$2:AZ$181)))),ROWS(NPE!$1:49))),""),"")</f>
        <v/>
      </c>
    </row>
    <row r="83" spans="2:68" x14ac:dyDescent="0.2">
      <c r="B83" s="183" t="str">
        <f ca="1">Surfaces!$B51</f>
        <v/>
      </c>
      <c r="C83" s="110" t="str">
        <f ca="1">IF((VLOOKUP(B83,Surfaces!$B$1:$AL$61,23,0))="",(VLOOKUP(B83,Surfaces!$B$1:$AL$61,36,0)),(VLOOKUP(B83,Surfaces!$B$1:$AL$61,23,0)))</f>
        <v/>
      </c>
      <c r="D83" s="111" t="str">
        <f ca="1">Surfaces!$I51</f>
        <v/>
      </c>
      <c r="E83" s="111" t="str">
        <f ca="1">Surfaces!$H51</f>
        <v/>
      </c>
      <c r="F83" s="110" t="str">
        <f ca="1">IF((VLOOKUP(B83,Surfaces!$B$1:$AL$61,21,0))="",(VLOOKUP(B83,Surfaces!$B$1:$AL$61,34,0)),(VLOOKUP(B83,Surfaces!$B$1:$AL$61,21,0)))</f>
        <v/>
      </c>
      <c r="G83" s="110" t="str">
        <f ca="1">IFERROR(IF((VLOOKUP(B83,Surfaces!$B$1:$AL$61,18,0))="",(VLOOKUP(B83,Surfaces!$B$1:$AL$61,31,0)/$C$3),(VLOOKUP(B83,Surfaces!$B$1:$AL$61,18,0)/$C$3)),"")</f>
        <v/>
      </c>
      <c r="H83" s="111" t="str">
        <f ca="1">IF((VLOOKUP(B83,Surfaces!$B$1:$AL$61,14,0))="",(VLOOKUP(B83,Surfaces!$B$1:$AL$61,28,0)),(VLOOKUP(B83,Surfaces!$B$1:$AL$61,14,0)))</f>
        <v/>
      </c>
      <c r="I83" s="111" t="str">
        <f ca="1">IF((VLOOKUP(B83,Surfaces!$B$1:$AL$61,15,0))="",(VLOOKUP(B83,Surfaces!$B$1:$AL$61,29,0)),(VLOOKUP(B83,Surfaces!$B$1:$AL$61,15,0)))</f>
        <v/>
      </c>
      <c r="J83" s="110" t="str">
        <f ca="1">IF(ISNA(VLOOKUP(B83,Calendrier!$A$2:$BR$181,67,0)),"",(VLOOKUP(B83,Calendrier!$A$2:$BR$181,67,0))*D83)</f>
        <v/>
      </c>
      <c r="K83" s="110" t="str">
        <f ca="1">IF(ISNA(VLOOKUP(B83,Calendrier!$A$2:$BR$181,68,0)),"",(VLOOKUP(B83,Calendrier!$A$2:$BR$181,68,0)))</f>
        <v/>
      </c>
      <c r="L83" s="110" t="str">
        <f ca="1">IF(ISNA(VLOOKUP(B83,Calendrier!$A$2:$BR$181,69,0)),"",(VLOOKUP(B83,Calendrier!$A$2:$BR$181,69,0))*D83)</f>
        <v/>
      </c>
      <c r="M83" s="110" t="str">
        <f t="shared" ca="1" si="0"/>
        <v/>
      </c>
      <c r="N83" s="110" t="str">
        <f t="shared" ca="1" si="2"/>
        <v/>
      </c>
      <c r="O83" s="184" t="str">
        <f t="shared" ca="1" si="1"/>
        <v/>
      </c>
      <c r="Q83" s="98" t="str">
        <f t="array" aca="1" ref="Q83" ca="1">IFERROR(IF(ROWS(NPE!$1:50)&lt;=COUNTA(NPE!A$2:A$181),INDEX(NPE!A$2:A$181,SMALL(IF(NPE!A$2:A$181&lt;&gt;"",ROW(INDIRECT("1:"&amp;ROWS(NPE!A$2:A$181)))),ROWS(NPE!$1:50))),""),"")</f>
        <v/>
      </c>
      <c r="R83" s="98" t="str">
        <f t="array" aca="1" ref="R83" ca="1">IFERROR(IF(ROWS(NPE!$1:50)&lt;=COUNTA(NPE!B$2:B$181),INDEX(NPE!B$2:B$181,SMALL(IF(NPE!B$2:B$181&lt;&gt;"",ROW(INDIRECT("1:"&amp;ROWS(NPE!B$2:B$181)))),ROWS(NPE!$1:50))),""),"")</f>
        <v/>
      </c>
      <c r="S83" s="98" t="str">
        <f t="array" aca="1" ref="S83" ca="1">IFERROR(IF(ROWS(NPE!$1:50)&lt;=COUNTA(NPE!C$2:C$181),INDEX(NPE!C$2:C$181,SMALL(IF(NPE!C$2:C$181&lt;&gt;"",ROW(INDIRECT("1:"&amp;ROWS(NPE!C$2:C$181)))),ROWS(NPE!$1:50))),""),"")</f>
        <v/>
      </c>
      <c r="T83" s="98" t="str">
        <f t="array" aca="1" ref="T83" ca="1">IFERROR(IF(ROWS(NPE!$1:50)&lt;=COUNTA(NPE!D$2:D$181),INDEX(NPE!D$2:D$181,SMALL(IF(NPE!D$2:D$181&lt;&gt;"",ROW(INDIRECT("1:"&amp;ROWS(NPE!D$2:D$181)))),ROWS(NPE!$1:50))),""),"")</f>
        <v/>
      </c>
      <c r="U83" s="98" t="str">
        <f t="array" aca="1" ref="U83" ca="1">IFERROR(IF(ROWS(NPE!$1:50)&lt;=COUNTA(NPE!E$2:E$181),INDEX(NPE!E$2:E$181,SMALL(IF(NPE!E$2:E$181&lt;&gt;"",ROW(INDIRECT("1:"&amp;ROWS(NPE!E$2:E$181)))),ROWS(NPE!$1:50))),""),"")</f>
        <v/>
      </c>
      <c r="V83" s="98" t="str">
        <f t="array" aca="1" ref="V83" ca="1">IFERROR(IF(ROWS(NPE!$1:50)&lt;=COUNTA(NPE!F$2:F$181),INDEX(NPE!F$2:F$181,SMALL(IF(NPE!F$2:F$181&lt;&gt;"",ROW(INDIRECT("1:"&amp;ROWS(NPE!F$2:F$181)))),ROWS(NPE!$1:50))),""),"")</f>
        <v/>
      </c>
      <c r="W83" s="98" t="str">
        <f t="array" aca="1" ref="W83" ca="1">IFERROR(IF(ROWS(NPE!$1:50)&lt;=COUNTA(NPE!G$2:G$181),INDEX(NPE!G$2:G$181,SMALL(IF(NPE!G$2:G$181&lt;&gt;"",ROW(INDIRECT("1:"&amp;ROWS(NPE!G$2:G$181)))),ROWS(NPE!$1:50))),""),"")</f>
        <v/>
      </c>
      <c r="X83" s="98" t="str">
        <f t="array" aca="1" ref="X83" ca="1">IFERROR(IF(ROWS(NPE!$1:50)&lt;=COUNTA(NPE!H$2:H$181),INDEX(NPE!H$2:H$181,SMALL(IF(NPE!H$2:H$181&lt;&gt;"",ROW(INDIRECT("1:"&amp;ROWS(NPE!H$2:H$181)))),ROWS(NPE!$1:50))),""),"")</f>
        <v/>
      </c>
      <c r="Y83" s="98" t="str">
        <f t="array" aca="1" ref="Y83" ca="1">IFERROR(IF(ROWS(NPE!$1:50)&lt;=COUNTA(NPE!I$2:I$181),INDEX(NPE!I$2:I$181,SMALL(IF(NPE!I$2:I$181&lt;&gt;"",ROW(INDIRECT("1:"&amp;ROWS(NPE!I$2:I$181)))),ROWS(NPE!$1:50))),""),"")</f>
        <v/>
      </c>
      <c r="Z83" s="98" t="str">
        <f t="array" aca="1" ref="Z83" ca="1">IFERROR(IF(ROWS(NPE!$1:50)&lt;=COUNTA(NPE!J$2:J$181),INDEX(NPE!J$2:J$181,SMALL(IF(NPE!J$2:J$181&lt;&gt;"",ROW(INDIRECT("1:"&amp;ROWS(NPE!J$2:J$181)))),ROWS(NPE!$1:50))),""),"")</f>
        <v/>
      </c>
      <c r="AA83" s="98" t="str">
        <f t="array" aca="1" ref="AA83" ca="1">IFERROR(IF(ROWS(NPE!$1:50)&lt;=COUNTA(NPE!K$2:K$181),INDEX(NPE!K$2:K$181,SMALL(IF(NPE!K$2:K$181&lt;&gt;"",ROW(INDIRECT("1:"&amp;ROWS(NPE!K$2:K$181)))),ROWS(NPE!$1:50))),""),"")</f>
        <v/>
      </c>
      <c r="AB83" s="98" t="str">
        <f t="array" aca="1" ref="AB83" ca="1">IFERROR(IF(ROWS(NPE!$1:50)&lt;=COUNTA(NPE!L$2:L$181),INDEX(NPE!L$2:L$181,SMALL(IF(NPE!L$2:L$181&lt;&gt;"",ROW(INDIRECT("1:"&amp;ROWS(NPE!L$2:L$181)))),ROWS(NPE!$1:50))),""),"")</f>
        <v/>
      </c>
      <c r="AC83" s="98" t="str">
        <f t="array" aca="1" ref="AC83" ca="1">IFERROR(IF(ROWS(NPE!$1:50)&lt;=COUNTA(NPE!M$2:M$181),INDEX(NPE!M$2:M$181,SMALL(IF(NPE!M$2:M$181&lt;&gt;"",ROW(INDIRECT("1:"&amp;ROWS(NPE!M$2:M$181)))),ROWS(NPE!$1:50))),""),"")</f>
        <v/>
      </c>
      <c r="AD83" s="98" t="str">
        <f t="array" aca="1" ref="AD83" ca="1">IFERROR(IF(ROWS(NPE!$1:50)&lt;=COUNTA(NPE!N$2:N$181),INDEX(NPE!N$2:N$181,SMALL(IF(NPE!N$2:N$181&lt;&gt;"",ROW(INDIRECT("1:"&amp;ROWS(NPE!N$2:N$181)))),ROWS(NPE!$1:50))),""),"")</f>
        <v/>
      </c>
      <c r="AE83" s="98" t="str">
        <f t="array" aca="1" ref="AE83" ca="1">IFERROR(IF(ROWS(NPE!$1:50)&lt;=COUNTA(NPE!O$2:O$181),INDEX(NPE!O$2:O$181,SMALL(IF(NPE!O$2:O$181&lt;&gt;"",ROW(INDIRECT("1:"&amp;ROWS(NPE!O$2:O$181)))),ROWS(NPE!$1:50))),""),"")</f>
        <v/>
      </c>
      <c r="AF83" s="98" t="str">
        <f t="array" aca="1" ref="AF83" ca="1">IFERROR(IF(ROWS(NPE!$1:50)&lt;=COUNTA(NPE!P$2:P$181),INDEX(NPE!P$2:P$181,SMALL(IF(NPE!P$2:P$181&lt;&gt;"",ROW(INDIRECT("1:"&amp;ROWS(NPE!P$2:P$181)))),ROWS(NPE!$1:50))),""),"")</f>
        <v/>
      </c>
      <c r="AG83" s="98" t="str">
        <f t="array" aca="1" ref="AG83" ca="1">IFERROR(IF(ROWS(NPE!$1:50)&lt;=COUNTA(NPE!Q$2:Q$181),INDEX(NPE!Q$2:Q$181,SMALL(IF(NPE!Q$2:Q$181&lt;&gt;"",ROW(INDIRECT("1:"&amp;ROWS(NPE!Q$2:Q$181)))),ROWS(NPE!$1:50))),""),"")</f>
        <v/>
      </c>
      <c r="AH83" s="98" t="str">
        <f t="array" aca="1" ref="AH83" ca="1">IFERROR(IF(ROWS(NPE!$1:50)&lt;=COUNTA(NPE!R$2:R$181),INDEX(NPE!R$2:R$181,SMALL(IF(NPE!R$2:R$181&lt;&gt;"",ROW(INDIRECT("1:"&amp;ROWS(NPE!R$2:R$181)))),ROWS(NPE!$1:50))),""),"")</f>
        <v/>
      </c>
      <c r="AI83" s="98" t="str">
        <f t="array" aca="1" ref="AI83" ca="1">IFERROR(IF(ROWS(NPE!$1:50)&lt;=COUNTA(NPE!S$2:S$181),INDEX(NPE!S$2:S$181,SMALL(IF(NPE!S$2:S$181&lt;&gt;"",ROW(INDIRECT("1:"&amp;ROWS(NPE!S$2:S$181)))),ROWS(NPE!$1:50))),""),"")</f>
        <v/>
      </c>
      <c r="AJ83" s="98" t="str">
        <f t="array" aca="1" ref="AJ83" ca="1">IFERROR(IF(ROWS(NPE!$1:50)&lt;=COUNTA(NPE!T$2:T$181),INDEX(NPE!T$2:T$181,SMALL(IF(NPE!T$2:T$181&lt;&gt;"",ROW(INDIRECT("1:"&amp;ROWS(NPE!T$2:T$181)))),ROWS(NPE!$1:50))),""),"")</f>
        <v/>
      </c>
      <c r="AK83" s="98" t="str">
        <f t="array" aca="1" ref="AK83" ca="1">IFERROR(IF(ROWS(NPE!$1:50)&lt;=COUNTA(NPE!U$2:U$181),INDEX(NPE!U$2:U$181,SMALL(IF(NPE!U$2:U$181&lt;&gt;"",ROW(INDIRECT("1:"&amp;ROWS(NPE!U$2:U$181)))),ROWS(NPE!$1:50))),""),"")</f>
        <v/>
      </c>
      <c r="AL83" s="98" t="str">
        <f t="array" aca="1" ref="AL83" ca="1">IFERROR(IF(ROWS(NPE!$1:50)&lt;=COUNTA(NPE!V$2:V$181),INDEX(NPE!V$2:V$181,SMALL(IF(NPE!V$2:V$181&lt;&gt;"",ROW(INDIRECT("1:"&amp;ROWS(NPE!V$2:V$181)))),ROWS(NPE!$1:50))),""),"")</f>
        <v/>
      </c>
      <c r="AM83" s="98" t="str">
        <f t="array" aca="1" ref="AM83" ca="1">IFERROR(IF(ROWS(NPE!$1:50)&lt;=COUNTA(NPE!W$2:W$181),INDEX(NPE!W$2:W$181,SMALL(IF(NPE!W$2:W$181&lt;&gt;"",ROW(INDIRECT("1:"&amp;ROWS(NPE!W$2:W$181)))),ROWS(NPE!$1:50))),""),"")</f>
        <v/>
      </c>
      <c r="AN83" s="98" t="str">
        <f t="array" aca="1" ref="AN83" ca="1">IFERROR(IF(ROWS(NPE!$1:50)&lt;=COUNTA(NPE!X$2:X$181),INDEX(NPE!X$2:X$181,SMALL(IF(NPE!X$2:X$181&lt;&gt;"",ROW(INDIRECT("1:"&amp;ROWS(NPE!X$2:X$181)))),ROWS(NPE!$1:50))),""),"")</f>
        <v/>
      </c>
      <c r="AO83" s="98" t="str">
        <f t="array" aca="1" ref="AO83" ca="1">IFERROR(IF(ROWS(NPE!$1:50)&lt;=COUNTA(NPE!Y$2:Y$181),INDEX(NPE!Y$2:Y$181,SMALL(IF(NPE!Y$2:Y$181&lt;&gt;"",ROW(INDIRECT("1:"&amp;ROWS(NPE!Y$2:Y$181)))),ROWS(NPE!$1:50))),""),"")</f>
        <v/>
      </c>
      <c r="AP83" s="98" t="str">
        <f t="array" aca="1" ref="AP83" ca="1">IFERROR(IF(ROWS(NPE!$1:50)&lt;=COUNTA(NPE!Z$2:Z$181),INDEX(NPE!Z$2:Z$181,SMALL(IF(NPE!Z$2:Z$181&lt;&gt;"",ROW(INDIRECT("1:"&amp;ROWS(NPE!Z$2:Z$181)))),ROWS(NPE!$1:50))),""),"")</f>
        <v/>
      </c>
      <c r="AQ83" s="98" t="str">
        <f t="array" aca="1" ref="AQ83" ca="1">IFERROR(IF(ROWS(NPE!$1:50)&lt;=COUNTA(NPE!AA$2:AA$181),INDEX(NPE!AA$2:AA$181,SMALL(IF(NPE!AA$2:AA$181&lt;&gt;"",ROW(INDIRECT("1:"&amp;ROWS(NPE!AA$2:AA$181)))),ROWS(NPE!$1:50))),""),"")</f>
        <v/>
      </c>
      <c r="AR83" s="98" t="str">
        <f t="array" aca="1" ref="AR83" ca="1">IFERROR(IF(ROWS(NPE!$1:50)&lt;=COUNTA(NPE!AB$2:AB$181),INDEX(NPE!AB$2:AB$181,SMALL(IF(NPE!AB$2:AB$181&lt;&gt;"",ROW(INDIRECT("1:"&amp;ROWS(NPE!AB$2:AB$181)))),ROWS(NPE!$1:50))),""),"")</f>
        <v/>
      </c>
      <c r="AS83" s="98" t="str">
        <f t="array" aca="1" ref="AS83" ca="1">IFERROR(IF(ROWS(NPE!$1:50)&lt;=COUNTA(NPE!AC$2:AC$181),INDEX(NPE!AC$2:AC$181,SMALL(IF(NPE!AC$2:AC$181&lt;&gt;"",ROW(INDIRECT("1:"&amp;ROWS(NPE!AC$2:AC$181)))),ROWS(NPE!$1:50))),""),"")</f>
        <v/>
      </c>
      <c r="AT83" s="98" t="str">
        <f t="array" aca="1" ref="AT83" ca="1">IFERROR(IF(ROWS(NPE!$1:50)&lt;=COUNTA(NPE!AD$2:AD$181),INDEX(NPE!AD$2:AD$181,SMALL(IF(NPE!AD$2:AD$181&lt;&gt;"",ROW(INDIRECT("1:"&amp;ROWS(NPE!AD$2:AD$181)))),ROWS(NPE!$1:50))),""),"")</f>
        <v/>
      </c>
      <c r="AU83" s="98" t="str">
        <f t="array" aca="1" ref="AU83" ca="1">IFERROR(IF(ROWS(NPE!$1:50)&lt;=COUNTA(NPE!AE$2:AE$181),INDEX(NPE!AE$2:AE$181,SMALL(IF(NPE!AE$2:AE$181&lt;&gt;"",ROW(INDIRECT("1:"&amp;ROWS(NPE!AE$2:AE$181)))),ROWS(NPE!$1:50))),""),"")</f>
        <v/>
      </c>
      <c r="AV83" s="98" t="str">
        <f t="array" aca="1" ref="AV83" ca="1">IFERROR(IF(ROWS(NPE!$1:50)&lt;=COUNTA(NPE!AF$2:AF$181),INDEX(NPE!AF$2:AF$181,SMALL(IF(NPE!AF$2:AF$181&lt;&gt;"",ROW(INDIRECT("1:"&amp;ROWS(NPE!AF$2:AF$181)))),ROWS(NPE!$1:50))),""),"")</f>
        <v/>
      </c>
      <c r="AW83" s="98" t="str">
        <f t="array" aca="1" ref="AW83" ca="1">IFERROR(IF(ROWS(NPE!$1:50)&lt;=COUNTA(NPE!AG$2:AG$181),INDEX(NPE!AG$2:AG$181,SMALL(IF(NPE!AG$2:AG$181&lt;&gt;"",ROW(INDIRECT("1:"&amp;ROWS(NPE!AG$2:AG$181)))),ROWS(NPE!$1:50))),""),"")</f>
        <v/>
      </c>
      <c r="AX83" s="98" t="str">
        <f t="array" aca="1" ref="AX83" ca="1">IFERROR(IF(ROWS(NPE!$1:50)&lt;=COUNTA(NPE!AH$2:AH$181),INDEX(NPE!AH$2:AH$181,SMALL(IF(NPE!AH$2:AH$181&lt;&gt;"",ROW(INDIRECT("1:"&amp;ROWS(NPE!AH$2:AH$181)))),ROWS(NPE!$1:50))),""),"")</f>
        <v/>
      </c>
      <c r="AY83" s="98" t="str">
        <f t="array" aca="1" ref="AY83" ca="1">IFERROR(IF(ROWS(NPE!$1:50)&lt;=COUNTA(NPE!AI$2:AI$181),INDEX(NPE!AI$2:AI$181,SMALL(IF(NPE!AI$2:AI$181&lt;&gt;"",ROW(INDIRECT("1:"&amp;ROWS(NPE!AI$2:AI$181)))),ROWS(NPE!$1:50))),""),"")</f>
        <v/>
      </c>
      <c r="AZ83" s="98" t="str">
        <f t="array" aca="1" ref="AZ83" ca="1">IFERROR(IF(ROWS(NPE!$1:50)&lt;=COUNTA(NPE!AJ$2:AJ$181),INDEX(NPE!AJ$2:AJ$181,SMALL(IF(NPE!AJ$2:AJ$181&lt;&gt;"",ROW(INDIRECT("1:"&amp;ROWS(NPE!AJ$2:AJ$181)))),ROWS(NPE!$1:50))),""),"")</f>
        <v/>
      </c>
      <c r="BA83" s="98" t="str">
        <f t="array" aca="1" ref="BA83" ca="1">IFERROR(IF(ROWS(NPE!$1:50)&lt;=COUNTA(NPE!AK$2:AK$181),INDEX(NPE!AK$2:AK$181,SMALL(IF(NPE!AK$2:AK$181&lt;&gt;"",ROW(INDIRECT("1:"&amp;ROWS(NPE!AK$2:AK$181)))),ROWS(NPE!$1:50))),""),"")</f>
        <v/>
      </c>
      <c r="BB83" s="98" t="str">
        <f t="array" aca="1" ref="BB83" ca="1">IFERROR(IF(ROWS(NPE!$1:50)&lt;=COUNTA(NPE!AL$2:AL$181),INDEX(NPE!AL$2:AL$181,SMALL(IF(NPE!AL$2:AL$181&lt;&gt;"",ROW(INDIRECT("1:"&amp;ROWS(NPE!AL$2:AL$181)))),ROWS(NPE!$1:50))),""),"")</f>
        <v/>
      </c>
      <c r="BC83" s="98" t="str">
        <f t="array" aca="1" ref="BC83" ca="1">IFERROR(IF(ROWS(NPE!$1:50)&lt;=COUNTA(NPE!AM$2:AM$181),INDEX(NPE!AM$2:AM$181,SMALL(IF(NPE!AM$2:AM$181&lt;&gt;"",ROW(INDIRECT("1:"&amp;ROWS(NPE!AM$2:AM$181)))),ROWS(NPE!$1:50))),""),"")</f>
        <v/>
      </c>
      <c r="BD83" s="98" t="str">
        <f t="array" aca="1" ref="BD83" ca="1">IFERROR(IF(ROWS(NPE!$1:50)&lt;=COUNTA(NPE!AN$2:AN$181),INDEX(NPE!AN$2:AN$181,SMALL(IF(NPE!AN$2:AN$181&lt;&gt;"",ROW(INDIRECT("1:"&amp;ROWS(NPE!AN$2:AN$181)))),ROWS(NPE!$1:50))),""),"")</f>
        <v/>
      </c>
      <c r="BE83" s="98" t="str">
        <f t="array" aca="1" ref="BE83" ca="1">IFERROR(IF(ROWS(NPE!$1:50)&lt;=COUNTA(NPE!AO$2:AO$181),INDEX(NPE!AO$2:AO$181,SMALL(IF(NPE!AO$2:AO$181&lt;&gt;"",ROW(INDIRECT("1:"&amp;ROWS(NPE!AO$2:AO$181)))),ROWS(NPE!$1:50))),""),"")</f>
        <v/>
      </c>
      <c r="BF83" s="98" t="str">
        <f t="array" aca="1" ref="BF83" ca="1">IFERROR(IF(ROWS(NPE!$1:50)&lt;=COUNTA(NPE!AP$2:AP$181),INDEX(NPE!AP$2:AP$181,SMALL(IF(NPE!AP$2:AP$181&lt;&gt;"",ROW(INDIRECT("1:"&amp;ROWS(NPE!AP$2:AP$181)))),ROWS(NPE!$1:50))),""),"")</f>
        <v/>
      </c>
      <c r="BG83" s="98" t="str">
        <f t="array" aca="1" ref="BG83" ca="1">IFERROR(IF(ROWS(NPE!$1:50)&lt;=COUNTA(NPE!AQ$2:AQ$181),INDEX(NPE!AQ$2:AQ$181,SMALL(IF(NPE!AQ$2:AQ$181&lt;&gt;"",ROW(INDIRECT("1:"&amp;ROWS(NPE!AQ$2:AQ$181)))),ROWS(NPE!$1:50))),""),"")</f>
        <v/>
      </c>
      <c r="BH83" s="98" t="str">
        <f t="array" aca="1" ref="BH83" ca="1">IFERROR(IF(ROWS(NPE!$1:50)&lt;=COUNTA(NPE!AR$2:AR$181),INDEX(NPE!AR$2:AR$181,SMALL(IF(NPE!AR$2:AR$181&lt;&gt;"",ROW(INDIRECT("1:"&amp;ROWS(NPE!AR$2:AR$181)))),ROWS(NPE!$1:50))),""),"")</f>
        <v/>
      </c>
      <c r="BI83" s="98" t="str">
        <f t="array" aca="1" ref="BI83" ca="1">IFERROR(IF(ROWS(NPE!$1:50)&lt;=COUNTA(NPE!AS$2:AS$181),INDEX(NPE!AS$2:AS$181,SMALL(IF(NPE!AS$2:AS$181&lt;&gt;"",ROW(INDIRECT("1:"&amp;ROWS(NPE!AS$2:AS$181)))),ROWS(NPE!$1:50))),""),"")</f>
        <v/>
      </c>
      <c r="BJ83" s="98" t="str">
        <f t="array" aca="1" ref="BJ83" ca="1">IFERROR(IF(ROWS(NPE!$1:50)&lt;=COUNTA(NPE!AT$2:AT$181),INDEX(NPE!AT$2:AT$181,SMALL(IF(NPE!AT$2:AT$181&lt;&gt;"",ROW(INDIRECT("1:"&amp;ROWS(NPE!AT$2:AT$181)))),ROWS(NPE!$1:50))),""),"")</f>
        <v/>
      </c>
      <c r="BK83" s="98" t="str">
        <f t="array" aca="1" ref="BK83" ca="1">IFERROR(IF(ROWS(NPE!$1:50)&lt;=COUNTA(NPE!AU$2:AU$181),INDEX(NPE!AU$2:AU$181,SMALL(IF(NPE!AU$2:AU$181&lt;&gt;"",ROW(INDIRECT("1:"&amp;ROWS(NPE!AU$2:AU$181)))),ROWS(NPE!$1:50))),""),"")</f>
        <v/>
      </c>
      <c r="BL83" s="98" t="str">
        <f t="array" aca="1" ref="BL83" ca="1">IFERROR(IF(ROWS(NPE!$1:50)&lt;=COUNTA(NPE!AV$2:AV$181),INDEX(NPE!AV$2:AV$181,SMALL(IF(NPE!AV$2:AV$181&lt;&gt;"",ROW(INDIRECT("1:"&amp;ROWS(NPE!AV$2:AV$181)))),ROWS(NPE!$1:50))),""),"")</f>
        <v/>
      </c>
      <c r="BM83" s="98" t="str">
        <f t="array" aca="1" ref="BM83" ca="1">IFERROR(IF(ROWS(NPE!$1:50)&lt;=COUNTA(NPE!AW$2:AW$181),INDEX(NPE!AW$2:AW$181,SMALL(IF(NPE!AW$2:AW$181&lt;&gt;"",ROW(INDIRECT("1:"&amp;ROWS(NPE!AW$2:AW$181)))),ROWS(NPE!$1:50))),""),"")</f>
        <v/>
      </c>
      <c r="BN83" s="98" t="str">
        <f t="array" aca="1" ref="BN83" ca="1">IFERROR(IF(ROWS(NPE!$1:50)&lt;=COUNTA(NPE!AX$2:AX$181),INDEX(NPE!AX$2:AX$181,SMALL(IF(NPE!AX$2:AX$181&lt;&gt;"",ROW(INDIRECT("1:"&amp;ROWS(NPE!AX$2:AX$181)))),ROWS(NPE!$1:50))),""),"")</f>
        <v/>
      </c>
      <c r="BO83" s="98" t="str">
        <f t="array" aca="1" ref="BO83" ca="1">IFERROR(IF(ROWS(NPE!$1:50)&lt;=COUNTA(NPE!AY$2:AY$181),INDEX(NPE!AY$2:AY$181,SMALL(IF(NPE!AY$2:AY$181&lt;&gt;"",ROW(INDIRECT("1:"&amp;ROWS(NPE!AY$2:AY$181)))),ROWS(NPE!$1:50))),""),"")</f>
        <v/>
      </c>
      <c r="BP83" s="98" t="str">
        <f t="array" aca="1" ref="BP83" ca="1">IFERROR(IF(ROWS(NPE!$1:50)&lt;=COUNTA(NPE!AZ$2:AZ$181),INDEX(NPE!AZ$2:AZ$181,SMALL(IF(NPE!AZ$2:AZ$181&lt;&gt;"",ROW(INDIRECT("1:"&amp;ROWS(NPE!AZ$2:AZ$181)))),ROWS(NPE!$1:50))),""),"")</f>
        <v/>
      </c>
    </row>
    <row r="84" spans="2:68" x14ac:dyDescent="0.2">
      <c r="B84" s="183" t="str">
        <f ca="1">Surfaces!$B52</f>
        <v/>
      </c>
      <c r="C84" s="110" t="str">
        <f ca="1">IF((VLOOKUP(B84,Surfaces!$B$1:$AL$61,23,0))="",(VLOOKUP(B84,Surfaces!$B$1:$AL$61,36,0)),(VLOOKUP(B84,Surfaces!$B$1:$AL$61,23,0)))</f>
        <v/>
      </c>
      <c r="D84" s="111" t="str">
        <f ca="1">Surfaces!$I52</f>
        <v/>
      </c>
      <c r="E84" s="111" t="str">
        <f ca="1">Surfaces!$H52</f>
        <v/>
      </c>
      <c r="F84" s="110" t="str">
        <f ca="1">IF((VLOOKUP(B84,Surfaces!$B$1:$AL$61,21,0))="",(VLOOKUP(B84,Surfaces!$B$1:$AL$61,34,0)),(VLOOKUP(B84,Surfaces!$B$1:$AL$61,21,0)))</f>
        <v/>
      </c>
      <c r="G84" s="110" t="str">
        <f ca="1">IFERROR(IF((VLOOKUP(B84,Surfaces!$B$1:$AL$61,18,0))="",(VLOOKUP(B84,Surfaces!$B$1:$AL$61,31,0)/$C$3),(VLOOKUP(B84,Surfaces!$B$1:$AL$61,18,0)/$C$3)),"")</f>
        <v/>
      </c>
      <c r="H84" s="111" t="str">
        <f ca="1">IF((VLOOKUP(B84,Surfaces!$B$1:$AL$61,14,0))="",(VLOOKUP(B84,Surfaces!$B$1:$AL$61,28,0)),(VLOOKUP(B84,Surfaces!$B$1:$AL$61,14,0)))</f>
        <v/>
      </c>
      <c r="I84" s="111" t="str">
        <f ca="1">IF((VLOOKUP(B84,Surfaces!$B$1:$AL$61,15,0))="",(VLOOKUP(B84,Surfaces!$B$1:$AL$61,29,0)),(VLOOKUP(B84,Surfaces!$B$1:$AL$61,15,0)))</f>
        <v/>
      </c>
      <c r="J84" s="110" t="str">
        <f ca="1">IF(ISNA(VLOOKUP(B84,Calendrier!$A$2:$BR$181,67,0)),"",(VLOOKUP(B84,Calendrier!$A$2:$BR$181,67,0))*D84)</f>
        <v/>
      </c>
      <c r="K84" s="110" t="str">
        <f ca="1">IF(ISNA(VLOOKUP(B84,Calendrier!$A$2:$BR$181,68,0)),"",(VLOOKUP(B84,Calendrier!$A$2:$BR$181,68,0)))</f>
        <v/>
      </c>
      <c r="L84" s="110" t="str">
        <f ca="1">IF(ISNA(VLOOKUP(B84,Calendrier!$A$2:$BR$181,69,0)),"",(VLOOKUP(B84,Calendrier!$A$2:$BR$181,69,0))*D84)</f>
        <v/>
      </c>
      <c r="M84" s="110" t="str">
        <f t="shared" ca="1" si="0"/>
        <v/>
      </c>
      <c r="N84" s="110" t="str">
        <f t="shared" ca="1" si="2"/>
        <v/>
      </c>
      <c r="O84" s="184" t="str">
        <f t="shared" ca="1" si="1"/>
        <v/>
      </c>
      <c r="Q84" s="98" t="str">
        <f t="array" aca="1" ref="Q84" ca="1">IFERROR(IF(ROWS(NPE!$1:51)&lt;=COUNTA(NPE!A$2:A$181),INDEX(NPE!A$2:A$181,SMALL(IF(NPE!A$2:A$181&lt;&gt;"",ROW(INDIRECT("1:"&amp;ROWS(NPE!A$2:A$181)))),ROWS(NPE!$1:51))),""),"")</f>
        <v/>
      </c>
      <c r="R84" s="98" t="str">
        <f t="array" aca="1" ref="R84" ca="1">IFERROR(IF(ROWS(NPE!$1:51)&lt;=COUNTA(NPE!B$2:B$181),INDEX(NPE!B$2:B$181,SMALL(IF(NPE!B$2:B$181&lt;&gt;"",ROW(INDIRECT("1:"&amp;ROWS(NPE!B$2:B$181)))),ROWS(NPE!$1:51))),""),"")</f>
        <v/>
      </c>
      <c r="S84" s="98" t="str">
        <f t="array" aca="1" ref="S84" ca="1">IFERROR(IF(ROWS(NPE!$1:51)&lt;=COUNTA(NPE!C$2:C$181),INDEX(NPE!C$2:C$181,SMALL(IF(NPE!C$2:C$181&lt;&gt;"",ROW(INDIRECT("1:"&amp;ROWS(NPE!C$2:C$181)))),ROWS(NPE!$1:51))),""),"")</f>
        <v/>
      </c>
      <c r="T84" s="98" t="str">
        <f t="array" aca="1" ref="T84" ca="1">IFERROR(IF(ROWS(NPE!$1:51)&lt;=COUNTA(NPE!D$2:D$181),INDEX(NPE!D$2:D$181,SMALL(IF(NPE!D$2:D$181&lt;&gt;"",ROW(INDIRECT("1:"&amp;ROWS(NPE!D$2:D$181)))),ROWS(NPE!$1:51))),""),"")</f>
        <v/>
      </c>
      <c r="U84" s="98" t="str">
        <f t="array" aca="1" ref="U84" ca="1">IFERROR(IF(ROWS(NPE!$1:51)&lt;=COUNTA(NPE!E$2:E$181),INDEX(NPE!E$2:E$181,SMALL(IF(NPE!E$2:E$181&lt;&gt;"",ROW(INDIRECT("1:"&amp;ROWS(NPE!E$2:E$181)))),ROWS(NPE!$1:51))),""),"")</f>
        <v/>
      </c>
      <c r="V84" s="98" t="str">
        <f t="array" aca="1" ref="V84" ca="1">IFERROR(IF(ROWS(NPE!$1:51)&lt;=COUNTA(NPE!F$2:F$181),INDEX(NPE!F$2:F$181,SMALL(IF(NPE!F$2:F$181&lt;&gt;"",ROW(INDIRECT("1:"&amp;ROWS(NPE!F$2:F$181)))),ROWS(NPE!$1:51))),""),"")</f>
        <v/>
      </c>
      <c r="W84" s="98" t="str">
        <f t="array" aca="1" ref="W84" ca="1">IFERROR(IF(ROWS(NPE!$1:51)&lt;=COUNTA(NPE!G$2:G$181),INDEX(NPE!G$2:G$181,SMALL(IF(NPE!G$2:G$181&lt;&gt;"",ROW(INDIRECT("1:"&amp;ROWS(NPE!G$2:G$181)))),ROWS(NPE!$1:51))),""),"")</f>
        <v/>
      </c>
      <c r="X84" s="98" t="str">
        <f t="array" aca="1" ref="X84" ca="1">IFERROR(IF(ROWS(NPE!$1:51)&lt;=COUNTA(NPE!H$2:H$181),INDEX(NPE!H$2:H$181,SMALL(IF(NPE!H$2:H$181&lt;&gt;"",ROW(INDIRECT("1:"&amp;ROWS(NPE!H$2:H$181)))),ROWS(NPE!$1:51))),""),"")</f>
        <v/>
      </c>
      <c r="Y84" s="98" t="str">
        <f t="array" aca="1" ref="Y84" ca="1">IFERROR(IF(ROWS(NPE!$1:51)&lt;=COUNTA(NPE!I$2:I$181),INDEX(NPE!I$2:I$181,SMALL(IF(NPE!I$2:I$181&lt;&gt;"",ROW(INDIRECT("1:"&amp;ROWS(NPE!I$2:I$181)))),ROWS(NPE!$1:51))),""),"")</f>
        <v/>
      </c>
      <c r="Z84" s="98" t="str">
        <f t="array" aca="1" ref="Z84" ca="1">IFERROR(IF(ROWS(NPE!$1:51)&lt;=COUNTA(NPE!J$2:J$181),INDEX(NPE!J$2:J$181,SMALL(IF(NPE!J$2:J$181&lt;&gt;"",ROW(INDIRECT("1:"&amp;ROWS(NPE!J$2:J$181)))),ROWS(NPE!$1:51))),""),"")</f>
        <v/>
      </c>
      <c r="AA84" s="98" t="str">
        <f t="array" aca="1" ref="AA84" ca="1">IFERROR(IF(ROWS(NPE!$1:51)&lt;=COUNTA(NPE!K$2:K$181),INDEX(NPE!K$2:K$181,SMALL(IF(NPE!K$2:K$181&lt;&gt;"",ROW(INDIRECT("1:"&amp;ROWS(NPE!K$2:K$181)))),ROWS(NPE!$1:51))),""),"")</f>
        <v/>
      </c>
      <c r="AB84" s="98" t="str">
        <f t="array" aca="1" ref="AB84" ca="1">IFERROR(IF(ROWS(NPE!$1:51)&lt;=COUNTA(NPE!L$2:L$181),INDEX(NPE!L$2:L$181,SMALL(IF(NPE!L$2:L$181&lt;&gt;"",ROW(INDIRECT("1:"&amp;ROWS(NPE!L$2:L$181)))),ROWS(NPE!$1:51))),""),"")</f>
        <v/>
      </c>
      <c r="AC84" s="98" t="str">
        <f t="array" aca="1" ref="AC84" ca="1">IFERROR(IF(ROWS(NPE!$1:51)&lt;=COUNTA(NPE!M$2:M$181),INDEX(NPE!M$2:M$181,SMALL(IF(NPE!M$2:M$181&lt;&gt;"",ROW(INDIRECT("1:"&amp;ROWS(NPE!M$2:M$181)))),ROWS(NPE!$1:51))),""),"")</f>
        <v/>
      </c>
      <c r="AD84" s="98" t="str">
        <f t="array" aca="1" ref="AD84" ca="1">IFERROR(IF(ROWS(NPE!$1:51)&lt;=COUNTA(NPE!N$2:N$181),INDEX(NPE!N$2:N$181,SMALL(IF(NPE!N$2:N$181&lt;&gt;"",ROW(INDIRECT("1:"&amp;ROWS(NPE!N$2:N$181)))),ROWS(NPE!$1:51))),""),"")</f>
        <v/>
      </c>
      <c r="AE84" s="98" t="str">
        <f t="array" aca="1" ref="AE84" ca="1">IFERROR(IF(ROWS(NPE!$1:51)&lt;=COUNTA(NPE!O$2:O$181),INDEX(NPE!O$2:O$181,SMALL(IF(NPE!O$2:O$181&lt;&gt;"",ROW(INDIRECT("1:"&amp;ROWS(NPE!O$2:O$181)))),ROWS(NPE!$1:51))),""),"")</f>
        <v/>
      </c>
      <c r="AF84" s="98" t="str">
        <f t="array" aca="1" ref="AF84" ca="1">IFERROR(IF(ROWS(NPE!$1:51)&lt;=COUNTA(NPE!P$2:P$181),INDEX(NPE!P$2:P$181,SMALL(IF(NPE!P$2:P$181&lt;&gt;"",ROW(INDIRECT("1:"&amp;ROWS(NPE!P$2:P$181)))),ROWS(NPE!$1:51))),""),"")</f>
        <v/>
      </c>
      <c r="AG84" s="98" t="str">
        <f t="array" aca="1" ref="AG84" ca="1">IFERROR(IF(ROWS(NPE!$1:51)&lt;=COUNTA(NPE!Q$2:Q$181),INDEX(NPE!Q$2:Q$181,SMALL(IF(NPE!Q$2:Q$181&lt;&gt;"",ROW(INDIRECT("1:"&amp;ROWS(NPE!Q$2:Q$181)))),ROWS(NPE!$1:51))),""),"")</f>
        <v/>
      </c>
      <c r="AH84" s="98" t="str">
        <f t="array" aca="1" ref="AH84" ca="1">IFERROR(IF(ROWS(NPE!$1:51)&lt;=COUNTA(NPE!R$2:R$181),INDEX(NPE!R$2:R$181,SMALL(IF(NPE!R$2:R$181&lt;&gt;"",ROW(INDIRECT("1:"&amp;ROWS(NPE!R$2:R$181)))),ROWS(NPE!$1:51))),""),"")</f>
        <v/>
      </c>
      <c r="AI84" s="98" t="str">
        <f t="array" aca="1" ref="AI84" ca="1">IFERROR(IF(ROWS(NPE!$1:51)&lt;=COUNTA(NPE!S$2:S$181),INDEX(NPE!S$2:S$181,SMALL(IF(NPE!S$2:S$181&lt;&gt;"",ROW(INDIRECT("1:"&amp;ROWS(NPE!S$2:S$181)))),ROWS(NPE!$1:51))),""),"")</f>
        <v/>
      </c>
      <c r="AJ84" s="98" t="str">
        <f t="array" aca="1" ref="AJ84" ca="1">IFERROR(IF(ROWS(NPE!$1:51)&lt;=COUNTA(NPE!T$2:T$181),INDEX(NPE!T$2:T$181,SMALL(IF(NPE!T$2:T$181&lt;&gt;"",ROW(INDIRECT("1:"&amp;ROWS(NPE!T$2:T$181)))),ROWS(NPE!$1:51))),""),"")</f>
        <v/>
      </c>
      <c r="AK84" s="98" t="str">
        <f t="array" aca="1" ref="AK84" ca="1">IFERROR(IF(ROWS(NPE!$1:51)&lt;=COUNTA(NPE!U$2:U$181),INDEX(NPE!U$2:U$181,SMALL(IF(NPE!U$2:U$181&lt;&gt;"",ROW(INDIRECT("1:"&amp;ROWS(NPE!U$2:U$181)))),ROWS(NPE!$1:51))),""),"")</f>
        <v/>
      </c>
      <c r="AL84" s="98" t="str">
        <f t="array" aca="1" ref="AL84" ca="1">IFERROR(IF(ROWS(NPE!$1:51)&lt;=COUNTA(NPE!V$2:V$181),INDEX(NPE!V$2:V$181,SMALL(IF(NPE!V$2:V$181&lt;&gt;"",ROW(INDIRECT("1:"&amp;ROWS(NPE!V$2:V$181)))),ROWS(NPE!$1:51))),""),"")</f>
        <v/>
      </c>
      <c r="AM84" s="98" t="str">
        <f t="array" aca="1" ref="AM84" ca="1">IFERROR(IF(ROWS(NPE!$1:51)&lt;=COUNTA(NPE!W$2:W$181),INDEX(NPE!W$2:W$181,SMALL(IF(NPE!W$2:W$181&lt;&gt;"",ROW(INDIRECT("1:"&amp;ROWS(NPE!W$2:W$181)))),ROWS(NPE!$1:51))),""),"")</f>
        <v/>
      </c>
      <c r="AN84" s="98" t="str">
        <f t="array" aca="1" ref="AN84" ca="1">IFERROR(IF(ROWS(NPE!$1:51)&lt;=COUNTA(NPE!X$2:X$181),INDEX(NPE!X$2:X$181,SMALL(IF(NPE!X$2:X$181&lt;&gt;"",ROW(INDIRECT("1:"&amp;ROWS(NPE!X$2:X$181)))),ROWS(NPE!$1:51))),""),"")</f>
        <v/>
      </c>
      <c r="AO84" s="98" t="str">
        <f t="array" aca="1" ref="AO84" ca="1">IFERROR(IF(ROWS(NPE!$1:51)&lt;=COUNTA(NPE!Y$2:Y$181),INDEX(NPE!Y$2:Y$181,SMALL(IF(NPE!Y$2:Y$181&lt;&gt;"",ROW(INDIRECT("1:"&amp;ROWS(NPE!Y$2:Y$181)))),ROWS(NPE!$1:51))),""),"")</f>
        <v/>
      </c>
      <c r="AP84" s="98" t="str">
        <f t="array" aca="1" ref="AP84" ca="1">IFERROR(IF(ROWS(NPE!$1:51)&lt;=COUNTA(NPE!Z$2:Z$181),INDEX(NPE!Z$2:Z$181,SMALL(IF(NPE!Z$2:Z$181&lt;&gt;"",ROW(INDIRECT("1:"&amp;ROWS(NPE!Z$2:Z$181)))),ROWS(NPE!$1:51))),""),"")</f>
        <v/>
      </c>
      <c r="AQ84" s="98" t="str">
        <f t="array" aca="1" ref="AQ84" ca="1">IFERROR(IF(ROWS(NPE!$1:51)&lt;=COUNTA(NPE!AA$2:AA$181),INDEX(NPE!AA$2:AA$181,SMALL(IF(NPE!AA$2:AA$181&lt;&gt;"",ROW(INDIRECT("1:"&amp;ROWS(NPE!AA$2:AA$181)))),ROWS(NPE!$1:51))),""),"")</f>
        <v/>
      </c>
      <c r="AR84" s="98" t="str">
        <f t="array" aca="1" ref="AR84" ca="1">IFERROR(IF(ROWS(NPE!$1:51)&lt;=COUNTA(NPE!AB$2:AB$181),INDEX(NPE!AB$2:AB$181,SMALL(IF(NPE!AB$2:AB$181&lt;&gt;"",ROW(INDIRECT("1:"&amp;ROWS(NPE!AB$2:AB$181)))),ROWS(NPE!$1:51))),""),"")</f>
        <v/>
      </c>
      <c r="AS84" s="98" t="str">
        <f t="array" aca="1" ref="AS84" ca="1">IFERROR(IF(ROWS(NPE!$1:51)&lt;=COUNTA(NPE!AC$2:AC$181),INDEX(NPE!AC$2:AC$181,SMALL(IF(NPE!AC$2:AC$181&lt;&gt;"",ROW(INDIRECT("1:"&amp;ROWS(NPE!AC$2:AC$181)))),ROWS(NPE!$1:51))),""),"")</f>
        <v/>
      </c>
      <c r="AT84" s="98" t="str">
        <f t="array" aca="1" ref="AT84" ca="1">IFERROR(IF(ROWS(NPE!$1:51)&lt;=COUNTA(NPE!AD$2:AD$181),INDEX(NPE!AD$2:AD$181,SMALL(IF(NPE!AD$2:AD$181&lt;&gt;"",ROW(INDIRECT("1:"&amp;ROWS(NPE!AD$2:AD$181)))),ROWS(NPE!$1:51))),""),"")</f>
        <v/>
      </c>
      <c r="AU84" s="98" t="str">
        <f t="array" aca="1" ref="AU84" ca="1">IFERROR(IF(ROWS(NPE!$1:51)&lt;=COUNTA(NPE!AE$2:AE$181),INDEX(NPE!AE$2:AE$181,SMALL(IF(NPE!AE$2:AE$181&lt;&gt;"",ROW(INDIRECT("1:"&amp;ROWS(NPE!AE$2:AE$181)))),ROWS(NPE!$1:51))),""),"")</f>
        <v/>
      </c>
      <c r="AV84" s="98" t="str">
        <f t="array" aca="1" ref="AV84" ca="1">IFERROR(IF(ROWS(NPE!$1:51)&lt;=COUNTA(NPE!AF$2:AF$181),INDEX(NPE!AF$2:AF$181,SMALL(IF(NPE!AF$2:AF$181&lt;&gt;"",ROW(INDIRECT("1:"&amp;ROWS(NPE!AF$2:AF$181)))),ROWS(NPE!$1:51))),""),"")</f>
        <v/>
      </c>
      <c r="AW84" s="98" t="str">
        <f t="array" aca="1" ref="AW84" ca="1">IFERROR(IF(ROWS(NPE!$1:51)&lt;=COUNTA(NPE!AG$2:AG$181),INDEX(NPE!AG$2:AG$181,SMALL(IF(NPE!AG$2:AG$181&lt;&gt;"",ROW(INDIRECT("1:"&amp;ROWS(NPE!AG$2:AG$181)))),ROWS(NPE!$1:51))),""),"")</f>
        <v/>
      </c>
      <c r="AX84" s="98" t="str">
        <f t="array" aca="1" ref="AX84" ca="1">IFERROR(IF(ROWS(NPE!$1:51)&lt;=COUNTA(NPE!AH$2:AH$181),INDEX(NPE!AH$2:AH$181,SMALL(IF(NPE!AH$2:AH$181&lt;&gt;"",ROW(INDIRECT("1:"&amp;ROWS(NPE!AH$2:AH$181)))),ROWS(NPE!$1:51))),""),"")</f>
        <v/>
      </c>
      <c r="AY84" s="98" t="str">
        <f t="array" aca="1" ref="AY84" ca="1">IFERROR(IF(ROWS(NPE!$1:51)&lt;=COUNTA(NPE!AI$2:AI$181),INDEX(NPE!AI$2:AI$181,SMALL(IF(NPE!AI$2:AI$181&lt;&gt;"",ROW(INDIRECT("1:"&amp;ROWS(NPE!AI$2:AI$181)))),ROWS(NPE!$1:51))),""),"")</f>
        <v/>
      </c>
      <c r="AZ84" s="98" t="str">
        <f t="array" aca="1" ref="AZ84" ca="1">IFERROR(IF(ROWS(NPE!$1:51)&lt;=COUNTA(NPE!AJ$2:AJ$181),INDEX(NPE!AJ$2:AJ$181,SMALL(IF(NPE!AJ$2:AJ$181&lt;&gt;"",ROW(INDIRECT("1:"&amp;ROWS(NPE!AJ$2:AJ$181)))),ROWS(NPE!$1:51))),""),"")</f>
        <v/>
      </c>
      <c r="BA84" s="98" t="str">
        <f t="array" aca="1" ref="BA84" ca="1">IFERROR(IF(ROWS(NPE!$1:51)&lt;=COUNTA(NPE!AK$2:AK$181),INDEX(NPE!AK$2:AK$181,SMALL(IF(NPE!AK$2:AK$181&lt;&gt;"",ROW(INDIRECT("1:"&amp;ROWS(NPE!AK$2:AK$181)))),ROWS(NPE!$1:51))),""),"")</f>
        <v/>
      </c>
      <c r="BB84" s="98" t="str">
        <f t="array" aca="1" ref="BB84" ca="1">IFERROR(IF(ROWS(NPE!$1:51)&lt;=COUNTA(NPE!AL$2:AL$181),INDEX(NPE!AL$2:AL$181,SMALL(IF(NPE!AL$2:AL$181&lt;&gt;"",ROW(INDIRECT("1:"&amp;ROWS(NPE!AL$2:AL$181)))),ROWS(NPE!$1:51))),""),"")</f>
        <v/>
      </c>
      <c r="BC84" s="98" t="str">
        <f t="array" aca="1" ref="BC84" ca="1">IFERROR(IF(ROWS(NPE!$1:51)&lt;=COUNTA(NPE!AM$2:AM$181),INDEX(NPE!AM$2:AM$181,SMALL(IF(NPE!AM$2:AM$181&lt;&gt;"",ROW(INDIRECT("1:"&amp;ROWS(NPE!AM$2:AM$181)))),ROWS(NPE!$1:51))),""),"")</f>
        <v/>
      </c>
      <c r="BD84" s="98" t="str">
        <f t="array" aca="1" ref="BD84" ca="1">IFERROR(IF(ROWS(NPE!$1:51)&lt;=COUNTA(NPE!AN$2:AN$181),INDEX(NPE!AN$2:AN$181,SMALL(IF(NPE!AN$2:AN$181&lt;&gt;"",ROW(INDIRECT("1:"&amp;ROWS(NPE!AN$2:AN$181)))),ROWS(NPE!$1:51))),""),"")</f>
        <v/>
      </c>
      <c r="BE84" s="98" t="str">
        <f t="array" aca="1" ref="BE84" ca="1">IFERROR(IF(ROWS(NPE!$1:51)&lt;=COUNTA(NPE!AO$2:AO$181),INDEX(NPE!AO$2:AO$181,SMALL(IF(NPE!AO$2:AO$181&lt;&gt;"",ROW(INDIRECT("1:"&amp;ROWS(NPE!AO$2:AO$181)))),ROWS(NPE!$1:51))),""),"")</f>
        <v/>
      </c>
      <c r="BF84" s="98" t="str">
        <f t="array" aca="1" ref="BF84" ca="1">IFERROR(IF(ROWS(NPE!$1:51)&lt;=COUNTA(NPE!AP$2:AP$181),INDEX(NPE!AP$2:AP$181,SMALL(IF(NPE!AP$2:AP$181&lt;&gt;"",ROW(INDIRECT("1:"&amp;ROWS(NPE!AP$2:AP$181)))),ROWS(NPE!$1:51))),""),"")</f>
        <v/>
      </c>
      <c r="BG84" s="98" t="str">
        <f t="array" aca="1" ref="BG84" ca="1">IFERROR(IF(ROWS(NPE!$1:51)&lt;=COUNTA(NPE!AQ$2:AQ$181),INDEX(NPE!AQ$2:AQ$181,SMALL(IF(NPE!AQ$2:AQ$181&lt;&gt;"",ROW(INDIRECT("1:"&amp;ROWS(NPE!AQ$2:AQ$181)))),ROWS(NPE!$1:51))),""),"")</f>
        <v/>
      </c>
      <c r="BH84" s="98" t="str">
        <f t="array" aca="1" ref="BH84" ca="1">IFERROR(IF(ROWS(NPE!$1:51)&lt;=COUNTA(NPE!AR$2:AR$181),INDEX(NPE!AR$2:AR$181,SMALL(IF(NPE!AR$2:AR$181&lt;&gt;"",ROW(INDIRECT("1:"&amp;ROWS(NPE!AR$2:AR$181)))),ROWS(NPE!$1:51))),""),"")</f>
        <v/>
      </c>
      <c r="BI84" s="98" t="str">
        <f t="array" aca="1" ref="BI84" ca="1">IFERROR(IF(ROWS(NPE!$1:51)&lt;=COUNTA(NPE!AS$2:AS$181),INDEX(NPE!AS$2:AS$181,SMALL(IF(NPE!AS$2:AS$181&lt;&gt;"",ROW(INDIRECT("1:"&amp;ROWS(NPE!AS$2:AS$181)))),ROWS(NPE!$1:51))),""),"")</f>
        <v/>
      </c>
      <c r="BJ84" s="98" t="str">
        <f t="array" aca="1" ref="BJ84" ca="1">IFERROR(IF(ROWS(NPE!$1:51)&lt;=COUNTA(NPE!AT$2:AT$181),INDEX(NPE!AT$2:AT$181,SMALL(IF(NPE!AT$2:AT$181&lt;&gt;"",ROW(INDIRECT("1:"&amp;ROWS(NPE!AT$2:AT$181)))),ROWS(NPE!$1:51))),""),"")</f>
        <v/>
      </c>
      <c r="BK84" s="98" t="str">
        <f t="array" aca="1" ref="BK84" ca="1">IFERROR(IF(ROWS(NPE!$1:51)&lt;=COUNTA(NPE!AU$2:AU$181),INDEX(NPE!AU$2:AU$181,SMALL(IF(NPE!AU$2:AU$181&lt;&gt;"",ROW(INDIRECT("1:"&amp;ROWS(NPE!AU$2:AU$181)))),ROWS(NPE!$1:51))),""),"")</f>
        <v/>
      </c>
      <c r="BL84" s="98" t="str">
        <f t="array" aca="1" ref="BL84" ca="1">IFERROR(IF(ROWS(NPE!$1:51)&lt;=COUNTA(NPE!AV$2:AV$181),INDEX(NPE!AV$2:AV$181,SMALL(IF(NPE!AV$2:AV$181&lt;&gt;"",ROW(INDIRECT("1:"&amp;ROWS(NPE!AV$2:AV$181)))),ROWS(NPE!$1:51))),""),"")</f>
        <v/>
      </c>
      <c r="BM84" s="98" t="str">
        <f t="array" aca="1" ref="BM84" ca="1">IFERROR(IF(ROWS(NPE!$1:51)&lt;=COUNTA(NPE!AW$2:AW$181),INDEX(NPE!AW$2:AW$181,SMALL(IF(NPE!AW$2:AW$181&lt;&gt;"",ROW(INDIRECT("1:"&amp;ROWS(NPE!AW$2:AW$181)))),ROWS(NPE!$1:51))),""),"")</f>
        <v/>
      </c>
      <c r="BN84" s="98" t="str">
        <f t="array" aca="1" ref="BN84" ca="1">IFERROR(IF(ROWS(NPE!$1:51)&lt;=COUNTA(NPE!AX$2:AX$181),INDEX(NPE!AX$2:AX$181,SMALL(IF(NPE!AX$2:AX$181&lt;&gt;"",ROW(INDIRECT("1:"&amp;ROWS(NPE!AX$2:AX$181)))),ROWS(NPE!$1:51))),""),"")</f>
        <v/>
      </c>
      <c r="BO84" s="98" t="str">
        <f t="array" aca="1" ref="BO84" ca="1">IFERROR(IF(ROWS(NPE!$1:51)&lt;=COUNTA(NPE!AY$2:AY$181),INDEX(NPE!AY$2:AY$181,SMALL(IF(NPE!AY$2:AY$181&lt;&gt;"",ROW(INDIRECT("1:"&amp;ROWS(NPE!AY$2:AY$181)))),ROWS(NPE!$1:51))),""),"")</f>
        <v/>
      </c>
      <c r="BP84" s="98" t="str">
        <f t="array" aca="1" ref="BP84" ca="1">IFERROR(IF(ROWS(NPE!$1:51)&lt;=COUNTA(NPE!AZ$2:AZ$181),INDEX(NPE!AZ$2:AZ$181,SMALL(IF(NPE!AZ$2:AZ$181&lt;&gt;"",ROW(INDIRECT("1:"&amp;ROWS(NPE!AZ$2:AZ$181)))),ROWS(NPE!$1:51))),""),"")</f>
        <v/>
      </c>
    </row>
    <row r="85" spans="2:68" x14ac:dyDescent="0.2">
      <c r="B85" s="183" t="str">
        <f ca="1">Surfaces!$B53</f>
        <v/>
      </c>
      <c r="C85" s="110" t="str">
        <f ca="1">IF((VLOOKUP(B85,Surfaces!$B$1:$AL$61,23,0))="",(VLOOKUP(B85,Surfaces!$B$1:$AL$61,36,0)),(VLOOKUP(B85,Surfaces!$B$1:$AL$61,23,0)))</f>
        <v/>
      </c>
      <c r="D85" s="111" t="str">
        <f ca="1">Surfaces!$I53</f>
        <v/>
      </c>
      <c r="E85" s="111" t="str">
        <f ca="1">Surfaces!$H53</f>
        <v/>
      </c>
      <c r="F85" s="110" t="str">
        <f ca="1">IF((VLOOKUP(B85,Surfaces!$B$1:$AL$61,21,0))="",(VLOOKUP(B85,Surfaces!$B$1:$AL$61,34,0)),(VLOOKUP(B85,Surfaces!$B$1:$AL$61,21,0)))</f>
        <v/>
      </c>
      <c r="G85" s="110" t="str">
        <f ca="1">IFERROR(IF((VLOOKUP(B85,Surfaces!$B$1:$AL$61,18,0))="",(VLOOKUP(B85,Surfaces!$B$1:$AL$61,31,0)/$C$3),(VLOOKUP(B85,Surfaces!$B$1:$AL$61,18,0)/$C$3)),"")</f>
        <v/>
      </c>
      <c r="H85" s="111" t="str">
        <f ca="1">IF((VLOOKUP(B85,Surfaces!$B$1:$AL$61,14,0))="",(VLOOKUP(B85,Surfaces!$B$1:$AL$61,28,0)),(VLOOKUP(B85,Surfaces!$B$1:$AL$61,14,0)))</f>
        <v/>
      </c>
      <c r="I85" s="111" t="str">
        <f ca="1">IF((VLOOKUP(B85,Surfaces!$B$1:$AL$61,15,0))="",(VLOOKUP(B85,Surfaces!$B$1:$AL$61,29,0)),(VLOOKUP(B85,Surfaces!$B$1:$AL$61,15,0)))</f>
        <v/>
      </c>
      <c r="J85" s="110" t="str">
        <f ca="1">IF(ISNA(VLOOKUP(B85,Calendrier!$A$2:$BR$181,67,0)),"",(VLOOKUP(B85,Calendrier!$A$2:$BR$181,67,0))*D85)</f>
        <v/>
      </c>
      <c r="K85" s="110" t="str">
        <f ca="1">IF(ISNA(VLOOKUP(B85,Calendrier!$A$2:$BR$181,68,0)),"",(VLOOKUP(B85,Calendrier!$A$2:$BR$181,68,0)))</f>
        <v/>
      </c>
      <c r="L85" s="110" t="str">
        <f ca="1">IF(ISNA(VLOOKUP(B85,Calendrier!$A$2:$BR$181,69,0)),"",(VLOOKUP(B85,Calendrier!$A$2:$BR$181,69,0))*D85)</f>
        <v/>
      </c>
      <c r="M85" s="110" t="str">
        <f t="shared" ca="1" si="0"/>
        <v/>
      </c>
      <c r="N85" s="110" t="str">
        <f t="shared" ca="1" si="2"/>
        <v/>
      </c>
      <c r="O85" s="184" t="str">
        <f t="shared" ca="1" si="1"/>
        <v/>
      </c>
      <c r="Q85" s="98" t="str">
        <f t="array" aca="1" ref="Q85" ca="1">IFERROR(IF(ROWS(NPE!$1:52)&lt;=COUNTA(NPE!A$2:A$181),INDEX(NPE!A$2:A$181,SMALL(IF(NPE!A$2:A$181&lt;&gt;"",ROW(INDIRECT("1:"&amp;ROWS(NPE!A$2:A$181)))),ROWS(NPE!$1:52))),""),"")</f>
        <v/>
      </c>
      <c r="R85" s="98" t="str">
        <f t="array" aca="1" ref="R85" ca="1">IFERROR(IF(ROWS(NPE!$1:52)&lt;=COUNTA(NPE!B$2:B$181),INDEX(NPE!B$2:B$181,SMALL(IF(NPE!B$2:B$181&lt;&gt;"",ROW(INDIRECT("1:"&amp;ROWS(NPE!B$2:B$181)))),ROWS(NPE!$1:52))),""),"")</f>
        <v/>
      </c>
      <c r="S85" s="98" t="str">
        <f t="array" aca="1" ref="S85" ca="1">IFERROR(IF(ROWS(NPE!$1:52)&lt;=COUNTA(NPE!C$2:C$181),INDEX(NPE!C$2:C$181,SMALL(IF(NPE!C$2:C$181&lt;&gt;"",ROW(INDIRECT("1:"&amp;ROWS(NPE!C$2:C$181)))),ROWS(NPE!$1:52))),""),"")</f>
        <v/>
      </c>
      <c r="T85" s="98" t="str">
        <f t="array" aca="1" ref="T85" ca="1">IFERROR(IF(ROWS(NPE!$1:52)&lt;=COUNTA(NPE!D$2:D$181),INDEX(NPE!D$2:D$181,SMALL(IF(NPE!D$2:D$181&lt;&gt;"",ROW(INDIRECT("1:"&amp;ROWS(NPE!D$2:D$181)))),ROWS(NPE!$1:52))),""),"")</f>
        <v/>
      </c>
      <c r="U85" s="98" t="str">
        <f t="array" aca="1" ref="U85" ca="1">IFERROR(IF(ROWS(NPE!$1:52)&lt;=COUNTA(NPE!E$2:E$181),INDEX(NPE!E$2:E$181,SMALL(IF(NPE!E$2:E$181&lt;&gt;"",ROW(INDIRECT("1:"&amp;ROWS(NPE!E$2:E$181)))),ROWS(NPE!$1:52))),""),"")</f>
        <v/>
      </c>
      <c r="V85" s="98" t="str">
        <f t="array" aca="1" ref="V85" ca="1">IFERROR(IF(ROWS(NPE!$1:52)&lt;=COUNTA(NPE!F$2:F$181),INDEX(NPE!F$2:F$181,SMALL(IF(NPE!F$2:F$181&lt;&gt;"",ROW(INDIRECT("1:"&amp;ROWS(NPE!F$2:F$181)))),ROWS(NPE!$1:52))),""),"")</f>
        <v/>
      </c>
      <c r="W85" s="98" t="str">
        <f t="array" aca="1" ref="W85" ca="1">IFERROR(IF(ROWS(NPE!$1:52)&lt;=COUNTA(NPE!G$2:G$181),INDEX(NPE!G$2:G$181,SMALL(IF(NPE!G$2:G$181&lt;&gt;"",ROW(INDIRECT("1:"&amp;ROWS(NPE!G$2:G$181)))),ROWS(NPE!$1:52))),""),"")</f>
        <v/>
      </c>
      <c r="X85" s="98" t="str">
        <f t="array" aca="1" ref="X85" ca="1">IFERROR(IF(ROWS(NPE!$1:52)&lt;=COUNTA(NPE!H$2:H$181),INDEX(NPE!H$2:H$181,SMALL(IF(NPE!H$2:H$181&lt;&gt;"",ROW(INDIRECT("1:"&amp;ROWS(NPE!H$2:H$181)))),ROWS(NPE!$1:52))),""),"")</f>
        <v/>
      </c>
      <c r="Y85" s="98" t="str">
        <f t="array" aca="1" ref="Y85" ca="1">IFERROR(IF(ROWS(NPE!$1:52)&lt;=COUNTA(NPE!I$2:I$181),INDEX(NPE!I$2:I$181,SMALL(IF(NPE!I$2:I$181&lt;&gt;"",ROW(INDIRECT("1:"&amp;ROWS(NPE!I$2:I$181)))),ROWS(NPE!$1:52))),""),"")</f>
        <v/>
      </c>
      <c r="Z85" s="98" t="str">
        <f t="array" aca="1" ref="Z85" ca="1">IFERROR(IF(ROWS(NPE!$1:52)&lt;=COUNTA(NPE!J$2:J$181),INDEX(NPE!J$2:J$181,SMALL(IF(NPE!J$2:J$181&lt;&gt;"",ROW(INDIRECT("1:"&amp;ROWS(NPE!J$2:J$181)))),ROWS(NPE!$1:52))),""),"")</f>
        <v/>
      </c>
      <c r="AA85" s="98" t="str">
        <f t="array" aca="1" ref="AA85" ca="1">IFERROR(IF(ROWS(NPE!$1:52)&lt;=COUNTA(NPE!K$2:K$181),INDEX(NPE!K$2:K$181,SMALL(IF(NPE!K$2:K$181&lt;&gt;"",ROW(INDIRECT("1:"&amp;ROWS(NPE!K$2:K$181)))),ROWS(NPE!$1:52))),""),"")</f>
        <v/>
      </c>
      <c r="AB85" s="98" t="str">
        <f t="array" aca="1" ref="AB85" ca="1">IFERROR(IF(ROWS(NPE!$1:52)&lt;=COUNTA(NPE!L$2:L$181),INDEX(NPE!L$2:L$181,SMALL(IF(NPE!L$2:L$181&lt;&gt;"",ROW(INDIRECT("1:"&amp;ROWS(NPE!L$2:L$181)))),ROWS(NPE!$1:52))),""),"")</f>
        <v/>
      </c>
      <c r="AC85" s="98" t="str">
        <f t="array" aca="1" ref="AC85" ca="1">IFERROR(IF(ROWS(NPE!$1:52)&lt;=COUNTA(NPE!M$2:M$181),INDEX(NPE!M$2:M$181,SMALL(IF(NPE!M$2:M$181&lt;&gt;"",ROW(INDIRECT("1:"&amp;ROWS(NPE!M$2:M$181)))),ROWS(NPE!$1:52))),""),"")</f>
        <v/>
      </c>
      <c r="AD85" s="98" t="str">
        <f t="array" aca="1" ref="AD85" ca="1">IFERROR(IF(ROWS(NPE!$1:52)&lt;=COUNTA(NPE!N$2:N$181),INDEX(NPE!N$2:N$181,SMALL(IF(NPE!N$2:N$181&lt;&gt;"",ROW(INDIRECT("1:"&amp;ROWS(NPE!N$2:N$181)))),ROWS(NPE!$1:52))),""),"")</f>
        <v/>
      </c>
      <c r="AE85" s="98" t="str">
        <f t="array" aca="1" ref="AE85" ca="1">IFERROR(IF(ROWS(NPE!$1:52)&lt;=COUNTA(NPE!O$2:O$181),INDEX(NPE!O$2:O$181,SMALL(IF(NPE!O$2:O$181&lt;&gt;"",ROW(INDIRECT("1:"&amp;ROWS(NPE!O$2:O$181)))),ROWS(NPE!$1:52))),""),"")</f>
        <v/>
      </c>
      <c r="AF85" s="98" t="str">
        <f t="array" aca="1" ref="AF85" ca="1">IFERROR(IF(ROWS(NPE!$1:52)&lt;=COUNTA(NPE!P$2:P$181),INDEX(NPE!P$2:P$181,SMALL(IF(NPE!P$2:P$181&lt;&gt;"",ROW(INDIRECT("1:"&amp;ROWS(NPE!P$2:P$181)))),ROWS(NPE!$1:52))),""),"")</f>
        <v/>
      </c>
      <c r="AG85" s="98" t="str">
        <f t="array" aca="1" ref="AG85" ca="1">IFERROR(IF(ROWS(NPE!$1:52)&lt;=COUNTA(NPE!Q$2:Q$181),INDEX(NPE!Q$2:Q$181,SMALL(IF(NPE!Q$2:Q$181&lt;&gt;"",ROW(INDIRECT("1:"&amp;ROWS(NPE!Q$2:Q$181)))),ROWS(NPE!$1:52))),""),"")</f>
        <v/>
      </c>
      <c r="AH85" s="98" t="str">
        <f t="array" aca="1" ref="AH85" ca="1">IFERROR(IF(ROWS(NPE!$1:52)&lt;=COUNTA(NPE!R$2:R$181),INDEX(NPE!R$2:R$181,SMALL(IF(NPE!R$2:R$181&lt;&gt;"",ROW(INDIRECT("1:"&amp;ROWS(NPE!R$2:R$181)))),ROWS(NPE!$1:52))),""),"")</f>
        <v/>
      </c>
      <c r="AI85" s="98" t="str">
        <f t="array" aca="1" ref="AI85" ca="1">IFERROR(IF(ROWS(NPE!$1:52)&lt;=COUNTA(NPE!S$2:S$181),INDEX(NPE!S$2:S$181,SMALL(IF(NPE!S$2:S$181&lt;&gt;"",ROW(INDIRECT("1:"&amp;ROWS(NPE!S$2:S$181)))),ROWS(NPE!$1:52))),""),"")</f>
        <v/>
      </c>
      <c r="AJ85" s="98" t="str">
        <f t="array" aca="1" ref="AJ85" ca="1">IFERROR(IF(ROWS(NPE!$1:52)&lt;=COUNTA(NPE!T$2:T$181),INDEX(NPE!T$2:T$181,SMALL(IF(NPE!T$2:T$181&lt;&gt;"",ROW(INDIRECT("1:"&amp;ROWS(NPE!T$2:T$181)))),ROWS(NPE!$1:52))),""),"")</f>
        <v/>
      </c>
      <c r="AK85" s="98" t="str">
        <f t="array" aca="1" ref="AK85" ca="1">IFERROR(IF(ROWS(NPE!$1:52)&lt;=COUNTA(NPE!U$2:U$181),INDEX(NPE!U$2:U$181,SMALL(IF(NPE!U$2:U$181&lt;&gt;"",ROW(INDIRECT("1:"&amp;ROWS(NPE!U$2:U$181)))),ROWS(NPE!$1:52))),""),"")</f>
        <v/>
      </c>
      <c r="AL85" s="98" t="str">
        <f t="array" aca="1" ref="AL85" ca="1">IFERROR(IF(ROWS(NPE!$1:52)&lt;=COUNTA(NPE!V$2:V$181),INDEX(NPE!V$2:V$181,SMALL(IF(NPE!V$2:V$181&lt;&gt;"",ROW(INDIRECT("1:"&amp;ROWS(NPE!V$2:V$181)))),ROWS(NPE!$1:52))),""),"")</f>
        <v/>
      </c>
      <c r="AM85" s="98" t="str">
        <f t="array" aca="1" ref="AM85" ca="1">IFERROR(IF(ROWS(NPE!$1:52)&lt;=COUNTA(NPE!W$2:W$181),INDEX(NPE!W$2:W$181,SMALL(IF(NPE!W$2:W$181&lt;&gt;"",ROW(INDIRECT("1:"&amp;ROWS(NPE!W$2:W$181)))),ROWS(NPE!$1:52))),""),"")</f>
        <v/>
      </c>
      <c r="AN85" s="98" t="str">
        <f t="array" aca="1" ref="AN85" ca="1">IFERROR(IF(ROWS(NPE!$1:52)&lt;=COUNTA(NPE!X$2:X$181),INDEX(NPE!X$2:X$181,SMALL(IF(NPE!X$2:X$181&lt;&gt;"",ROW(INDIRECT("1:"&amp;ROWS(NPE!X$2:X$181)))),ROWS(NPE!$1:52))),""),"")</f>
        <v/>
      </c>
      <c r="AO85" s="98" t="str">
        <f t="array" aca="1" ref="AO85" ca="1">IFERROR(IF(ROWS(NPE!$1:52)&lt;=COUNTA(NPE!Y$2:Y$181),INDEX(NPE!Y$2:Y$181,SMALL(IF(NPE!Y$2:Y$181&lt;&gt;"",ROW(INDIRECT("1:"&amp;ROWS(NPE!Y$2:Y$181)))),ROWS(NPE!$1:52))),""),"")</f>
        <v/>
      </c>
      <c r="AP85" s="98" t="str">
        <f t="array" aca="1" ref="AP85" ca="1">IFERROR(IF(ROWS(NPE!$1:52)&lt;=COUNTA(NPE!Z$2:Z$181),INDEX(NPE!Z$2:Z$181,SMALL(IF(NPE!Z$2:Z$181&lt;&gt;"",ROW(INDIRECT("1:"&amp;ROWS(NPE!Z$2:Z$181)))),ROWS(NPE!$1:52))),""),"")</f>
        <v/>
      </c>
      <c r="AQ85" s="98" t="str">
        <f t="array" aca="1" ref="AQ85" ca="1">IFERROR(IF(ROWS(NPE!$1:52)&lt;=COUNTA(NPE!AA$2:AA$181),INDEX(NPE!AA$2:AA$181,SMALL(IF(NPE!AA$2:AA$181&lt;&gt;"",ROW(INDIRECT("1:"&amp;ROWS(NPE!AA$2:AA$181)))),ROWS(NPE!$1:52))),""),"")</f>
        <v/>
      </c>
      <c r="AR85" s="98" t="str">
        <f t="array" aca="1" ref="AR85" ca="1">IFERROR(IF(ROWS(NPE!$1:52)&lt;=COUNTA(NPE!AB$2:AB$181),INDEX(NPE!AB$2:AB$181,SMALL(IF(NPE!AB$2:AB$181&lt;&gt;"",ROW(INDIRECT("1:"&amp;ROWS(NPE!AB$2:AB$181)))),ROWS(NPE!$1:52))),""),"")</f>
        <v/>
      </c>
      <c r="AS85" s="98" t="str">
        <f t="array" aca="1" ref="AS85" ca="1">IFERROR(IF(ROWS(NPE!$1:52)&lt;=COUNTA(NPE!AC$2:AC$181),INDEX(NPE!AC$2:AC$181,SMALL(IF(NPE!AC$2:AC$181&lt;&gt;"",ROW(INDIRECT("1:"&amp;ROWS(NPE!AC$2:AC$181)))),ROWS(NPE!$1:52))),""),"")</f>
        <v/>
      </c>
      <c r="AT85" s="98" t="str">
        <f t="array" aca="1" ref="AT85" ca="1">IFERROR(IF(ROWS(NPE!$1:52)&lt;=COUNTA(NPE!AD$2:AD$181),INDEX(NPE!AD$2:AD$181,SMALL(IF(NPE!AD$2:AD$181&lt;&gt;"",ROW(INDIRECT("1:"&amp;ROWS(NPE!AD$2:AD$181)))),ROWS(NPE!$1:52))),""),"")</f>
        <v/>
      </c>
      <c r="AU85" s="98" t="str">
        <f t="array" aca="1" ref="AU85" ca="1">IFERROR(IF(ROWS(NPE!$1:52)&lt;=COUNTA(NPE!AE$2:AE$181),INDEX(NPE!AE$2:AE$181,SMALL(IF(NPE!AE$2:AE$181&lt;&gt;"",ROW(INDIRECT("1:"&amp;ROWS(NPE!AE$2:AE$181)))),ROWS(NPE!$1:52))),""),"")</f>
        <v/>
      </c>
      <c r="AV85" s="98" t="str">
        <f t="array" aca="1" ref="AV85" ca="1">IFERROR(IF(ROWS(NPE!$1:52)&lt;=COUNTA(NPE!AF$2:AF$181),INDEX(NPE!AF$2:AF$181,SMALL(IF(NPE!AF$2:AF$181&lt;&gt;"",ROW(INDIRECT("1:"&amp;ROWS(NPE!AF$2:AF$181)))),ROWS(NPE!$1:52))),""),"")</f>
        <v/>
      </c>
      <c r="AW85" s="98" t="str">
        <f t="array" aca="1" ref="AW85" ca="1">IFERROR(IF(ROWS(NPE!$1:52)&lt;=COUNTA(NPE!AG$2:AG$181),INDEX(NPE!AG$2:AG$181,SMALL(IF(NPE!AG$2:AG$181&lt;&gt;"",ROW(INDIRECT("1:"&amp;ROWS(NPE!AG$2:AG$181)))),ROWS(NPE!$1:52))),""),"")</f>
        <v/>
      </c>
      <c r="AX85" s="98" t="str">
        <f t="array" aca="1" ref="AX85" ca="1">IFERROR(IF(ROWS(NPE!$1:52)&lt;=COUNTA(NPE!AH$2:AH$181),INDEX(NPE!AH$2:AH$181,SMALL(IF(NPE!AH$2:AH$181&lt;&gt;"",ROW(INDIRECT("1:"&amp;ROWS(NPE!AH$2:AH$181)))),ROWS(NPE!$1:52))),""),"")</f>
        <v/>
      </c>
      <c r="AY85" s="98" t="str">
        <f t="array" aca="1" ref="AY85" ca="1">IFERROR(IF(ROWS(NPE!$1:52)&lt;=COUNTA(NPE!AI$2:AI$181),INDEX(NPE!AI$2:AI$181,SMALL(IF(NPE!AI$2:AI$181&lt;&gt;"",ROW(INDIRECT("1:"&amp;ROWS(NPE!AI$2:AI$181)))),ROWS(NPE!$1:52))),""),"")</f>
        <v/>
      </c>
      <c r="AZ85" s="98" t="str">
        <f t="array" aca="1" ref="AZ85" ca="1">IFERROR(IF(ROWS(NPE!$1:52)&lt;=COUNTA(NPE!AJ$2:AJ$181),INDEX(NPE!AJ$2:AJ$181,SMALL(IF(NPE!AJ$2:AJ$181&lt;&gt;"",ROW(INDIRECT("1:"&amp;ROWS(NPE!AJ$2:AJ$181)))),ROWS(NPE!$1:52))),""),"")</f>
        <v/>
      </c>
      <c r="BA85" s="98" t="str">
        <f t="array" aca="1" ref="BA85" ca="1">IFERROR(IF(ROWS(NPE!$1:52)&lt;=COUNTA(NPE!AK$2:AK$181),INDEX(NPE!AK$2:AK$181,SMALL(IF(NPE!AK$2:AK$181&lt;&gt;"",ROW(INDIRECT("1:"&amp;ROWS(NPE!AK$2:AK$181)))),ROWS(NPE!$1:52))),""),"")</f>
        <v/>
      </c>
      <c r="BB85" s="98" t="str">
        <f t="array" aca="1" ref="BB85" ca="1">IFERROR(IF(ROWS(NPE!$1:52)&lt;=COUNTA(NPE!AL$2:AL$181),INDEX(NPE!AL$2:AL$181,SMALL(IF(NPE!AL$2:AL$181&lt;&gt;"",ROW(INDIRECT("1:"&amp;ROWS(NPE!AL$2:AL$181)))),ROWS(NPE!$1:52))),""),"")</f>
        <v/>
      </c>
      <c r="BC85" s="98" t="str">
        <f t="array" aca="1" ref="BC85" ca="1">IFERROR(IF(ROWS(NPE!$1:52)&lt;=COUNTA(NPE!AM$2:AM$181),INDEX(NPE!AM$2:AM$181,SMALL(IF(NPE!AM$2:AM$181&lt;&gt;"",ROW(INDIRECT("1:"&amp;ROWS(NPE!AM$2:AM$181)))),ROWS(NPE!$1:52))),""),"")</f>
        <v/>
      </c>
      <c r="BD85" s="98" t="str">
        <f t="array" aca="1" ref="BD85" ca="1">IFERROR(IF(ROWS(NPE!$1:52)&lt;=COUNTA(NPE!AN$2:AN$181),INDEX(NPE!AN$2:AN$181,SMALL(IF(NPE!AN$2:AN$181&lt;&gt;"",ROW(INDIRECT("1:"&amp;ROWS(NPE!AN$2:AN$181)))),ROWS(NPE!$1:52))),""),"")</f>
        <v/>
      </c>
      <c r="BE85" s="98" t="str">
        <f t="array" aca="1" ref="BE85" ca="1">IFERROR(IF(ROWS(NPE!$1:52)&lt;=COUNTA(NPE!AO$2:AO$181),INDEX(NPE!AO$2:AO$181,SMALL(IF(NPE!AO$2:AO$181&lt;&gt;"",ROW(INDIRECT("1:"&amp;ROWS(NPE!AO$2:AO$181)))),ROWS(NPE!$1:52))),""),"")</f>
        <v/>
      </c>
      <c r="BF85" s="98" t="str">
        <f t="array" aca="1" ref="BF85" ca="1">IFERROR(IF(ROWS(NPE!$1:52)&lt;=COUNTA(NPE!AP$2:AP$181),INDEX(NPE!AP$2:AP$181,SMALL(IF(NPE!AP$2:AP$181&lt;&gt;"",ROW(INDIRECT("1:"&amp;ROWS(NPE!AP$2:AP$181)))),ROWS(NPE!$1:52))),""),"")</f>
        <v/>
      </c>
      <c r="BG85" s="98" t="str">
        <f t="array" aca="1" ref="BG85" ca="1">IFERROR(IF(ROWS(NPE!$1:52)&lt;=COUNTA(NPE!AQ$2:AQ$181),INDEX(NPE!AQ$2:AQ$181,SMALL(IF(NPE!AQ$2:AQ$181&lt;&gt;"",ROW(INDIRECT("1:"&amp;ROWS(NPE!AQ$2:AQ$181)))),ROWS(NPE!$1:52))),""),"")</f>
        <v/>
      </c>
      <c r="BH85" s="98" t="str">
        <f t="array" aca="1" ref="BH85" ca="1">IFERROR(IF(ROWS(NPE!$1:52)&lt;=COUNTA(NPE!AR$2:AR$181),INDEX(NPE!AR$2:AR$181,SMALL(IF(NPE!AR$2:AR$181&lt;&gt;"",ROW(INDIRECT("1:"&amp;ROWS(NPE!AR$2:AR$181)))),ROWS(NPE!$1:52))),""),"")</f>
        <v/>
      </c>
      <c r="BI85" s="98" t="str">
        <f t="array" aca="1" ref="BI85" ca="1">IFERROR(IF(ROWS(NPE!$1:52)&lt;=COUNTA(NPE!AS$2:AS$181),INDEX(NPE!AS$2:AS$181,SMALL(IF(NPE!AS$2:AS$181&lt;&gt;"",ROW(INDIRECT("1:"&amp;ROWS(NPE!AS$2:AS$181)))),ROWS(NPE!$1:52))),""),"")</f>
        <v/>
      </c>
      <c r="BJ85" s="98" t="str">
        <f t="array" aca="1" ref="BJ85" ca="1">IFERROR(IF(ROWS(NPE!$1:52)&lt;=COUNTA(NPE!AT$2:AT$181),INDEX(NPE!AT$2:AT$181,SMALL(IF(NPE!AT$2:AT$181&lt;&gt;"",ROW(INDIRECT("1:"&amp;ROWS(NPE!AT$2:AT$181)))),ROWS(NPE!$1:52))),""),"")</f>
        <v/>
      </c>
      <c r="BK85" s="98" t="str">
        <f t="array" aca="1" ref="BK85" ca="1">IFERROR(IF(ROWS(NPE!$1:52)&lt;=COUNTA(NPE!AU$2:AU$181),INDEX(NPE!AU$2:AU$181,SMALL(IF(NPE!AU$2:AU$181&lt;&gt;"",ROW(INDIRECT("1:"&amp;ROWS(NPE!AU$2:AU$181)))),ROWS(NPE!$1:52))),""),"")</f>
        <v/>
      </c>
      <c r="BL85" s="98" t="str">
        <f t="array" aca="1" ref="BL85" ca="1">IFERROR(IF(ROWS(NPE!$1:52)&lt;=COUNTA(NPE!AV$2:AV$181),INDEX(NPE!AV$2:AV$181,SMALL(IF(NPE!AV$2:AV$181&lt;&gt;"",ROW(INDIRECT("1:"&amp;ROWS(NPE!AV$2:AV$181)))),ROWS(NPE!$1:52))),""),"")</f>
        <v/>
      </c>
      <c r="BM85" s="98" t="str">
        <f t="array" aca="1" ref="BM85" ca="1">IFERROR(IF(ROWS(NPE!$1:52)&lt;=COUNTA(NPE!AW$2:AW$181),INDEX(NPE!AW$2:AW$181,SMALL(IF(NPE!AW$2:AW$181&lt;&gt;"",ROW(INDIRECT("1:"&amp;ROWS(NPE!AW$2:AW$181)))),ROWS(NPE!$1:52))),""),"")</f>
        <v/>
      </c>
      <c r="BN85" s="98" t="str">
        <f t="array" aca="1" ref="BN85" ca="1">IFERROR(IF(ROWS(NPE!$1:52)&lt;=COUNTA(NPE!AX$2:AX$181),INDEX(NPE!AX$2:AX$181,SMALL(IF(NPE!AX$2:AX$181&lt;&gt;"",ROW(INDIRECT("1:"&amp;ROWS(NPE!AX$2:AX$181)))),ROWS(NPE!$1:52))),""),"")</f>
        <v/>
      </c>
      <c r="BO85" s="98" t="str">
        <f t="array" aca="1" ref="BO85" ca="1">IFERROR(IF(ROWS(NPE!$1:52)&lt;=COUNTA(NPE!AY$2:AY$181),INDEX(NPE!AY$2:AY$181,SMALL(IF(NPE!AY$2:AY$181&lt;&gt;"",ROW(INDIRECT("1:"&amp;ROWS(NPE!AY$2:AY$181)))),ROWS(NPE!$1:52))),""),"")</f>
        <v/>
      </c>
      <c r="BP85" s="98" t="str">
        <f t="array" aca="1" ref="BP85" ca="1">IFERROR(IF(ROWS(NPE!$1:52)&lt;=COUNTA(NPE!AZ$2:AZ$181),INDEX(NPE!AZ$2:AZ$181,SMALL(IF(NPE!AZ$2:AZ$181&lt;&gt;"",ROW(INDIRECT("1:"&amp;ROWS(NPE!AZ$2:AZ$181)))),ROWS(NPE!$1:52))),""),"")</f>
        <v/>
      </c>
    </row>
    <row r="86" spans="2:68" x14ac:dyDescent="0.2">
      <c r="B86" s="183" t="str">
        <f ca="1">Surfaces!$B54</f>
        <v/>
      </c>
      <c r="C86" s="110" t="str">
        <f ca="1">IF((VLOOKUP(B86,Surfaces!$B$1:$AL$61,23,0))="",(VLOOKUP(B86,Surfaces!$B$1:$AL$61,36,0)),(VLOOKUP(B86,Surfaces!$B$1:$AL$61,23,0)))</f>
        <v/>
      </c>
      <c r="D86" s="111" t="str">
        <f ca="1">Surfaces!$I54</f>
        <v/>
      </c>
      <c r="E86" s="111" t="str">
        <f ca="1">Surfaces!$H54</f>
        <v/>
      </c>
      <c r="F86" s="110" t="str">
        <f ca="1">IF((VLOOKUP(B86,Surfaces!$B$1:$AL$61,21,0))="",(VLOOKUP(B86,Surfaces!$B$1:$AL$61,34,0)),(VLOOKUP(B86,Surfaces!$B$1:$AL$61,21,0)))</f>
        <v/>
      </c>
      <c r="G86" s="110" t="str">
        <f ca="1">IFERROR(IF((VLOOKUP(B86,Surfaces!$B$1:$AL$61,18,0))="",(VLOOKUP(B86,Surfaces!$B$1:$AL$61,31,0)/$C$3),(VLOOKUP(B86,Surfaces!$B$1:$AL$61,18,0)/$C$3)),"")</f>
        <v/>
      </c>
      <c r="H86" s="111" t="str">
        <f ca="1">IF((VLOOKUP(B86,Surfaces!$B$1:$AL$61,14,0))="",(VLOOKUP(B86,Surfaces!$B$1:$AL$61,28,0)),(VLOOKUP(B86,Surfaces!$B$1:$AL$61,14,0)))</f>
        <v/>
      </c>
      <c r="I86" s="111" t="str">
        <f ca="1">IF((VLOOKUP(B86,Surfaces!$B$1:$AL$61,15,0))="",(VLOOKUP(B86,Surfaces!$B$1:$AL$61,29,0)),(VLOOKUP(B86,Surfaces!$B$1:$AL$61,15,0)))</f>
        <v/>
      </c>
      <c r="J86" s="110" t="str">
        <f ca="1">IF(ISNA(VLOOKUP(B86,Calendrier!$A$2:$BR$181,67,0)),"",(VLOOKUP(B86,Calendrier!$A$2:$BR$181,67,0))*D86)</f>
        <v/>
      </c>
      <c r="K86" s="110" t="str">
        <f ca="1">IF(ISNA(VLOOKUP(B86,Calendrier!$A$2:$BR$181,68,0)),"",(VLOOKUP(B86,Calendrier!$A$2:$BR$181,68,0)))</f>
        <v/>
      </c>
      <c r="L86" s="110" t="str">
        <f ca="1">IF(ISNA(VLOOKUP(B86,Calendrier!$A$2:$BR$181,69,0)),"",(VLOOKUP(B86,Calendrier!$A$2:$BR$181,69,0))*D86)</f>
        <v/>
      </c>
      <c r="M86" s="110" t="str">
        <f t="shared" ca="1" si="0"/>
        <v/>
      </c>
      <c r="N86" s="110" t="str">
        <f t="shared" ca="1" si="2"/>
        <v/>
      </c>
      <c r="O86" s="184" t="str">
        <f t="shared" ca="1" si="1"/>
        <v/>
      </c>
      <c r="Q86" s="98" t="str">
        <f t="array" aca="1" ref="Q86" ca="1">IFERROR(IF(ROWS(NPE!$1:53)&lt;=COUNTA(NPE!A$2:A$181),INDEX(NPE!A$2:A$181,SMALL(IF(NPE!A$2:A$181&lt;&gt;"",ROW(INDIRECT("1:"&amp;ROWS(NPE!A$2:A$181)))),ROWS(NPE!$1:53))),""),"")</f>
        <v/>
      </c>
      <c r="R86" s="98" t="str">
        <f t="array" aca="1" ref="R86" ca="1">IFERROR(IF(ROWS(NPE!$1:53)&lt;=COUNTA(NPE!B$2:B$181),INDEX(NPE!B$2:B$181,SMALL(IF(NPE!B$2:B$181&lt;&gt;"",ROW(INDIRECT("1:"&amp;ROWS(NPE!B$2:B$181)))),ROWS(NPE!$1:53))),""),"")</f>
        <v/>
      </c>
      <c r="S86" s="98" t="str">
        <f t="array" aca="1" ref="S86" ca="1">IFERROR(IF(ROWS(NPE!$1:53)&lt;=COUNTA(NPE!C$2:C$181),INDEX(NPE!C$2:C$181,SMALL(IF(NPE!C$2:C$181&lt;&gt;"",ROW(INDIRECT("1:"&amp;ROWS(NPE!C$2:C$181)))),ROWS(NPE!$1:53))),""),"")</f>
        <v/>
      </c>
      <c r="T86" s="98" t="str">
        <f t="array" aca="1" ref="T86" ca="1">IFERROR(IF(ROWS(NPE!$1:53)&lt;=COUNTA(NPE!D$2:D$181),INDEX(NPE!D$2:D$181,SMALL(IF(NPE!D$2:D$181&lt;&gt;"",ROW(INDIRECT("1:"&amp;ROWS(NPE!D$2:D$181)))),ROWS(NPE!$1:53))),""),"")</f>
        <v/>
      </c>
      <c r="U86" s="98" t="str">
        <f t="array" aca="1" ref="U86" ca="1">IFERROR(IF(ROWS(NPE!$1:53)&lt;=COUNTA(NPE!E$2:E$181),INDEX(NPE!E$2:E$181,SMALL(IF(NPE!E$2:E$181&lt;&gt;"",ROW(INDIRECT("1:"&amp;ROWS(NPE!E$2:E$181)))),ROWS(NPE!$1:53))),""),"")</f>
        <v/>
      </c>
      <c r="V86" s="98" t="str">
        <f t="array" aca="1" ref="V86" ca="1">IFERROR(IF(ROWS(NPE!$1:53)&lt;=COUNTA(NPE!F$2:F$181),INDEX(NPE!F$2:F$181,SMALL(IF(NPE!F$2:F$181&lt;&gt;"",ROW(INDIRECT("1:"&amp;ROWS(NPE!F$2:F$181)))),ROWS(NPE!$1:53))),""),"")</f>
        <v/>
      </c>
      <c r="W86" s="98" t="str">
        <f t="array" aca="1" ref="W86" ca="1">IFERROR(IF(ROWS(NPE!$1:53)&lt;=COUNTA(NPE!G$2:G$181),INDEX(NPE!G$2:G$181,SMALL(IF(NPE!G$2:G$181&lt;&gt;"",ROW(INDIRECT("1:"&amp;ROWS(NPE!G$2:G$181)))),ROWS(NPE!$1:53))),""),"")</f>
        <v/>
      </c>
      <c r="X86" s="98" t="str">
        <f t="array" aca="1" ref="X86" ca="1">IFERROR(IF(ROWS(NPE!$1:53)&lt;=COUNTA(NPE!H$2:H$181),INDEX(NPE!H$2:H$181,SMALL(IF(NPE!H$2:H$181&lt;&gt;"",ROW(INDIRECT("1:"&amp;ROWS(NPE!H$2:H$181)))),ROWS(NPE!$1:53))),""),"")</f>
        <v/>
      </c>
      <c r="Y86" s="98" t="str">
        <f t="array" aca="1" ref="Y86" ca="1">IFERROR(IF(ROWS(NPE!$1:53)&lt;=COUNTA(NPE!I$2:I$181),INDEX(NPE!I$2:I$181,SMALL(IF(NPE!I$2:I$181&lt;&gt;"",ROW(INDIRECT("1:"&amp;ROWS(NPE!I$2:I$181)))),ROWS(NPE!$1:53))),""),"")</f>
        <v/>
      </c>
      <c r="Z86" s="98" t="str">
        <f t="array" aca="1" ref="Z86" ca="1">IFERROR(IF(ROWS(NPE!$1:53)&lt;=COUNTA(NPE!J$2:J$181),INDEX(NPE!J$2:J$181,SMALL(IF(NPE!J$2:J$181&lt;&gt;"",ROW(INDIRECT("1:"&amp;ROWS(NPE!J$2:J$181)))),ROWS(NPE!$1:53))),""),"")</f>
        <v/>
      </c>
      <c r="AA86" s="98" t="str">
        <f t="array" aca="1" ref="AA86" ca="1">IFERROR(IF(ROWS(NPE!$1:53)&lt;=COUNTA(NPE!K$2:K$181),INDEX(NPE!K$2:K$181,SMALL(IF(NPE!K$2:K$181&lt;&gt;"",ROW(INDIRECT("1:"&amp;ROWS(NPE!K$2:K$181)))),ROWS(NPE!$1:53))),""),"")</f>
        <v/>
      </c>
      <c r="AB86" s="98" t="str">
        <f t="array" aca="1" ref="AB86" ca="1">IFERROR(IF(ROWS(NPE!$1:53)&lt;=COUNTA(NPE!L$2:L$181),INDEX(NPE!L$2:L$181,SMALL(IF(NPE!L$2:L$181&lt;&gt;"",ROW(INDIRECT("1:"&amp;ROWS(NPE!L$2:L$181)))),ROWS(NPE!$1:53))),""),"")</f>
        <v/>
      </c>
      <c r="AC86" s="98" t="str">
        <f t="array" aca="1" ref="AC86" ca="1">IFERROR(IF(ROWS(NPE!$1:53)&lt;=COUNTA(NPE!M$2:M$181),INDEX(NPE!M$2:M$181,SMALL(IF(NPE!M$2:M$181&lt;&gt;"",ROW(INDIRECT("1:"&amp;ROWS(NPE!M$2:M$181)))),ROWS(NPE!$1:53))),""),"")</f>
        <v/>
      </c>
      <c r="AD86" s="98" t="str">
        <f t="array" aca="1" ref="AD86" ca="1">IFERROR(IF(ROWS(NPE!$1:53)&lt;=COUNTA(NPE!N$2:N$181),INDEX(NPE!N$2:N$181,SMALL(IF(NPE!N$2:N$181&lt;&gt;"",ROW(INDIRECT("1:"&amp;ROWS(NPE!N$2:N$181)))),ROWS(NPE!$1:53))),""),"")</f>
        <v/>
      </c>
      <c r="AE86" s="98" t="str">
        <f t="array" aca="1" ref="AE86" ca="1">IFERROR(IF(ROWS(NPE!$1:53)&lt;=COUNTA(NPE!O$2:O$181),INDEX(NPE!O$2:O$181,SMALL(IF(NPE!O$2:O$181&lt;&gt;"",ROW(INDIRECT("1:"&amp;ROWS(NPE!O$2:O$181)))),ROWS(NPE!$1:53))),""),"")</f>
        <v/>
      </c>
      <c r="AF86" s="98" t="str">
        <f t="array" aca="1" ref="AF86" ca="1">IFERROR(IF(ROWS(NPE!$1:53)&lt;=COUNTA(NPE!P$2:P$181),INDEX(NPE!P$2:P$181,SMALL(IF(NPE!P$2:P$181&lt;&gt;"",ROW(INDIRECT("1:"&amp;ROWS(NPE!P$2:P$181)))),ROWS(NPE!$1:53))),""),"")</f>
        <v/>
      </c>
      <c r="AG86" s="98" t="str">
        <f t="array" aca="1" ref="AG86" ca="1">IFERROR(IF(ROWS(NPE!$1:53)&lt;=COUNTA(NPE!Q$2:Q$181),INDEX(NPE!Q$2:Q$181,SMALL(IF(NPE!Q$2:Q$181&lt;&gt;"",ROW(INDIRECT("1:"&amp;ROWS(NPE!Q$2:Q$181)))),ROWS(NPE!$1:53))),""),"")</f>
        <v/>
      </c>
      <c r="AH86" s="98" t="str">
        <f t="array" aca="1" ref="AH86" ca="1">IFERROR(IF(ROWS(NPE!$1:53)&lt;=COUNTA(NPE!R$2:R$181),INDEX(NPE!R$2:R$181,SMALL(IF(NPE!R$2:R$181&lt;&gt;"",ROW(INDIRECT("1:"&amp;ROWS(NPE!R$2:R$181)))),ROWS(NPE!$1:53))),""),"")</f>
        <v/>
      </c>
      <c r="AI86" s="98" t="str">
        <f t="array" aca="1" ref="AI86" ca="1">IFERROR(IF(ROWS(NPE!$1:53)&lt;=COUNTA(NPE!S$2:S$181),INDEX(NPE!S$2:S$181,SMALL(IF(NPE!S$2:S$181&lt;&gt;"",ROW(INDIRECT("1:"&amp;ROWS(NPE!S$2:S$181)))),ROWS(NPE!$1:53))),""),"")</f>
        <v/>
      </c>
      <c r="AJ86" s="98" t="str">
        <f t="array" aca="1" ref="AJ86" ca="1">IFERROR(IF(ROWS(NPE!$1:53)&lt;=COUNTA(NPE!T$2:T$181),INDEX(NPE!T$2:T$181,SMALL(IF(NPE!T$2:T$181&lt;&gt;"",ROW(INDIRECT("1:"&amp;ROWS(NPE!T$2:T$181)))),ROWS(NPE!$1:53))),""),"")</f>
        <v/>
      </c>
      <c r="AK86" s="98" t="str">
        <f t="array" aca="1" ref="AK86" ca="1">IFERROR(IF(ROWS(NPE!$1:53)&lt;=COUNTA(NPE!U$2:U$181),INDEX(NPE!U$2:U$181,SMALL(IF(NPE!U$2:U$181&lt;&gt;"",ROW(INDIRECT("1:"&amp;ROWS(NPE!U$2:U$181)))),ROWS(NPE!$1:53))),""),"")</f>
        <v/>
      </c>
      <c r="AL86" s="98" t="str">
        <f t="array" aca="1" ref="AL86" ca="1">IFERROR(IF(ROWS(NPE!$1:53)&lt;=COUNTA(NPE!V$2:V$181),INDEX(NPE!V$2:V$181,SMALL(IF(NPE!V$2:V$181&lt;&gt;"",ROW(INDIRECT("1:"&amp;ROWS(NPE!V$2:V$181)))),ROWS(NPE!$1:53))),""),"")</f>
        <v/>
      </c>
      <c r="AM86" s="98" t="str">
        <f t="array" aca="1" ref="AM86" ca="1">IFERROR(IF(ROWS(NPE!$1:53)&lt;=COUNTA(NPE!W$2:W$181),INDEX(NPE!W$2:W$181,SMALL(IF(NPE!W$2:W$181&lt;&gt;"",ROW(INDIRECT("1:"&amp;ROWS(NPE!W$2:W$181)))),ROWS(NPE!$1:53))),""),"")</f>
        <v/>
      </c>
      <c r="AN86" s="98" t="str">
        <f t="array" aca="1" ref="AN86" ca="1">IFERROR(IF(ROWS(NPE!$1:53)&lt;=COUNTA(NPE!X$2:X$181),INDEX(NPE!X$2:X$181,SMALL(IF(NPE!X$2:X$181&lt;&gt;"",ROW(INDIRECT("1:"&amp;ROWS(NPE!X$2:X$181)))),ROWS(NPE!$1:53))),""),"")</f>
        <v/>
      </c>
      <c r="AO86" s="98" t="str">
        <f t="array" aca="1" ref="AO86" ca="1">IFERROR(IF(ROWS(NPE!$1:53)&lt;=COUNTA(NPE!Y$2:Y$181),INDEX(NPE!Y$2:Y$181,SMALL(IF(NPE!Y$2:Y$181&lt;&gt;"",ROW(INDIRECT("1:"&amp;ROWS(NPE!Y$2:Y$181)))),ROWS(NPE!$1:53))),""),"")</f>
        <v/>
      </c>
      <c r="AP86" s="98" t="str">
        <f t="array" aca="1" ref="AP86" ca="1">IFERROR(IF(ROWS(NPE!$1:53)&lt;=COUNTA(NPE!Z$2:Z$181),INDEX(NPE!Z$2:Z$181,SMALL(IF(NPE!Z$2:Z$181&lt;&gt;"",ROW(INDIRECT("1:"&amp;ROWS(NPE!Z$2:Z$181)))),ROWS(NPE!$1:53))),""),"")</f>
        <v/>
      </c>
      <c r="AQ86" s="98" t="str">
        <f t="array" aca="1" ref="AQ86" ca="1">IFERROR(IF(ROWS(NPE!$1:53)&lt;=COUNTA(NPE!AA$2:AA$181),INDEX(NPE!AA$2:AA$181,SMALL(IF(NPE!AA$2:AA$181&lt;&gt;"",ROW(INDIRECT("1:"&amp;ROWS(NPE!AA$2:AA$181)))),ROWS(NPE!$1:53))),""),"")</f>
        <v/>
      </c>
      <c r="AR86" s="98" t="str">
        <f t="array" aca="1" ref="AR86" ca="1">IFERROR(IF(ROWS(NPE!$1:53)&lt;=COUNTA(NPE!AB$2:AB$181),INDEX(NPE!AB$2:AB$181,SMALL(IF(NPE!AB$2:AB$181&lt;&gt;"",ROW(INDIRECT("1:"&amp;ROWS(NPE!AB$2:AB$181)))),ROWS(NPE!$1:53))),""),"")</f>
        <v/>
      </c>
      <c r="AS86" s="98" t="str">
        <f t="array" aca="1" ref="AS86" ca="1">IFERROR(IF(ROWS(NPE!$1:53)&lt;=COUNTA(NPE!AC$2:AC$181),INDEX(NPE!AC$2:AC$181,SMALL(IF(NPE!AC$2:AC$181&lt;&gt;"",ROW(INDIRECT("1:"&amp;ROWS(NPE!AC$2:AC$181)))),ROWS(NPE!$1:53))),""),"")</f>
        <v/>
      </c>
      <c r="AT86" s="98" t="str">
        <f t="array" aca="1" ref="AT86" ca="1">IFERROR(IF(ROWS(NPE!$1:53)&lt;=COUNTA(NPE!AD$2:AD$181),INDEX(NPE!AD$2:AD$181,SMALL(IF(NPE!AD$2:AD$181&lt;&gt;"",ROW(INDIRECT("1:"&amp;ROWS(NPE!AD$2:AD$181)))),ROWS(NPE!$1:53))),""),"")</f>
        <v/>
      </c>
      <c r="AU86" s="98" t="str">
        <f t="array" aca="1" ref="AU86" ca="1">IFERROR(IF(ROWS(NPE!$1:53)&lt;=COUNTA(NPE!AE$2:AE$181),INDEX(NPE!AE$2:AE$181,SMALL(IF(NPE!AE$2:AE$181&lt;&gt;"",ROW(INDIRECT("1:"&amp;ROWS(NPE!AE$2:AE$181)))),ROWS(NPE!$1:53))),""),"")</f>
        <v/>
      </c>
      <c r="AV86" s="98" t="str">
        <f t="array" aca="1" ref="AV86" ca="1">IFERROR(IF(ROWS(NPE!$1:53)&lt;=COUNTA(NPE!AF$2:AF$181),INDEX(NPE!AF$2:AF$181,SMALL(IF(NPE!AF$2:AF$181&lt;&gt;"",ROW(INDIRECT("1:"&amp;ROWS(NPE!AF$2:AF$181)))),ROWS(NPE!$1:53))),""),"")</f>
        <v/>
      </c>
      <c r="AW86" s="98" t="str">
        <f t="array" aca="1" ref="AW86" ca="1">IFERROR(IF(ROWS(NPE!$1:53)&lt;=COUNTA(NPE!AG$2:AG$181),INDEX(NPE!AG$2:AG$181,SMALL(IF(NPE!AG$2:AG$181&lt;&gt;"",ROW(INDIRECT("1:"&amp;ROWS(NPE!AG$2:AG$181)))),ROWS(NPE!$1:53))),""),"")</f>
        <v/>
      </c>
      <c r="AX86" s="98" t="str">
        <f t="array" aca="1" ref="AX86" ca="1">IFERROR(IF(ROWS(NPE!$1:53)&lt;=COUNTA(NPE!AH$2:AH$181),INDEX(NPE!AH$2:AH$181,SMALL(IF(NPE!AH$2:AH$181&lt;&gt;"",ROW(INDIRECT("1:"&amp;ROWS(NPE!AH$2:AH$181)))),ROWS(NPE!$1:53))),""),"")</f>
        <v/>
      </c>
      <c r="AY86" s="98" t="str">
        <f t="array" aca="1" ref="AY86" ca="1">IFERROR(IF(ROWS(NPE!$1:53)&lt;=COUNTA(NPE!AI$2:AI$181),INDEX(NPE!AI$2:AI$181,SMALL(IF(NPE!AI$2:AI$181&lt;&gt;"",ROW(INDIRECT("1:"&amp;ROWS(NPE!AI$2:AI$181)))),ROWS(NPE!$1:53))),""),"")</f>
        <v/>
      </c>
      <c r="AZ86" s="98" t="str">
        <f t="array" aca="1" ref="AZ86" ca="1">IFERROR(IF(ROWS(NPE!$1:53)&lt;=COUNTA(NPE!AJ$2:AJ$181),INDEX(NPE!AJ$2:AJ$181,SMALL(IF(NPE!AJ$2:AJ$181&lt;&gt;"",ROW(INDIRECT("1:"&amp;ROWS(NPE!AJ$2:AJ$181)))),ROWS(NPE!$1:53))),""),"")</f>
        <v/>
      </c>
      <c r="BA86" s="98" t="str">
        <f t="array" aca="1" ref="BA86" ca="1">IFERROR(IF(ROWS(NPE!$1:53)&lt;=COUNTA(NPE!AK$2:AK$181),INDEX(NPE!AK$2:AK$181,SMALL(IF(NPE!AK$2:AK$181&lt;&gt;"",ROW(INDIRECT("1:"&amp;ROWS(NPE!AK$2:AK$181)))),ROWS(NPE!$1:53))),""),"")</f>
        <v/>
      </c>
      <c r="BB86" s="98" t="str">
        <f t="array" aca="1" ref="BB86" ca="1">IFERROR(IF(ROWS(NPE!$1:53)&lt;=COUNTA(NPE!AL$2:AL$181),INDEX(NPE!AL$2:AL$181,SMALL(IF(NPE!AL$2:AL$181&lt;&gt;"",ROW(INDIRECT("1:"&amp;ROWS(NPE!AL$2:AL$181)))),ROWS(NPE!$1:53))),""),"")</f>
        <v/>
      </c>
      <c r="BC86" s="98" t="str">
        <f t="array" aca="1" ref="BC86" ca="1">IFERROR(IF(ROWS(NPE!$1:53)&lt;=COUNTA(NPE!AM$2:AM$181),INDEX(NPE!AM$2:AM$181,SMALL(IF(NPE!AM$2:AM$181&lt;&gt;"",ROW(INDIRECT("1:"&amp;ROWS(NPE!AM$2:AM$181)))),ROWS(NPE!$1:53))),""),"")</f>
        <v/>
      </c>
      <c r="BD86" s="98" t="str">
        <f t="array" aca="1" ref="BD86" ca="1">IFERROR(IF(ROWS(NPE!$1:53)&lt;=COUNTA(NPE!AN$2:AN$181),INDEX(NPE!AN$2:AN$181,SMALL(IF(NPE!AN$2:AN$181&lt;&gt;"",ROW(INDIRECT("1:"&amp;ROWS(NPE!AN$2:AN$181)))),ROWS(NPE!$1:53))),""),"")</f>
        <v/>
      </c>
      <c r="BE86" s="98" t="str">
        <f t="array" aca="1" ref="BE86" ca="1">IFERROR(IF(ROWS(NPE!$1:53)&lt;=COUNTA(NPE!AO$2:AO$181),INDEX(NPE!AO$2:AO$181,SMALL(IF(NPE!AO$2:AO$181&lt;&gt;"",ROW(INDIRECT("1:"&amp;ROWS(NPE!AO$2:AO$181)))),ROWS(NPE!$1:53))),""),"")</f>
        <v/>
      </c>
      <c r="BF86" s="98" t="str">
        <f t="array" aca="1" ref="BF86" ca="1">IFERROR(IF(ROWS(NPE!$1:53)&lt;=COUNTA(NPE!AP$2:AP$181),INDEX(NPE!AP$2:AP$181,SMALL(IF(NPE!AP$2:AP$181&lt;&gt;"",ROW(INDIRECT("1:"&amp;ROWS(NPE!AP$2:AP$181)))),ROWS(NPE!$1:53))),""),"")</f>
        <v/>
      </c>
      <c r="BG86" s="98" t="str">
        <f t="array" aca="1" ref="BG86" ca="1">IFERROR(IF(ROWS(NPE!$1:53)&lt;=COUNTA(NPE!AQ$2:AQ$181),INDEX(NPE!AQ$2:AQ$181,SMALL(IF(NPE!AQ$2:AQ$181&lt;&gt;"",ROW(INDIRECT("1:"&amp;ROWS(NPE!AQ$2:AQ$181)))),ROWS(NPE!$1:53))),""),"")</f>
        <v/>
      </c>
      <c r="BH86" s="98" t="str">
        <f t="array" aca="1" ref="BH86" ca="1">IFERROR(IF(ROWS(NPE!$1:53)&lt;=COUNTA(NPE!AR$2:AR$181),INDEX(NPE!AR$2:AR$181,SMALL(IF(NPE!AR$2:AR$181&lt;&gt;"",ROW(INDIRECT("1:"&amp;ROWS(NPE!AR$2:AR$181)))),ROWS(NPE!$1:53))),""),"")</f>
        <v/>
      </c>
      <c r="BI86" s="98" t="str">
        <f t="array" aca="1" ref="BI86" ca="1">IFERROR(IF(ROWS(NPE!$1:53)&lt;=COUNTA(NPE!AS$2:AS$181),INDEX(NPE!AS$2:AS$181,SMALL(IF(NPE!AS$2:AS$181&lt;&gt;"",ROW(INDIRECT("1:"&amp;ROWS(NPE!AS$2:AS$181)))),ROWS(NPE!$1:53))),""),"")</f>
        <v/>
      </c>
      <c r="BJ86" s="98" t="str">
        <f t="array" aca="1" ref="BJ86" ca="1">IFERROR(IF(ROWS(NPE!$1:53)&lt;=COUNTA(NPE!AT$2:AT$181),INDEX(NPE!AT$2:AT$181,SMALL(IF(NPE!AT$2:AT$181&lt;&gt;"",ROW(INDIRECT("1:"&amp;ROWS(NPE!AT$2:AT$181)))),ROWS(NPE!$1:53))),""),"")</f>
        <v/>
      </c>
      <c r="BK86" s="98" t="str">
        <f t="array" aca="1" ref="BK86" ca="1">IFERROR(IF(ROWS(NPE!$1:53)&lt;=COUNTA(NPE!AU$2:AU$181),INDEX(NPE!AU$2:AU$181,SMALL(IF(NPE!AU$2:AU$181&lt;&gt;"",ROW(INDIRECT("1:"&amp;ROWS(NPE!AU$2:AU$181)))),ROWS(NPE!$1:53))),""),"")</f>
        <v/>
      </c>
      <c r="BL86" s="98" t="str">
        <f t="array" aca="1" ref="BL86" ca="1">IFERROR(IF(ROWS(NPE!$1:53)&lt;=COUNTA(NPE!AV$2:AV$181),INDEX(NPE!AV$2:AV$181,SMALL(IF(NPE!AV$2:AV$181&lt;&gt;"",ROW(INDIRECT("1:"&amp;ROWS(NPE!AV$2:AV$181)))),ROWS(NPE!$1:53))),""),"")</f>
        <v/>
      </c>
      <c r="BM86" s="98" t="str">
        <f t="array" aca="1" ref="BM86" ca="1">IFERROR(IF(ROWS(NPE!$1:53)&lt;=COUNTA(NPE!AW$2:AW$181),INDEX(NPE!AW$2:AW$181,SMALL(IF(NPE!AW$2:AW$181&lt;&gt;"",ROW(INDIRECT("1:"&amp;ROWS(NPE!AW$2:AW$181)))),ROWS(NPE!$1:53))),""),"")</f>
        <v/>
      </c>
      <c r="BN86" s="98" t="str">
        <f t="array" aca="1" ref="BN86" ca="1">IFERROR(IF(ROWS(NPE!$1:53)&lt;=COUNTA(NPE!AX$2:AX$181),INDEX(NPE!AX$2:AX$181,SMALL(IF(NPE!AX$2:AX$181&lt;&gt;"",ROW(INDIRECT("1:"&amp;ROWS(NPE!AX$2:AX$181)))),ROWS(NPE!$1:53))),""),"")</f>
        <v/>
      </c>
      <c r="BO86" s="98" t="str">
        <f t="array" aca="1" ref="BO86" ca="1">IFERROR(IF(ROWS(NPE!$1:53)&lt;=COUNTA(NPE!AY$2:AY$181),INDEX(NPE!AY$2:AY$181,SMALL(IF(NPE!AY$2:AY$181&lt;&gt;"",ROW(INDIRECT("1:"&amp;ROWS(NPE!AY$2:AY$181)))),ROWS(NPE!$1:53))),""),"")</f>
        <v/>
      </c>
      <c r="BP86" s="98" t="str">
        <f t="array" aca="1" ref="BP86" ca="1">IFERROR(IF(ROWS(NPE!$1:53)&lt;=COUNTA(NPE!AZ$2:AZ$181),INDEX(NPE!AZ$2:AZ$181,SMALL(IF(NPE!AZ$2:AZ$181&lt;&gt;"",ROW(INDIRECT("1:"&amp;ROWS(NPE!AZ$2:AZ$181)))),ROWS(NPE!$1:53))),""),"")</f>
        <v/>
      </c>
    </row>
    <row r="87" spans="2:68" x14ac:dyDescent="0.2">
      <c r="B87" s="183" t="str">
        <f ca="1">Surfaces!$B55</f>
        <v/>
      </c>
      <c r="C87" s="110" t="str">
        <f ca="1">IF((VLOOKUP(B87,Surfaces!$B$1:$AL$61,23,0))="",(VLOOKUP(B87,Surfaces!$B$1:$AL$61,36,0)),(VLOOKUP(B87,Surfaces!$B$1:$AL$61,23,0)))</f>
        <v/>
      </c>
      <c r="D87" s="111" t="str">
        <f ca="1">Surfaces!$I55</f>
        <v/>
      </c>
      <c r="E87" s="111" t="str">
        <f ca="1">Surfaces!$H55</f>
        <v/>
      </c>
      <c r="F87" s="110" t="str">
        <f ca="1">IF((VLOOKUP(B87,Surfaces!$B$1:$AL$61,21,0))="",(VLOOKUP(B87,Surfaces!$B$1:$AL$61,34,0)),(VLOOKUP(B87,Surfaces!$B$1:$AL$61,21,0)))</f>
        <v/>
      </c>
      <c r="G87" s="110" t="str">
        <f ca="1">IFERROR(IF((VLOOKUP(B87,Surfaces!$B$1:$AL$61,18,0))="",(VLOOKUP(B87,Surfaces!$B$1:$AL$61,31,0)/$C$3),(VLOOKUP(B87,Surfaces!$B$1:$AL$61,18,0)/$C$3)),"")</f>
        <v/>
      </c>
      <c r="H87" s="111" t="str">
        <f ca="1">IF((VLOOKUP(B87,Surfaces!$B$1:$AL$61,14,0))="",(VLOOKUP(B87,Surfaces!$B$1:$AL$61,28,0)),(VLOOKUP(B87,Surfaces!$B$1:$AL$61,14,0)))</f>
        <v/>
      </c>
      <c r="I87" s="111" t="str">
        <f ca="1">IF((VLOOKUP(B87,Surfaces!$B$1:$AL$61,15,0))="",(VLOOKUP(B87,Surfaces!$B$1:$AL$61,29,0)),(VLOOKUP(B87,Surfaces!$B$1:$AL$61,15,0)))</f>
        <v/>
      </c>
      <c r="J87" s="110" t="str">
        <f ca="1">IF(ISNA(VLOOKUP(B87,Calendrier!$A$2:$BR$181,67,0)),"",(VLOOKUP(B87,Calendrier!$A$2:$BR$181,67,0))*D87)</f>
        <v/>
      </c>
      <c r="K87" s="110" t="str">
        <f ca="1">IF(ISNA(VLOOKUP(B87,Calendrier!$A$2:$BR$181,68,0)),"",(VLOOKUP(B87,Calendrier!$A$2:$BR$181,68,0)))</f>
        <v/>
      </c>
      <c r="L87" s="110" t="str">
        <f ca="1">IF(ISNA(VLOOKUP(B87,Calendrier!$A$2:$BR$181,69,0)),"",(VLOOKUP(B87,Calendrier!$A$2:$BR$181,69,0))*D87)</f>
        <v/>
      </c>
      <c r="M87" s="110" t="str">
        <f t="shared" ca="1" si="0"/>
        <v/>
      </c>
      <c r="N87" s="110" t="str">
        <f t="shared" ca="1" si="2"/>
        <v/>
      </c>
      <c r="O87" s="184" t="str">
        <f t="shared" ca="1" si="1"/>
        <v/>
      </c>
      <c r="Q87" s="98" t="str">
        <f t="array" aca="1" ref="Q87" ca="1">IFERROR(IF(ROWS(NPE!$1:54)&lt;=COUNTA(NPE!A$2:A$181),INDEX(NPE!A$2:A$181,SMALL(IF(NPE!A$2:A$181&lt;&gt;"",ROW(INDIRECT("1:"&amp;ROWS(NPE!A$2:A$181)))),ROWS(NPE!$1:54))),""),"")</f>
        <v/>
      </c>
      <c r="R87" s="98" t="str">
        <f t="array" aca="1" ref="R87" ca="1">IFERROR(IF(ROWS(NPE!$1:54)&lt;=COUNTA(NPE!B$2:B$181),INDEX(NPE!B$2:B$181,SMALL(IF(NPE!B$2:B$181&lt;&gt;"",ROW(INDIRECT("1:"&amp;ROWS(NPE!B$2:B$181)))),ROWS(NPE!$1:54))),""),"")</f>
        <v/>
      </c>
      <c r="S87" s="98" t="str">
        <f t="array" aca="1" ref="S87" ca="1">IFERROR(IF(ROWS(NPE!$1:54)&lt;=COUNTA(NPE!C$2:C$181),INDEX(NPE!C$2:C$181,SMALL(IF(NPE!C$2:C$181&lt;&gt;"",ROW(INDIRECT("1:"&amp;ROWS(NPE!C$2:C$181)))),ROWS(NPE!$1:54))),""),"")</f>
        <v/>
      </c>
      <c r="T87" s="98" t="str">
        <f t="array" aca="1" ref="T87" ca="1">IFERROR(IF(ROWS(NPE!$1:54)&lt;=COUNTA(NPE!D$2:D$181),INDEX(NPE!D$2:D$181,SMALL(IF(NPE!D$2:D$181&lt;&gt;"",ROW(INDIRECT("1:"&amp;ROWS(NPE!D$2:D$181)))),ROWS(NPE!$1:54))),""),"")</f>
        <v/>
      </c>
      <c r="U87" s="98" t="str">
        <f t="array" aca="1" ref="U87" ca="1">IFERROR(IF(ROWS(NPE!$1:54)&lt;=COUNTA(NPE!E$2:E$181),INDEX(NPE!E$2:E$181,SMALL(IF(NPE!E$2:E$181&lt;&gt;"",ROW(INDIRECT("1:"&amp;ROWS(NPE!E$2:E$181)))),ROWS(NPE!$1:54))),""),"")</f>
        <v/>
      </c>
      <c r="V87" s="98" t="str">
        <f t="array" aca="1" ref="V87" ca="1">IFERROR(IF(ROWS(NPE!$1:54)&lt;=COUNTA(NPE!F$2:F$181),INDEX(NPE!F$2:F$181,SMALL(IF(NPE!F$2:F$181&lt;&gt;"",ROW(INDIRECT("1:"&amp;ROWS(NPE!F$2:F$181)))),ROWS(NPE!$1:54))),""),"")</f>
        <v/>
      </c>
      <c r="W87" s="98" t="str">
        <f t="array" aca="1" ref="W87" ca="1">IFERROR(IF(ROWS(NPE!$1:54)&lt;=COUNTA(NPE!G$2:G$181),INDEX(NPE!G$2:G$181,SMALL(IF(NPE!G$2:G$181&lt;&gt;"",ROW(INDIRECT("1:"&amp;ROWS(NPE!G$2:G$181)))),ROWS(NPE!$1:54))),""),"")</f>
        <v/>
      </c>
      <c r="X87" s="98" t="str">
        <f t="array" aca="1" ref="X87" ca="1">IFERROR(IF(ROWS(NPE!$1:54)&lt;=COUNTA(NPE!H$2:H$181),INDEX(NPE!H$2:H$181,SMALL(IF(NPE!H$2:H$181&lt;&gt;"",ROW(INDIRECT("1:"&amp;ROWS(NPE!H$2:H$181)))),ROWS(NPE!$1:54))),""),"")</f>
        <v/>
      </c>
      <c r="Y87" s="98" t="str">
        <f t="array" aca="1" ref="Y87" ca="1">IFERROR(IF(ROWS(NPE!$1:54)&lt;=COUNTA(NPE!I$2:I$181),INDEX(NPE!I$2:I$181,SMALL(IF(NPE!I$2:I$181&lt;&gt;"",ROW(INDIRECT("1:"&amp;ROWS(NPE!I$2:I$181)))),ROWS(NPE!$1:54))),""),"")</f>
        <v/>
      </c>
      <c r="Z87" s="98" t="str">
        <f t="array" aca="1" ref="Z87" ca="1">IFERROR(IF(ROWS(NPE!$1:54)&lt;=COUNTA(NPE!J$2:J$181),INDEX(NPE!J$2:J$181,SMALL(IF(NPE!J$2:J$181&lt;&gt;"",ROW(INDIRECT("1:"&amp;ROWS(NPE!J$2:J$181)))),ROWS(NPE!$1:54))),""),"")</f>
        <v/>
      </c>
      <c r="AA87" s="98" t="str">
        <f t="array" aca="1" ref="AA87" ca="1">IFERROR(IF(ROWS(NPE!$1:54)&lt;=COUNTA(NPE!K$2:K$181),INDEX(NPE!K$2:K$181,SMALL(IF(NPE!K$2:K$181&lt;&gt;"",ROW(INDIRECT("1:"&amp;ROWS(NPE!K$2:K$181)))),ROWS(NPE!$1:54))),""),"")</f>
        <v/>
      </c>
      <c r="AB87" s="98" t="str">
        <f t="array" aca="1" ref="AB87" ca="1">IFERROR(IF(ROWS(NPE!$1:54)&lt;=COUNTA(NPE!L$2:L$181),INDEX(NPE!L$2:L$181,SMALL(IF(NPE!L$2:L$181&lt;&gt;"",ROW(INDIRECT("1:"&amp;ROWS(NPE!L$2:L$181)))),ROWS(NPE!$1:54))),""),"")</f>
        <v/>
      </c>
      <c r="AC87" s="98" t="str">
        <f t="array" aca="1" ref="AC87" ca="1">IFERROR(IF(ROWS(NPE!$1:54)&lt;=COUNTA(NPE!M$2:M$181),INDEX(NPE!M$2:M$181,SMALL(IF(NPE!M$2:M$181&lt;&gt;"",ROW(INDIRECT("1:"&amp;ROWS(NPE!M$2:M$181)))),ROWS(NPE!$1:54))),""),"")</f>
        <v/>
      </c>
      <c r="AD87" s="98" t="str">
        <f t="array" aca="1" ref="AD87" ca="1">IFERROR(IF(ROWS(NPE!$1:54)&lt;=COUNTA(NPE!N$2:N$181),INDEX(NPE!N$2:N$181,SMALL(IF(NPE!N$2:N$181&lt;&gt;"",ROW(INDIRECT("1:"&amp;ROWS(NPE!N$2:N$181)))),ROWS(NPE!$1:54))),""),"")</f>
        <v/>
      </c>
      <c r="AE87" s="98" t="str">
        <f t="array" aca="1" ref="AE87" ca="1">IFERROR(IF(ROWS(NPE!$1:54)&lt;=COUNTA(NPE!O$2:O$181),INDEX(NPE!O$2:O$181,SMALL(IF(NPE!O$2:O$181&lt;&gt;"",ROW(INDIRECT("1:"&amp;ROWS(NPE!O$2:O$181)))),ROWS(NPE!$1:54))),""),"")</f>
        <v/>
      </c>
      <c r="AF87" s="98" t="str">
        <f t="array" aca="1" ref="AF87" ca="1">IFERROR(IF(ROWS(NPE!$1:54)&lt;=COUNTA(NPE!P$2:P$181),INDEX(NPE!P$2:P$181,SMALL(IF(NPE!P$2:P$181&lt;&gt;"",ROW(INDIRECT("1:"&amp;ROWS(NPE!P$2:P$181)))),ROWS(NPE!$1:54))),""),"")</f>
        <v/>
      </c>
      <c r="AG87" s="98" t="str">
        <f t="array" aca="1" ref="AG87" ca="1">IFERROR(IF(ROWS(NPE!$1:54)&lt;=COUNTA(NPE!Q$2:Q$181),INDEX(NPE!Q$2:Q$181,SMALL(IF(NPE!Q$2:Q$181&lt;&gt;"",ROW(INDIRECT("1:"&amp;ROWS(NPE!Q$2:Q$181)))),ROWS(NPE!$1:54))),""),"")</f>
        <v/>
      </c>
      <c r="AH87" s="98" t="str">
        <f t="array" aca="1" ref="AH87" ca="1">IFERROR(IF(ROWS(NPE!$1:54)&lt;=COUNTA(NPE!R$2:R$181),INDEX(NPE!R$2:R$181,SMALL(IF(NPE!R$2:R$181&lt;&gt;"",ROW(INDIRECT("1:"&amp;ROWS(NPE!R$2:R$181)))),ROWS(NPE!$1:54))),""),"")</f>
        <v/>
      </c>
      <c r="AI87" s="98" t="str">
        <f t="array" aca="1" ref="AI87" ca="1">IFERROR(IF(ROWS(NPE!$1:54)&lt;=COUNTA(NPE!S$2:S$181),INDEX(NPE!S$2:S$181,SMALL(IF(NPE!S$2:S$181&lt;&gt;"",ROW(INDIRECT("1:"&amp;ROWS(NPE!S$2:S$181)))),ROWS(NPE!$1:54))),""),"")</f>
        <v/>
      </c>
      <c r="AJ87" s="98" t="str">
        <f t="array" aca="1" ref="AJ87" ca="1">IFERROR(IF(ROWS(NPE!$1:54)&lt;=COUNTA(NPE!T$2:T$181),INDEX(NPE!T$2:T$181,SMALL(IF(NPE!T$2:T$181&lt;&gt;"",ROW(INDIRECT("1:"&amp;ROWS(NPE!T$2:T$181)))),ROWS(NPE!$1:54))),""),"")</f>
        <v/>
      </c>
      <c r="AK87" s="98" t="str">
        <f t="array" aca="1" ref="AK87" ca="1">IFERROR(IF(ROWS(NPE!$1:54)&lt;=COUNTA(NPE!U$2:U$181),INDEX(NPE!U$2:U$181,SMALL(IF(NPE!U$2:U$181&lt;&gt;"",ROW(INDIRECT("1:"&amp;ROWS(NPE!U$2:U$181)))),ROWS(NPE!$1:54))),""),"")</f>
        <v/>
      </c>
      <c r="AL87" s="98" t="str">
        <f t="array" aca="1" ref="AL87" ca="1">IFERROR(IF(ROWS(NPE!$1:54)&lt;=COUNTA(NPE!V$2:V$181),INDEX(NPE!V$2:V$181,SMALL(IF(NPE!V$2:V$181&lt;&gt;"",ROW(INDIRECT("1:"&amp;ROWS(NPE!V$2:V$181)))),ROWS(NPE!$1:54))),""),"")</f>
        <v/>
      </c>
      <c r="AM87" s="98" t="str">
        <f t="array" aca="1" ref="AM87" ca="1">IFERROR(IF(ROWS(NPE!$1:54)&lt;=COUNTA(NPE!W$2:W$181),INDEX(NPE!W$2:W$181,SMALL(IF(NPE!W$2:W$181&lt;&gt;"",ROW(INDIRECT("1:"&amp;ROWS(NPE!W$2:W$181)))),ROWS(NPE!$1:54))),""),"")</f>
        <v/>
      </c>
      <c r="AN87" s="98" t="str">
        <f t="array" aca="1" ref="AN87" ca="1">IFERROR(IF(ROWS(NPE!$1:54)&lt;=COUNTA(NPE!X$2:X$181),INDEX(NPE!X$2:X$181,SMALL(IF(NPE!X$2:X$181&lt;&gt;"",ROW(INDIRECT("1:"&amp;ROWS(NPE!X$2:X$181)))),ROWS(NPE!$1:54))),""),"")</f>
        <v/>
      </c>
      <c r="AO87" s="98" t="str">
        <f t="array" aca="1" ref="AO87" ca="1">IFERROR(IF(ROWS(NPE!$1:54)&lt;=COUNTA(NPE!Y$2:Y$181),INDEX(NPE!Y$2:Y$181,SMALL(IF(NPE!Y$2:Y$181&lt;&gt;"",ROW(INDIRECT("1:"&amp;ROWS(NPE!Y$2:Y$181)))),ROWS(NPE!$1:54))),""),"")</f>
        <v/>
      </c>
      <c r="AP87" s="98" t="str">
        <f t="array" aca="1" ref="AP87" ca="1">IFERROR(IF(ROWS(NPE!$1:54)&lt;=COUNTA(NPE!Z$2:Z$181),INDEX(NPE!Z$2:Z$181,SMALL(IF(NPE!Z$2:Z$181&lt;&gt;"",ROW(INDIRECT("1:"&amp;ROWS(NPE!Z$2:Z$181)))),ROWS(NPE!$1:54))),""),"")</f>
        <v/>
      </c>
      <c r="AQ87" s="98" t="str">
        <f t="array" aca="1" ref="AQ87" ca="1">IFERROR(IF(ROWS(NPE!$1:54)&lt;=COUNTA(NPE!AA$2:AA$181),INDEX(NPE!AA$2:AA$181,SMALL(IF(NPE!AA$2:AA$181&lt;&gt;"",ROW(INDIRECT("1:"&amp;ROWS(NPE!AA$2:AA$181)))),ROWS(NPE!$1:54))),""),"")</f>
        <v/>
      </c>
      <c r="AR87" s="98" t="str">
        <f t="array" aca="1" ref="AR87" ca="1">IFERROR(IF(ROWS(NPE!$1:54)&lt;=COUNTA(NPE!AB$2:AB$181),INDEX(NPE!AB$2:AB$181,SMALL(IF(NPE!AB$2:AB$181&lt;&gt;"",ROW(INDIRECT("1:"&amp;ROWS(NPE!AB$2:AB$181)))),ROWS(NPE!$1:54))),""),"")</f>
        <v/>
      </c>
      <c r="AS87" s="98" t="str">
        <f t="array" aca="1" ref="AS87" ca="1">IFERROR(IF(ROWS(NPE!$1:54)&lt;=COUNTA(NPE!AC$2:AC$181),INDEX(NPE!AC$2:AC$181,SMALL(IF(NPE!AC$2:AC$181&lt;&gt;"",ROW(INDIRECT("1:"&amp;ROWS(NPE!AC$2:AC$181)))),ROWS(NPE!$1:54))),""),"")</f>
        <v/>
      </c>
      <c r="AT87" s="98" t="str">
        <f t="array" aca="1" ref="AT87" ca="1">IFERROR(IF(ROWS(NPE!$1:54)&lt;=COUNTA(NPE!AD$2:AD$181),INDEX(NPE!AD$2:AD$181,SMALL(IF(NPE!AD$2:AD$181&lt;&gt;"",ROW(INDIRECT("1:"&amp;ROWS(NPE!AD$2:AD$181)))),ROWS(NPE!$1:54))),""),"")</f>
        <v/>
      </c>
      <c r="AU87" s="98" t="str">
        <f t="array" aca="1" ref="AU87" ca="1">IFERROR(IF(ROWS(NPE!$1:54)&lt;=COUNTA(NPE!AE$2:AE$181),INDEX(NPE!AE$2:AE$181,SMALL(IF(NPE!AE$2:AE$181&lt;&gt;"",ROW(INDIRECT("1:"&amp;ROWS(NPE!AE$2:AE$181)))),ROWS(NPE!$1:54))),""),"")</f>
        <v/>
      </c>
      <c r="AV87" s="98" t="str">
        <f t="array" aca="1" ref="AV87" ca="1">IFERROR(IF(ROWS(NPE!$1:54)&lt;=COUNTA(NPE!AF$2:AF$181),INDEX(NPE!AF$2:AF$181,SMALL(IF(NPE!AF$2:AF$181&lt;&gt;"",ROW(INDIRECT("1:"&amp;ROWS(NPE!AF$2:AF$181)))),ROWS(NPE!$1:54))),""),"")</f>
        <v/>
      </c>
      <c r="AW87" s="98" t="str">
        <f t="array" aca="1" ref="AW87" ca="1">IFERROR(IF(ROWS(NPE!$1:54)&lt;=COUNTA(NPE!AG$2:AG$181),INDEX(NPE!AG$2:AG$181,SMALL(IF(NPE!AG$2:AG$181&lt;&gt;"",ROW(INDIRECT("1:"&amp;ROWS(NPE!AG$2:AG$181)))),ROWS(NPE!$1:54))),""),"")</f>
        <v/>
      </c>
      <c r="AX87" s="98" t="str">
        <f t="array" aca="1" ref="AX87" ca="1">IFERROR(IF(ROWS(NPE!$1:54)&lt;=COUNTA(NPE!AH$2:AH$181),INDEX(NPE!AH$2:AH$181,SMALL(IF(NPE!AH$2:AH$181&lt;&gt;"",ROW(INDIRECT("1:"&amp;ROWS(NPE!AH$2:AH$181)))),ROWS(NPE!$1:54))),""),"")</f>
        <v/>
      </c>
      <c r="AY87" s="98" t="str">
        <f t="array" aca="1" ref="AY87" ca="1">IFERROR(IF(ROWS(NPE!$1:54)&lt;=COUNTA(NPE!AI$2:AI$181),INDEX(NPE!AI$2:AI$181,SMALL(IF(NPE!AI$2:AI$181&lt;&gt;"",ROW(INDIRECT("1:"&amp;ROWS(NPE!AI$2:AI$181)))),ROWS(NPE!$1:54))),""),"")</f>
        <v/>
      </c>
      <c r="AZ87" s="98" t="str">
        <f t="array" aca="1" ref="AZ87" ca="1">IFERROR(IF(ROWS(NPE!$1:54)&lt;=COUNTA(NPE!AJ$2:AJ$181),INDEX(NPE!AJ$2:AJ$181,SMALL(IF(NPE!AJ$2:AJ$181&lt;&gt;"",ROW(INDIRECT("1:"&amp;ROWS(NPE!AJ$2:AJ$181)))),ROWS(NPE!$1:54))),""),"")</f>
        <v/>
      </c>
      <c r="BA87" s="98" t="str">
        <f t="array" aca="1" ref="BA87" ca="1">IFERROR(IF(ROWS(NPE!$1:54)&lt;=COUNTA(NPE!AK$2:AK$181),INDEX(NPE!AK$2:AK$181,SMALL(IF(NPE!AK$2:AK$181&lt;&gt;"",ROW(INDIRECT("1:"&amp;ROWS(NPE!AK$2:AK$181)))),ROWS(NPE!$1:54))),""),"")</f>
        <v/>
      </c>
      <c r="BB87" s="98" t="str">
        <f t="array" aca="1" ref="BB87" ca="1">IFERROR(IF(ROWS(NPE!$1:54)&lt;=COUNTA(NPE!AL$2:AL$181),INDEX(NPE!AL$2:AL$181,SMALL(IF(NPE!AL$2:AL$181&lt;&gt;"",ROW(INDIRECT("1:"&amp;ROWS(NPE!AL$2:AL$181)))),ROWS(NPE!$1:54))),""),"")</f>
        <v/>
      </c>
      <c r="BC87" s="98" t="str">
        <f t="array" aca="1" ref="BC87" ca="1">IFERROR(IF(ROWS(NPE!$1:54)&lt;=COUNTA(NPE!AM$2:AM$181),INDEX(NPE!AM$2:AM$181,SMALL(IF(NPE!AM$2:AM$181&lt;&gt;"",ROW(INDIRECT("1:"&amp;ROWS(NPE!AM$2:AM$181)))),ROWS(NPE!$1:54))),""),"")</f>
        <v/>
      </c>
      <c r="BD87" s="98" t="str">
        <f t="array" aca="1" ref="BD87" ca="1">IFERROR(IF(ROWS(NPE!$1:54)&lt;=COUNTA(NPE!AN$2:AN$181),INDEX(NPE!AN$2:AN$181,SMALL(IF(NPE!AN$2:AN$181&lt;&gt;"",ROW(INDIRECT("1:"&amp;ROWS(NPE!AN$2:AN$181)))),ROWS(NPE!$1:54))),""),"")</f>
        <v/>
      </c>
      <c r="BE87" s="98" t="str">
        <f t="array" aca="1" ref="BE87" ca="1">IFERROR(IF(ROWS(NPE!$1:54)&lt;=COUNTA(NPE!AO$2:AO$181),INDEX(NPE!AO$2:AO$181,SMALL(IF(NPE!AO$2:AO$181&lt;&gt;"",ROW(INDIRECT("1:"&amp;ROWS(NPE!AO$2:AO$181)))),ROWS(NPE!$1:54))),""),"")</f>
        <v/>
      </c>
      <c r="BF87" s="98" t="str">
        <f t="array" aca="1" ref="BF87" ca="1">IFERROR(IF(ROWS(NPE!$1:54)&lt;=COUNTA(NPE!AP$2:AP$181),INDEX(NPE!AP$2:AP$181,SMALL(IF(NPE!AP$2:AP$181&lt;&gt;"",ROW(INDIRECT("1:"&amp;ROWS(NPE!AP$2:AP$181)))),ROWS(NPE!$1:54))),""),"")</f>
        <v/>
      </c>
      <c r="BG87" s="98" t="str">
        <f t="array" aca="1" ref="BG87" ca="1">IFERROR(IF(ROWS(NPE!$1:54)&lt;=COUNTA(NPE!AQ$2:AQ$181),INDEX(NPE!AQ$2:AQ$181,SMALL(IF(NPE!AQ$2:AQ$181&lt;&gt;"",ROW(INDIRECT("1:"&amp;ROWS(NPE!AQ$2:AQ$181)))),ROWS(NPE!$1:54))),""),"")</f>
        <v/>
      </c>
      <c r="BH87" s="98" t="str">
        <f t="array" aca="1" ref="BH87" ca="1">IFERROR(IF(ROWS(NPE!$1:54)&lt;=COUNTA(NPE!AR$2:AR$181),INDEX(NPE!AR$2:AR$181,SMALL(IF(NPE!AR$2:AR$181&lt;&gt;"",ROW(INDIRECT("1:"&amp;ROWS(NPE!AR$2:AR$181)))),ROWS(NPE!$1:54))),""),"")</f>
        <v/>
      </c>
      <c r="BI87" s="98" t="str">
        <f t="array" aca="1" ref="BI87" ca="1">IFERROR(IF(ROWS(NPE!$1:54)&lt;=COUNTA(NPE!AS$2:AS$181),INDEX(NPE!AS$2:AS$181,SMALL(IF(NPE!AS$2:AS$181&lt;&gt;"",ROW(INDIRECT("1:"&amp;ROWS(NPE!AS$2:AS$181)))),ROWS(NPE!$1:54))),""),"")</f>
        <v/>
      </c>
      <c r="BJ87" s="98" t="str">
        <f t="array" aca="1" ref="BJ87" ca="1">IFERROR(IF(ROWS(NPE!$1:54)&lt;=COUNTA(NPE!AT$2:AT$181),INDEX(NPE!AT$2:AT$181,SMALL(IF(NPE!AT$2:AT$181&lt;&gt;"",ROW(INDIRECT("1:"&amp;ROWS(NPE!AT$2:AT$181)))),ROWS(NPE!$1:54))),""),"")</f>
        <v/>
      </c>
      <c r="BK87" s="98" t="str">
        <f t="array" aca="1" ref="BK87" ca="1">IFERROR(IF(ROWS(NPE!$1:54)&lt;=COUNTA(NPE!AU$2:AU$181),INDEX(NPE!AU$2:AU$181,SMALL(IF(NPE!AU$2:AU$181&lt;&gt;"",ROW(INDIRECT("1:"&amp;ROWS(NPE!AU$2:AU$181)))),ROWS(NPE!$1:54))),""),"")</f>
        <v/>
      </c>
      <c r="BL87" s="98" t="str">
        <f t="array" aca="1" ref="BL87" ca="1">IFERROR(IF(ROWS(NPE!$1:54)&lt;=COUNTA(NPE!AV$2:AV$181),INDEX(NPE!AV$2:AV$181,SMALL(IF(NPE!AV$2:AV$181&lt;&gt;"",ROW(INDIRECT("1:"&amp;ROWS(NPE!AV$2:AV$181)))),ROWS(NPE!$1:54))),""),"")</f>
        <v/>
      </c>
      <c r="BM87" s="98" t="str">
        <f t="array" aca="1" ref="BM87" ca="1">IFERROR(IF(ROWS(NPE!$1:54)&lt;=COUNTA(NPE!AW$2:AW$181),INDEX(NPE!AW$2:AW$181,SMALL(IF(NPE!AW$2:AW$181&lt;&gt;"",ROW(INDIRECT("1:"&amp;ROWS(NPE!AW$2:AW$181)))),ROWS(NPE!$1:54))),""),"")</f>
        <v/>
      </c>
      <c r="BN87" s="98" t="str">
        <f t="array" aca="1" ref="BN87" ca="1">IFERROR(IF(ROWS(NPE!$1:54)&lt;=COUNTA(NPE!AX$2:AX$181),INDEX(NPE!AX$2:AX$181,SMALL(IF(NPE!AX$2:AX$181&lt;&gt;"",ROW(INDIRECT("1:"&amp;ROWS(NPE!AX$2:AX$181)))),ROWS(NPE!$1:54))),""),"")</f>
        <v/>
      </c>
      <c r="BO87" s="98" t="str">
        <f t="array" aca="1" ref="BO87" ca="1">IFERROR(IF(ROWS(NPE!$1:54)&lt;=COUNTA(NPE!AY$2:AY$181),INDEX(NPE!AY$2:AY$181,SMALL(IF(NPE!AY$2:AY$181&lt;&gt;"",ROW(INDIRECT("1:"&amp;ROWS(NPE!AY$2:AY$181)))),ROWS(NPE!$1:54))),""),"")</f>
        <v/>
      </c>
      <c r="BP87" s="98" t="str">
        <f t="array" aca="1" ref="BP87" ca="1">IFERROR(IF(ROWS(NPE!$1:54)&lt;=COUNTA(NPE!AZ$2:AZ$181),INDEX(NPE!AZ$2:AZ$181,SMALL(IF(NPE!AZ$2:AZ$181&lt;&gt;"",ROW(INDIRECT("1:"&amp;ROWS(NPE!AZ$2:AZ$181)))),ROWS(NPE!$1:54))),""),"")</f>
        <v/>
      </c>
    </row>
    <row r="88" spans="2:68" x14ac:dyDescent="0.2">
      <c r="B88" s="183" t="str">
        <f ca="1">Surfaces!$B56</f>
        <v/>
      </c>
      <c r="C88" s="110" t="str">
        <f ca="1">IF((VLOOKUP(B88,Surfaces!$B$1:$AL$61,23,0))="",(VLOOKUP(B88,Surfaces!$B$1:$AL$61,36,0)),(VLOOKUP(B88,Surfaces!$B$1:$AL$61,23,0)))</f>
        <v/>
      </c>
      <c r="D88" s="111" t="str">
        <f ca="1">Surfaces!$I56</f>
        <v/>
      </c>
      <c r="E88" s="111" t="str">
        <f ca="1">Surfaces!$H56</f>
        <v/>
      </c>
      <c r="F88" s="110" t="str">
        <f ca="1">IF((VLOOKUP(B88,Surfaces!$B$1:$AL$61,21,0))="",(VLOOKUP(B88,Surfaces!$B$1:$AL$61,34,0)),(VLOOKUP(B88,Surfaces!$B$1:$AL$61,21,0)))</f>
        <v/>
      </c>
      <c r="G88" s="110" t="str">
        <f ca="1">IFERROR(IF((VLOOKUP(B88,Surfaces!$B$1:$AL$61,18,0))="",(VLOOKUP(B88,Surfaces!$B$1:$AL$61,31,0)/$C$3),(VLOOKUP(B88,Surfaces!$B$1:$AL$61,18,0)/$C$3)),"")</f>
        <v/>
      </c>
      <c r="H88" s="111" t="str">
        <f ca="1">IF((VLOOKUP(B88,Surfaces!$B$1:$AL$61,14,0))="",(VLOOKUP(B88,Surfaces!$B$1:$AL$61,28,0)),(VLOOKUP(B88,Surfaces!$B$1:$AL$61,14,0)))</f>
        <v/>
      </c>
      <c r="I88" s="111" t="str">
        <f ca="1">IF((VLOOKUP(B88,Surfaces!$B$1:$AL$61,15,0))="",(VLOOKUP(B88,Surfaces!$B$1:$AL$61,29,0)),(VLOOKUP(B88,Surfaces!$B$1:$AL$61,15,0)))</f>
        <v/>
      </c>
      <c r="J88" s="110" t="str">
        <f ca="1">IF(ISNA(VLOOKUP(B88,Calendrier!$A$2:$BR$181,67,0)),"",(VLOOKUP(B88,Calendrier!$A$2:$BR$181,67,0))*D88)</f>
        <v/>
      </c>
      <c r="K88" s="110" t="str">
        <f ca="1">IF(ISNA(VLOOKUP(B88,Calendrier!$A$2:$BR$181,68,0)),"",(VLOOKUP(B88,Calendrier!$A$2:$BR$181,68,0)))</f>
        <v/>
      </c>
      <c r="L88" s="110" t="str">
        <f ca="1">IF(ISNA(VLOOKUP(B88,Calendrier!$A$2:$BR$181,69,0)),"",(VLOOKUP(B88,Calendrier!$A$2:$BR$181,69,0))*D88)</f>
        <v/>
      </c>
      <c r="M88" s="110" t="str">
        <f t="shared" ca="1" si="0"/>
        <v/>
      </c>
      <c r="N88" s="110" t="str">
        <f t="shared" ca="1" si="2"/>
        <v/>
      </c>
      <c r="O88" s="184" t="str">
        <f t="shared" ca="1" si="1"/>
        <v/>
      </c>
      <c r="Q88" s="98" t="str">
        <f t="array" aca="1" ref="Q88" ca="1">IFERROR(IF(ROWS(NPE!$1:55)&lt;=COUNTA(NPE!A$2:A$181),INDEX(NPE!A$2:A$181,SMALL(IF(NPE!A$2:A$181&lt;&gt;"",ROW(INDIRECT("1:"&amp;ROWS(NPE!A$2:A$181)))),ROWS(NPE!$1:55))),""),"")</f>
        <v/>
      </c>
      <c r="R88" s="98" t="str">
        <f t="array" aca="1" ref="R88" ca="1">IFERROR(IF(ROWS(NPE!$1:55)&lt;=COUNTA(NPE!B$2:B$181),INDEX(NPE!B$2:B$181,SMALL(IF(NPE!B$2:B$181&lt;&gt;"",ROW(INDIRECT("1:"&amp;ROWS(NPE!B$2:B$181)))),ROWS(NPE!$1:55))),""),"")</f>
        <v/>
      </c>
      <c r="S88" s="98" t="str">
        <f t="array" aca="1" ref="S88" ca="1">IFERROR(IF(ROWS(NPE!$1:55)&lt;=COUNTA(NPE!C$2:C$181),INDEX(NPE!C$2:C$181,SMALL(IF(NPE!C$2:C$181&lt;&gt;"",ROW(INDIRECT("1:"&amp;ROWS(NPE!C$2:C$181)))),ROWS(NPE!$1:55))),""),"")</f>
        <v/>
      </c>
      <c r="T88" s="98" t="str">
        <f t="array" aca="1" ref="T88" ca="1">IFERROR(IF(ROWS(NPE!$1:55)&lt;=COUNTA(NPE!D$2:D$181),INDEX(NPE!D$2:D$181,SMALL(IF(NPE!D$2:D$181&lt;&gt;"",ROW(INDIRECT("1:"&amp;ROWS(NPE!D$2:D$181)))),ROWS(NPE!$1:55))),""),"")</f>
        <v/>
      </c>
      <c r="U88" s="98" t="str">
        <f t="array" aca="1" ref="U88" ca="1">IFERROR(IF(ROWS(NPE!$1:55)&lt;=COUNTA(NPE!E$2:E$181),INDEX(NPE!E$2:E$181,SMALL(IF(NPE!E$2:E$181&lt;&gt;"",ROW(INDIRECT("1:"&amp;ROWS(NPE!E$2:E$181)))),ROWS(NPE!$1:55))),""),"")</f>
        <v/>
      </c>
      <c r="V88" s="98" t="str">
        <f t="array" aca="1" ref="V88" ca="1">IFERROR(IF(ROWS(NPE!$1:55)&lt;=COUNTA(NPE!F$2:F$181),INDEX(NPE!F$2:F$181,SMALL(IF(NPE!F$2:F$181&lt;&gt;"",ROW(INDIRECT("1:"&amp;ROWS(NPE!F$2:F$181)))),ROWS(NPE!$1:55))),""),"")</f>
        <v/>
      </c>
      <c r="W88" s="98" t="str">
        <f t="array" aca="1" ref="W88" ca="1">IFERROR(IF(ROWS(NPE!$1:55)&lt;=COUNTA(NPE!G$2:G$181),INDEX(NPE!G$2:G$181,SMALL(IF(NPE!G$2:G$181&lt;&gt;"",ROW(INDIRECT("1:"&amp;ROWS(NPE!G$2:G$181)))),ROWS(NPE!$1:55))),""),"")</f>
        <v/>
      </c>
      <c r="X88" s="98" t="str">
        <f t="array" aca="1" ref="X88" ca="1">IFERROR(IF(ROWS(NPE!$1:55)&lt;=COUNTA(NPE!H$2:H$181),INDEX(NPE!H$2:H$181,SMALL(IF(NPE!H$2:H$181&lt;&gt;"",ROW(INDIRECT("1:"&amp;ROWS(NPE!H$2:H$181)))),ROWS(NPE!$1:55))),""),"")</f>
        <v/>
      </c>
      <c r="Y88" s="98" t="str">
        <f t="array" aca="1" ref="Y88" ca="1">IFERROR(IF(ROWS(NPE!$1:55)&lt;=COUNTA(NPE!I$2:I$181),INDEX(NPE!I$2:I$181,SMALL(IF(NPE!I$2:I$181&lt;&gt;"",ROW(INDIRECT("1:"&amp;ROWS(NPE!I$2:I$181)))),ROWS(NPE!$1:55))),""),"")</f>
        <v/>
      </c>
      <c r="Z88" s="98" t="str">
        <f t="array" aca="1" ref="Z88" ca="1">IFERROR(IF(ROWS(NPE!$1:55)&lt;=COUNTA(NPE!J$2:J$181),INDEX(NPE!J$2:J$181,SMALL(IF(NPE!J$2:J$181&lt;&gt;"",ROW(INDIRECT("1:"&amp;ROWS(NPE!J$2:J$181)))),ROWS(NPE!$1:55))),""),"")</f>
        <v/>
      </c>
      <c r="AA88" s="98" t="str">
        <f t="array" aca="1" ref="AA88" ca="1">IFERROR(IF(ROWS(NPE!$1:55)&lt;=COUNTA(NPE!K$2:K$181),INDEX(NPE!K$2:K$181,SMALL(IF(NPE!K$2:K$181&lt;&gt;"",ROW(INDIRECT("1:"&amp;ROWS(NPE!K$2:K$181)))),ROWS(NPE!$1:55))),""),"")</f>
        <v/>
      </c>
      <c r="AB88" s="98" t="str">
        <f t="array" aca="1" ref="AB88" ca="1">IFERROR(IF(ROWS(NPE!$1:55)&lt;=COUNTA(NPE!L$2:L$181),INDEX(NPE!L$2:L$181,SMALL(IF(NPE!L$2:L$181&lt;&gt;"",ROW(INDIRECT("1:"&amp;ROWS(NPE!L$2:L$181)))),ROWS(NPE!$1:55))),""),"")</f>
        <v/>
      </c>
      <c r="AC88" s="98" t="str">
        <f t="array" aca="1" ref="AC88" ca="1">IFERROR(IF(ROWS(NPE!$1:55)&lt;=COUNTA(NPE!M$2:M$181),INDEX(NPE!M$2:M$181,SMALL(IF(NPE!M$2:M$181&lt;&gt;"",ROW(INDIRECT("1:"&amp;ROWS(NPE!M$2:M$181)))),ROWS(NPE!$1:55))),""),"")</f>
        <v/>
      </c>
      <c r="AD88" s="98" t="str">
        <f t="array" aca="1" ref="AD88" ca="1">IFERROR(IF(ROWS(NPE!$1:55)&lt;=COUNTA(NPE!N$2:N$181),INDEX(NPE!N$2:N$181,SMALL(IF(NPE!N$2:N$181&lt;&gt;"",ROW(INDIRECT("1:"&amp;ROWS(NPE!N$2:N$181)))),ROWS(NPE!$1:55))),""),"")</f>
        <v/>
      </c>
      <c r="AE88" s="98" t="str">
        <f t="array" aca="1" ref="AE88" ca="1">IFERROR(IF(ROWS(NPE!$1:55)&lt;=COUNTA(NPE!O$2:O$181),INDEX(NPE!O$2:O$181,SMALL(IF(NPE!O$2:O$181&lt;&gt;"",ROW(INDIRECT("1:"&amp;ROWS(NPE!O$2:O$181)))),ROWS(NPE!$1:55))),""),"")</f>
        <v/>
      </c>
      <c r="AF88" s="98" t="str">
        <f t="array" aca="1" ref="AF88" ca="1">IFERROR(IF(ROWS(NPE!$1:55)&lt;=COUNTA(NPE!P$2:P$181),INDEX(NPE!P$2:P$181,SMALL(IF(NPE!P$2:P$181&lt;&gt;"",ROW(INDIRECT("1:"&amp;ROWS(NPE!P$2:P$181)))),ROWS(NPE!$1:55))),""),"")</f>
        <v/>
      </c>
      <c r="AG88" s="98" t="str">
        <f t="array" aca="1" ref="AG88" ca="1">IFERROR(IF(ROWS(NPE!$1:55)&lt;=COUNTA(NPE!Q$2:Q$181),INDEX(NPE!Q$2:Q$181,SMALL(IF(NPE!Q$2:Q$181&lt;&gt;"",ROW(INDIRECT("1:"&amp;ROWS(NPE!Q$2:Q$181)))),ROWS(NPE!$1:55))),""),"")</f>
        <v/>
      </c>
      <c r="AH88" s="98" t="str">
        <f t="array" aca="1" ref="AH88" ca="1">IFERROR(IF(ROWS(NPE!$1:55)&lt;=COUNTA(NPE!R$2:R$181),INDEX(NPE!R$2:R$181,SMALL(IF(NPE!R$2:R$181&lt;&gt;"",ROW(INDIRECT("1:"&amp;ROWS(NPE!R$2:R$181)))),ROWS(NPE!$1:55))),""),"")</f>
        <v/>
      </c>
      <c r="AI88" s="98" t="str">
        <f t="array" aca="1" ref="AI88" ca="1">IFERROR(IF(ROWS(NPE!$1:55)&lt;=COUNTA(NPE!S$2:S$181),INDEX(NPE!S$2:S$181,SMALL(IF(NPE!S$2:S$181&lt;&gt;"",ROW(INDIRECT("1:"&amp;ROWS(NPE!S$2:S$181)))),ROWS(NPE!$1:55))),""),"")</f>
        <v/>
      </c>
      <c r="AJ88" s="98" t="str">
        <f t="array" aca="1" ref="AJ88" ca="1">IFERROR(IF(ROWS(NPE!$1:55)&lt;=COUNTA(NPE!T$2:T$181),INDEX(NPE!T$2:T$181,SMALL(IF(NPE!T$2:T$181&lt;&gt;"",ROW(INDIRECT("1:"&amp;ROWS(NPE!T$2:T$181)))),ROWS(NPE!$1:55))),""),"")</f>
        <v/>
      </c>
      <c r="AK88" s="98" t="str">
        <f t="array" aca="1" ref="AK88" ca="1">IFERROR(IF(ROWS(NPE!$1:55)&lt;=COUNTA(NPE!U$2:U$181),INDEX(NPE!U$2:U$181,SMALL(IF(NPE!U$2:U$181&lt;&gt;"",ROW(INDIRECT("1:"&amp;ROWS(NPE!U$2:U$181)))),ROWS(NPE!$1:55))),""),"")</f>
        <v/>
      </c>
      <c r="AL88" s="98" t="str">
        <f t="array" aca="1" ref="AL88" ca="1">IFERROR(IF(ROWS(NPE!$1:55)&lt;=COUNTA(NPE!V$2:V$181),INDEX(NPE!V$2:V$181,SMALL(IF(NPE!V$2:V$181&lt;&gt;"",ROW(INDIRECT("1:"&amp;ROWS(NPE!V$2:V$181)))),ROWS(NPE!$1:55))),""),"")</f>
        <v/>
      </c>
      <c r="AM88" s="98" t="str">
        <f t="array" aca="1" ref="AM88" ca="1">IFERROR(IF(ROWS(NPE!$1:55)&lt;=COUNTA(NPE!W$2:W$181),INDEX(NPE!W$2:W$181,SMALL(IF(NPE!W$2:W$181&lt;&gt;"",ROW(INDIRECT("1:"&amp;ROWS(NPE!W$2:W$181)))),ROWS(NPE!$1:55))),""),"")</f>
        <v/>
      </c>
      <c r="AN88" s="98" t="str">
        <f t="array" aca="1" ref="AN88" ca="1">IFERROR(IF(ROWS(NPE!$1:55)&lt;=COUNTA(NPE!X$2:X$181),INDEX(NPE!X$2:X$181,SMALL(IF(NPE!X$2:X$181&lt;&gt;"",ROW(INDIRECT("1:"&amp;ROWS(NPE!X$2:X$181)))),ROWS(NPE!$1:55))),""),"")</f>
        <v/>
      </c>
      <c r="AO88" s="98" t="str">
        <f t="array" aca="1" ref="AO88" ca="1">IFERROR(IF(ROWS(NPE!$1:55)&lt;=COUNTA(NPE!Y$2:Y$181),INDEX(NPE!Y$2:Y$181,SMALL(IF(NPE!Y$2:Y$181&lt;&gt;"",ROW(INDIRECT("1:"&amp;ROWS(NPE!Y$2:Y$181)))),ROWS(NPE!$1:55))),""),"")</f>
        <v/>
      </c>
      <c r="AP88" s="98" t="str">
        <f t="array" aca="1" ref="AP88" ca="1">IFERROR(IF(ROWS(NPE!$1:55)&lt;=COUNTA(NPE!Z$2:Z$181),INDEX(NPE!Z$2:Z$181,SMALL(IF(NPE!Z$2:Z$181&lt;&gt;"",ROW(INDIRECT("1:"&amp;ROWS(NPE!Z$2:Z$181)))),ROWS(NPE!$1:55))),""),"")</f>
        <v/>
      </c>
      <c r="AQ88" s="98" t="str">
        <f t="array" aca="1" ref="AQ88" ca="1">IFERROR(IF(ROWS(NPE!$1:55)&lt;=COUNTA(NPE!AA$2:AA$181),INDEX(NPE!AA$2:AA$181,SMALL(IF(NPE!AA$2:AA$181&lt;&gt;"",ROW(INDIRECT("1:"&amp;ROWS(NPE!AA$2:AA$181)))),ROWS(NPE!$1:55))),""),"")</f>
        <v/>
      </c>
      <c r="AR88" s="98" t="str">
        <f t="array" aca="1" ref="AR88" ca="1">IFERROR(IF(ROWS(NPE!$1:55)&lt;=COUNTA(NPE!AB$2:AB$181),INDEX(NPE!AB$2:AB$181,SMALL(IF(NPE!AB$2:AB$181&lt;&gt;"",ROW(INDIRECT("1:"&amp;ROWS(NPE!AB$2:AB$181)))),ROWS(NPE!$1:55))),""),"")</f>
        <v/>
      </c>
      <c r="AS88" s="98" t="str">
        <f t="array" aca="1" ref="AS88" ca="1">IFERROR(IF(ROWS(NPE!$1:55)&lt;=COUNTA(NPE!AC$2:AC$181),INDEX(NPE!AC$2:AC$181,SMALL(IF(NPE!AC$2:AC$181&lt;&gt;"",ROW(INDIRECT("1:"&amp;ROWS(NPE!AC$2:AC$181)))),ROWS(NPE!$1:55))),""),"")</f>
        <v/>
      </c>
      <c r="AT88" s="98" t="str">
        <f t="array" aca="1" ref="AT88" ca="1">IFERROR(IF(ROWS(NPE!$1:55)&lt;=COUNTA(NPE!AD$2:AD$181),INDEX(NPE!AD$2:AD$181,SMALL(IF(NPE!AD$2:AD$181&lt;&gt;"",ROW(INDIRECT("1:"&amp;ROWS(NPE!AD$2:AD$181)))),ROWS(NPE!$1:55))),""),"")</f>
        <v/>
      </c>
      <c r="AU88" s="98" t="str">
        <f t="array" aca="1" ref="AU88" ca="1">IFERROR(IF(ROWS(NPE!$1:55)&lt;=COUNTA(NPE!AE$2:AE$181),INDEX(NPE!AE$2:AE$181,SMALL(IF(NPE!AE$2:AE$181&lt;&gt;"",ROW(INDIRECT("1:"&amp;ROWS(NPE!AE$2:AE$181)))),ROWS(NPE!$1:55))),""),"")</f>
        <v/>
      </c>
      <c r="AV88" s="98" t="str">
        <f t="array" aca="1" ref="AV88" ca="1">IFERROR(IF(ROWS(NPE!$1:55)&lt;=COUNTA(NPE!AF$2:AF$181),INDEX(NPE!AF$2:AF$181,SMALL(IF(NPE!AF$2:AF$181&lt;&gt;"",ROW(INDIRECT("1:"&amp;ROWS(NPE!AF$2:AF$181)))),ROWS(NPE!$1:55))),""),"")</f>
        <v/>
      </c>
      <c r="AW88" s="98" t="str">
        <f t="array" aca="1" ref="AW88" ca="1">IFERROR(IF(ROWS(NPE!$1:55)&lt;=COUNTA(NPE!AG$2:AG$181),INDEX(NPE!AG$2:AG$181,SMALL(IF(NPE!AG$2:AG$181&lt;&gt;"",ROW(INDIRECT("1:"&amp;ROWS(NPE!AG$2:AG$181)))),ROWS(NPE!$1:55))),""),"")</f>
        <v/>
      </c>
      <c r="AX88" s="98" t="str">
        <f t="array" aca="1" ref="AX88" ca="1">IFERROR(IF(ROWS(NPE!$1:55)&lt;=COUNTA(NPE!AH$2:AH$181),INDEX(NPE!AH$2:AH$181,SMALL(IF(NPE!AH$2:AH$181&lt;&gt;"",ROW(INDIRECT("1:"&amp;ROWS(NPE!AH$2:AH$181)))),ROWS(NPE!$1:55))),""),"")</f>
        <v/>
      </c>
      <c r="AY88" s="98" t="str">
        <f t="array" aca="1" ref="AY88" ca="1">IFERROR(IF(ROWS(NPE!$1:55)&lt;=COUNTA(NPE!AI$2:AI$181),INDEX(NPE!AI$2:AI$181,SMALL(IF(NPE!AI$2:AI$181&lt;&gt;"",ROW(INDIRECT("1:"&amp;ROWS(NPE!AI$2:AI$181)))),ROWS(NPE!$1:55))),""),"")</f>
        <v/>
      </c>
      <c r="AZ88" s="98" t="str">
        <f t="array" aca="1" ref="AZ88" ca="1">IFERROR(IF(ROWS(NPE!$1:55)&lt;=COUNTA(NPE!AJ$2:AJ$181),INDEX(NPE!AJ$2:AJ$181,SMALL(IF(NPE!AJ$2:AJ$181&lt;&gt;"",ROW(INDIRECT("1:"&amp;ROWS(NPE!AJ$2:AJ$181)))),ROWS(NPE!$1:55))),""),"")</f>
        <v/>
      </c>
      <c r="BA88" s="98" t="str">
        <f t="array" aca="1" ref="BA88" ca="1">IFERROR(IF(ROWS(NPE!$1:55)&lt;=COUNTA(NPE!AK$2:AK$181),INDEX(NPE!AK$2:AK$181,SMALL(IF(NPE!AK$2:AK$181&lt;&gt;"",ROW(INDIRECT("1:"&amp;ROWS(NPE!AK$2:AK$181)))),ROWS(NPE!$1:55))),""),"")</f>
        <v/>
      </c>
      <c r="BB88" s="98" t="str">
        <f t="array" aca="1" ref="BB88" ca="1">IFERROR(IF(ROWS(NPE!$1:55)&lt;=COUNTA(NPE!AL$2:AL$181),INDEX(NPE!AL$2:AL$181,SMALL(IF(NPE!AL$2:AL$181&lt;&gt;"",ROW(INDIRECT("1:"&amp;ROWS(NPE!AL$2:AL$181)))),ROWS(NPE!$1:55))),""),"")</f>
        <v/>
      </c>
      <c r="BC88" s="98" t="str">
        <f t="array" aca="1" ref="BC88" ca="1">IFERROR(IF(ROWS(NPE!$1:55)&lt;=COUNTA(NPE!AM$2:AM$181),INDEX(NPE!AM$2:AM$181,SMALL(IF(NPE!AM$2:AM$181&lt;&gt;"",ROW(INDIRECT("1:"&amp;ROWS(NPE!AM$2:AM$181)))),ROWS(NPE!$1:55))),""),"")</f>
        <v/>
      </c>
      <c r="BD88" s="98" t="str">
        <f t="array" aca="1" ref="BD88" ca="1">IFERROR(IF(ROWS(NPE!$1:55)&lt;=COUNTA(NPE!AN$2:AN$181),INDEX(NPE!AN$2:AN$181,SMALL(IF(NPE!AN$2:AN$181&lt;&gt;"",ROW(INDIRECT("1:"&amp;ROWS(NPE!AN$2:AN$181)))),ROWS(NPE!$1:55))),""),"")</f>
        <v/>
      </c>
      <c r="BE88" s="98" t="str">
        <f t="array" aca="1" ref="BE88" ca="1">IFERROR(IF(ROWS(NPE!$1:55)&lt;=COUNTA(NPE!AO$2:AO$181),INDEX(NPE!AO$2:AO$181,SMALL(IF(NPE!AO$2:AO$181&lt;&gt;"",ROW(INDIRECT("1:"&amp;ROWS(NPE!AO$2:AO$181)))),ROWS(NPE!$1:55))),""),"")</f>
        <v/>
      </c>
      <c r="BF88" s="98" t="str">
        <f t="array" aca="1" ref="BF88" ca="1">IFERROR(IF(ROWS(NPE!$1:55)&lt;=COUNTA(NPE!AP$2:AP$181),INDEX(NPE!AP$2:AP$181,SMALL(IF(NPE!AP$2:AP$181&lt;&gt;"",ROW(INDIRECT("1:"&amp;ROWS(NPE!AP$2:AP$181)))),ROWS(NPE!$1:55))),""),"")</f>
        <v/>
      </c>
      <c r="BG88" s="98" t="str">
        <f t="array" aca="1" ref="BG88" ca="1">IFERROR(IF(ROWS(NPE!$1:55)&lt;=COUNTA(NPE!AQ$2:AQ$181),INDEX(NPE!AQ$2:AQ$181,SMALL(IF(NPE!AQ$2:AQ$181&lt;&gt;"",ROW(INDIRECT("1:"&amp;ROWS(NPE!AQ$2:AQ$181)))),ROWS(NPE!$1:55))),""),"")</f>
        <v/>
      </c>
      <c r="BH88" s="98" t="str">
        <f t="array" aca="1" ref="BH88" ca="1">IFERROR(IF(ROWS(NPE!$1:55)&lt;=COUNTA(NPE!AR$2:AR$181),INDEX(NPE!AR$2:AR$181,SMALL(IF(NPE!AR$2:AR$181&lt;&gt;"",ROW(INDIRECT("1:"&amp;ROWS(NPE!AR$2:AR$181)))),ROWS(NPE!$1:55))),""),"")</f>
        <v/>
      </c>
      <c r="BI88" s="98" t="str">
        <f t="array" aca="1" ref="BI88" ca="1">IFERROR(IF(ROWS(NPE!$1:55)&lt;=COUNTA(NPE!AS$2:AS$181),INDEX(NPE!AS$2:AS$181,SMALL(IF(NPE!AS$2:AS$181&lt;&gt;"",ROW(INDIRECT("1:"&amp;ROWS(NPE!AS$2:AS$181)))),ROWS(NPE!$1:55))),""),"")</f>
        <v/>
      </c>
      <c r="BJ88" s="98" t="str">
        <f t="array" aca="1" ref="BJ88" ca="1">IFERROR(IF(ROWS(NPE!$1:55)&lt;=COUNTA(NPE!AT$2:AT$181),INDEX(NPE!AT$2:AT$181,SMALL(IF(NPE!AT$2:AT$181&lt;&gt;"",ROW(INDIRECT("1:"&amp;ROWS(NPE!AT$2:AT$181)))),ROWS(NPE!$1:55))),""),"")</f>
        <v/>
      </c>
      <c r="BK88" s="98" t="str">
        <f t="array" aca="1" ref="BK88" ca="1">IFERROR(IF(ROWS(NPE!$1:55)&lt;=COUNTA(NPE!AU$2:AU$181),INDEX(NPE!AU$2:AU$181,SMALL(IF(NPE!AU$2:AU$181&lt;&gt;"",ROW(INDIRECT("1:"&amp;ROWS(NPE!AU$2:AU$181)))),ROWS(NPE!$1:55))),""),"")</f>
        <v/>
      </c>
      <c r="BL88" s="98" t="str">
        <f t="array" aca="1" ref="BL88" ca="1">IFERROR(IF(ROWS(NPE!$1:55)&lt;=COUNTA(NPE!AV$2:AV$181),INDEX(NPE!AV$2:AV$181,SMALL(IF(NPE!AV$2:AV$181&lt;&gt;"",ROW(INDIRECT("1:"&amp;ROWS(NPE!AV$2:AV$181)))),ROWS(NPE!$1:55))),""),"")</f>
        <v/>
      </c>
      <c r="BM88" s="98" t="str">
        <f t="array" aca="1" ref="BM88" ca="1">IFERROR(IF(ROWS(NPE!$1:55)&lt;=COUNTA(NPE!AW$2:AW$181),INDEX(NPE!AW$2:AW$181,SMALL(IF(NPE!AW$2:AW$181&lt;&gt;"",ROW(INDIRECT("1:"&amp;ROWS(NPE!AW$2:AW$181)))),ROWS(NPE!$1:55))),""),"")</f>
        <v/>
      </c>
      <c r="BN88" s="98" t="str">
        <f t="array" aca="1" ref="BN88" ca="1">IFERROR(IF(ROWS(NPE!$1:55)&lt;=COUNTA(NPE!AX$2:AX$181),INDEX(NPE!AX$2:AX$181,SMALL(IF(NPE!AX$2:AX$181&lt;&gt;"",ROW(INDIRECT("1:"&amp;ROWS(NPE!AX$2:AX$181)))),ROWS(NPE!$1:55))),""),"")</f>
        <v/>
      </c>
      <c r="BO88" s="98" t="str">
        <f t="array" aca="1" ref="BO88" ca="1">IFERROR(IF(ROWS(NPE!$1:55)&lt;=COUNTA(NPE!AY$2:AY$181),INDEX(NPE!AY$2:AY$181,SMALL(IF(NPE!AY$2:AY$181&lt;&gt;"",ROW(INDIRECT("1:"&amp;ROWS(NPE!AY$2:AY$181)))),ROWS(NPE!$1:55))),""),"")</f>
        <v/>
      </c>
      <c r="BP88" s="98" t="str">
        <f t="array" aca="1" ref="BP88" ca="1">IFERROR(IF(ROWS(NPE!$1:55)&lt;=COUNTA(NPE!AZ$2:AZ$181),INDEX(NPE!AZ$2:AZ$181,SMALL(IF(NPE!AZ$2:AZ$181&lt;&gt;"",ROW(INDIRECT("1:"&amp;ROWS(NPE!AZ$2:AZ$181)))),ROWS(NPE!$1:55))),""),"")</f>
        <v/>
      </c>
    </row>
    <row r="89" spans="2:68" x14ac:dyDescent="0.2">
      <c r="B89" s="183" t="str">
        <f ca="1">Surfaces!$B57</f>
        <v/>
      </c>
      <c r="C89" s="110" t="str">
        <f ca="1">IF((VLOOKUP(B89,Surfaces!$B$1:$AL$61,23,0))="",(VLOOKUP(B89,Surfaces!$B$1:$AL$61,36,0)),(VLOOKUP(B89,Surfaces!$B$1:$AL$61,23,0)))</f>
        <v/>
      </c>
      <c r="D89" s="111" t="str">
        <f ca="1">Surfaces!$I57</f>
        <v/>
      </c>
      <c r="E89" s="111" t="str">
        <f ca="1">Surfaces!$H57</f>
        <v/>
      </c>
      <c r="F89" s="110" t="str">
        <f ca="1">IF((VLOOKUP(B89,Surfaces!$B$1:$AL$61,21,0))="",(VLOOKUP(B89,Surfaces!$B$1:$AL$61,34,0)),(VLOOKUP(B89,Surfaces!$B$1:$AL$61,21,0)))</f>
        <v/>
      </c>
      <c r="G89" s="110" t="str">
        <f ca="1">IFERROR(IF((VLOOKUP(B89,Surfaces!$B$1:$AL$61,18,0))="",(VLOOKUP(B89,Surfaces!$B$1:$AL$61,31,0)/$C$3),(VLOOKUP(B89,Surfaces!$B$1:$AL$61,18,0)/$C$3)),"")</f>
        <v/>
      </c>
      <c r="H89" s="111" t="str">
        <f ca="1">IF((VLOOKUP(B89,Surfaces!$B$1:$AL$61,14,0))="",(VLOOKUP(B89,Surfaces!$B$1:$AL$61,28,0)),(VLOOKUP(B89,Surfaces!$B$1:$AL$61,14,0)))</f>
        <v/>
      </c>
      <c r="I89" s="111" t="str">
        <f ca="1">IF((VLOOKUP(B89,Surfaces!$B$1:$AL$61,15,0))="",(VLOOKUP(B89,Surfaces!$B$1:$AL$61,29,0)),(VLOOKUP(B89,Surfaces!$B$1:$AL$61,15,0)))</f>
        <v/>
      </c>
      <c r="J89" s="110" t="str">
        <f ca="1">IF(ISNA(VLOOKUP(B89,Calendrier!$A$2:$BR$181,67,0)),"",(VLOOKUP(B89,Calendrier!$A$2:$BR$181,67,0))*D89)</f>
        <v/>
      </c>
      <c r="K89" s="110" t="str">
        <f ca="1">IF(ISNA(VLOOKUP(B89,Calendrier!$A$2:$BR$181,68,0)),"",(VLOOKUP(B89,Calendrier!$A$2:$BR$181,68,0)))</f>
        <v/>
      </c>
      <c r="L89" s="110" t="str">
        <f ca="1">IF(ISNA(VLOOKUP(B89,Calendrier!$A$2:$BR$181,69,0)),"",(VLOOKUP(B89,Calendrier!$A$2:$BR$181,69,0))*D89)</f>
        <v/>
      </c>
      <c r="M89" s="110" t="str">
        <f t="shared" ca="1" si="0"/>
        <v/>
      </c>
      <c r="N89" s="110" t="str">
        <f t="shared" ca="1" si="2"/>
        <v/>
      </c>
      <c r="O89" s="184" t="str">
        <f t="shared" ca="1" si="1"/>
        <v/>
      </c>
      <c r="Q89" s="98" t="str">
        <f t="array" aca="1" ref="Q89" ca="1">IFERROR(IF(ROWS(NPE!$1:56)&lt;=COUNTA(NPE!A$2:A$181),INDEX(NPE!A$2:A$181,SMALL(IF(NPE!A$2:A$181&lt;&gt;"",ROW(INDIRECT("1:"&amp;ROWS(NPE!A$2:A$181)))),ROWS(NPE!$1:56))),""),"")</f>
        <v/>
      </c>
      <c r="R89" s="98" t="str">
        <f t="array" aca="1" ref="R89" ca="1">IFERROR(IF(ROWS(NPE!$1:56)&lt;=COUNTA(NPE!B$2:B$181),INDEX(NPE!B$2:B$181,SMALL(IF(NPE!B$2:B$181&lt;&gt;"",ROW(INDIRECT("1:"&amp;ROWS(NPE!B$2:B$181)))),ROWS(NPE!$1:56))),""),"")</f>
        <v/>
      </c>
      <c r="S89" s="98" t="str">
        <f t="array" aca="1" ref="S89" ca="1">IFERROR(IF(ROWS(NPE!$1:56)&lt;=COUNTA(NPE!C$2:C$181),INDEX(NPE!C$2:C$181,SMALL(IF(NPE!C$2:C$181&lt;&gt;"",ROW(INDIRECT("1:"&amp;ROWS(NPE!C$2:C$181)))),ROWS(NPE!$1:56))),""),"")</f>
        <v/>
      </c>
      <c r="T89" s="98" t="str">
        <f t="array" aca="1" ref="T89" ca="1">IFERROR(IF(ROWS(NPE!$1:56)&lt;=COUNTA(NPE!D$2:D$181),INDEX(NPE!D$2:D$181,SMALL(IF(NPE!D$2:D$181&lt;&gt;"",ROW(INDIRECT("1:"&amp;ROWS(NPE!D$2:D$181)))),ROWS(NPE!$1:56))),""),"")</f>
        <v/>
      </c>
      <c r="U89" s="98" t="str">
        <f t="array" aca="1" ref="U89" ca="1">IFERROR(IF(ROWS(NPE!$1:56)&lt;=COUNTA(NPE!E$2:E$181),INDEX(NPE!E$2:E$181,SMALL(IF(NPE!E$2:E$181&lt;&gt;"",ROW(INDIRECT("1:"&amp;ROWS(NPE!E$2:E$181)))),ROWS(NPE!$1:56))),""),"")</f>
        <v/>
      </c>
      <c r="V89" s="98" t="str">
        <f t="array" aca="1" ref="V89" ca="1">IFERROR(IF(ROWS(NPE!$1:56)&lt;=COUNTA(NPE!F$2:F$181),INDEX(NPE!F$2:F$181,SMALL(IF(NPE!F$2:F$181&lt;&gt;"",ROW(INDIRECT("1:"&amp;ROWS(NPE!F$2:F$181)))),ROWS(NPE!$1:56))),""),"")</f>
        <v/>
      </c>
      <c r="W89" s="98" t="str">
        <f t="array" aca="1" ref="W89" ca="1">IFERROR(IF(ROWS(NPE!$1:56)&lt;=COUNTA(NPE!G$2:G$181),INDEX(NPE!G$2:G$181,SMALL(IF(NPE!G$2:G$181&lt;&gt;"",ROW(INDIRECT("1:"&amp;ROWS(NPE!G$2:G$181)))),ROWS(NPE!$1:56))),""),"")</f>
        <v/>
      </c>
      <c r="X89" s="98" t="str">
        <f t="array" aca="1" ref="X89" ca="1">IFERROR(IF(ROWS(NPE!$1:56)&lt;=COUNTA(NPE!H$2:H$181),INDEX(NPE!H$2:H$181,SMALL(IF(NPE!H$2:H$181&lt;&gt;"",ROW(INDIRECT("1:"&amp;ROWS(NPE!H$2:H$181)))),ROWS(NPE!$1:56))),""),"")</f>
        <v/>
      </c>
      <c r="Y89" s="98" t="str">
        <f t="array" aca="1" ref="Y89" ca="1">IFERROR(IF(ROWS(NPE!$1:56)&lt;=COUNTA(NPE!I$2:I$181),INDEX(NPE!I$2:I$181,SMALL(IF(NPE!I$2:I$181&lt;&gt;"",ROW(INDIRECT("1:"&amp;ROWS(NPE!I$2:I$181)))),ROWS(NPE!$1:56))),""),"")</f>
        <v/>
      </c>
      <c r="Z89" s="98" t="str">
        <f t="array" aca="1" ref="Z89" ca="1">IFERROR(IF(ROWS(NPE!$1:56)&lt;=COUNTA(NPE!J$2:J$181),INDEX(NPE!J$2:J$181,SMALL(IF(NPE!J$2:J$181&lt;&gt;"",ROW(INDIRECT("1:"&amp;ROWS(NPE!J$2:J$181)))),ROWS(NPE!$1:56))),""),"")</f>
        <v/>
      </c>
      <c r="AA89" s="98" t="str">
        <f t="array" aca="1" ref="AA89" ca="1">IFERROR(IF(ROWS(NPE!$1:56)&lt;=COUNTA(NPE!K$2:K$181),INDEX(NPE!K$2:K$181,SMALL(IF(NPE!K$2:K$181&lt;&gt;"",ROW(INDIRECT("1:"&amp;ROWS(NPE!K$2:K$181)))),ROWS(NPE!$1:56))),""),"")</f>
        <v/>
      </c>
      <c r="AB89" s="98" t="str">
        <f t="array" aca="1" ref="AB89" ca="1">IFERROR(IF(ROWS(NPE!$1:56)&lt;=COUNTA(NPE!L$2:L$181),INDEX(NPE!L$2:L$181,SMALL(IF(NPE!L$2:L$181&lt;&gt;"",ROW(INDIRECT("1:"&amp;ROWS(NPE!L$2:L$181)))),ROWS(NPE!$1:56))),""),"")</f>
        <v/>
      </c>
      <c r="AC89" s="98" t="str">
        <f t="array" aca="1" ref="AC89" ca="1">IFERROR(IF(ROWS(NPE!$1:56)&lt;=COUNTA(NPE!M$2:M$181),INDEX(NPE!M$2:M$181,SMALL(IF(NPE!M$2:M$181&lt;&gt;"",ROW(INDIRECT("1:"&amp;ROWS(NPE!M$2:M$181)))),ROWS(NPE!$1:56))),""),"")</f>
        <v/>
      </c>
      <c r="AD89" s="98" t="str">
        <f t="array" aca="1" ref="AD89" ca="1">IFERROR(IF(ROWS(NPE!$1:56)&lt;=COUNTA(NPE!N$2:N$181),INDEX(NPE!N$2:N$181,SMALL(IF(NPE!N$2:N$181&lt;&gt;"",ROW(INDIRECT("1:"&amp;ROWS(NPE!N$2:N$181)))),ROWS(NPE!$1:56))),""),"")</f>
        <v/>
      </c>
      <c r="AE89" s="98" t="str">
        <f t="array" aca="1" ref="AE89" ca="1">IFERROR(IF(ROWS(NPE!$1:56)&lt;=COUNTA(NPE!O$2:O$181),INDEX(NPE!O$2:O$181,SMALL(IF(NPE!O$2:O$181&lt;&gt;"",ROW(INDIRECT("1:"&amp;ROWS(NPE!O$2:O$181)))),ROWS(NPE!$1:56))),""),"")</f>
        <v/>
      </c>
      <c r="AF89" s="98" t="str">
        <f t="array" aca="1" ref="AF89" ca="1">IFERROR(IF(ROWS(NPE!$1:56)&lt;=COUNTA(NPE!P$2:P$181),INDEX(NPE!P$2:P$181,SMALL(IF(NPE!P$2:P$181&lt;&gt;"",ROW(INDIRECT("1:"&amp;ROWS(NPE!P$2:P$181)))),ROWS(NPE!$1:56))),""),"")</f>
        <v/>
      </c>
      <c r="AG89" s="98" t="str">
        <f t="array" aca="1" ref="AG89" ca="1">IFERROR(IF(ROWS(NPE!$1:56)&lt;=COUNTA(NPE!Q$2:Q$181),INDEX(NPE!Q$2:Q$181,SMALL(IF(NPE!Q$2:Q$181&lt;&gt;"",ROW(INDIRECT("1:"&amp;ROWS(NPE!Q$2:Q$181)))),ROWS(NPE!$1:56))),""),"")</f>
        <v/>
      </c>
      <c r="AH89" s="98" t="str">
        <f t="array" aca="1" ref="AH89" ca="1">IFERROR(IF(ROWS(NPE!$1:56)&lt;=COUNTA(NPE!R$2:R$181),INDEX(NPE!R$2:R$181,SMALL(IF(NPE!R$2:R$181&lt;&gt;"",ROW(INDIRECT("1:"&amp;ROWS(NPE!R$2:R$181)))),ROWS(NPE!$1:56))),""),"")</f>
        <v/>
      </c>
      <c r="AI89" s="98" t="str">
        <f t="array" aca="1" ref="AI89" ca="1">IFERROR(IF(ROWS(NPE!$1:56)&lt;=COUNTA(NPE!S$2:S$181),INDEX(NPE!S$2:S$181,SMALL(IF(NPE!S$2:S$181&lt;&gt;"",ROW(INDIRECT("1:"&amp;ROWS(NPE!S$2:S$181)))),ROWS(NPE!$1:56))),""),"")</f>
        <v/>
      </c>
      <c r="AJ89" s="98" t="str">
        <f t="array" aca="1" ref="AJ89" ca="1">IFERROR(IF(ROWS(NPE!$1:56)&lt;=COUNTA(NPE!T$2:T$181),INDEX(NPE!T$2:T$181,SMALL(IF(NPE!T$2:T$181&lt;&gt;"",ROW(INDIRECT("1:"&amp;ROWS(NPE!T$2:T$181)))),ROWS(NPE!$1:56))),""),"")</f>
        <v/>
      </c>
      <c r="AK89" s="98" t="str">
        <f t="array" aca="1" ref="AK89" ca="1">IFERROR(IF(ROWS(NPE!$1:56)&lt;=COUNTA(NPE!U$2:U$181),INDEX(NPE!U$2:U$181,SMALL(IF(NPE!U$2:U$181&lt;&gt;"",ROW(INDIRECT("1:"&amp;ROWS(NPE!U$2:U$181)))),ROWS(NPE!$1:56))),""),"")</f>
        <v/>
      </c>
      <c r="AL89" s="98" t="str">
        <f t="array" aca="1" ref="AL89" ca="1">IFERROR(IF(ROWS(NPE!$1:56)&lt;=COUNTA(NPE!V$2:V$181),INDEX(NPE!V$2:V$181,SMALL(IF(NPE!V$2:V$181&lt;&gt;"",ROW(INDIRECT("1:"&amp;ROWS(NPE!V$2:V$181)))),ROWS(NPE!$1:56))),""),"")</f>
        <v/>
      </c>
      <c r="AM89" s="98" t="str">
        <f t="array" aca="1" ref="AM89" ca="1">IFERROR(IF(ROWS(NPE!$1:56)&lt;=COUNTA(NPE!W$2:W$181),INDEX(NPE!W$2:W$181,SMALL(IF(NPE!W$2:W$181&lt;&gt;"",ROW(INDIRECT("1:"&amp;ROWS(NPE!W$2:W$181)))),ROWS(NPE!$1:56))),""),"")</f>
        <v/>
      </c>
      <c r="AN89" s="98" t="str">
        <f t="array" aca="1" ref="AN89" ca="1">IFERROR(IF(ROWS(NPE!$1:56)&lt;=COUNTA(NPE!X$2:X$181),INDEX(NPE!X$2:X$181,SMALL(IF(NPE!X$2:X$181&lt;&gt;"",ROW(INDIRECT("1:"&amp;ROWS(NPE!X$2:X$181)))),ROWS(NPE!$1:56))),""),"")</f>
        <v/>
      </c>
      <c r="AO89" s="98" t="str">
        <f t="array" aca="1" ref="AO89" ca="1">IFERROR(IF(ROWS(NPE!$1:56)&lt;=COUNTA(NPE!Y$2:Y$181),INDEX(NPE!Y$2:Y$181,SMALL(IF(NPE!Y$2:Y$181&lt;&gt;"",ROW(INDIRECT("1:"&amp;ROWS(NPE!Y$2:Y$181)))),ROWS(NPE!$1:56))),""),"")</f>
        <v/>
      </c>
      <c r="AP89" s="98" t="str">
        <f t="array" aca="1" ref="AP89" ca="1">IFERROR(IF(ROWS(NPE!$1:56)&lt;=COUNTA(NPE!Z$2:Z$181),INDEX(NPE!Z$2:Z$181,SMALL(IF(NPE!Z$2:Z$181&lt;&gt;"",ROW(INDIRECT("1:"&amp;ROWS(NPE!Z$2:Z$181)))),ROWS(NPE!$1:56))),""),"")</f>
        <v/>
      </c>
      <c r="AQ89" s="98" t="str">
        <f t="array" aca="1" ref="AQ89" ca="1">IFERROR(IF(ROWS(NPE!$1:56)&lt;=COUNTA(NPE!AA$2:AA$181),INDEX(NPE!AA$2:AA$181,SMALL(IF(NPE!AA$2:AA$181&lt;&gt;"",ROW(INDIRECT("1:"&amp;ROWS(NPE!AA$2:AA$181)))),ROWS(NPE!$1:56))),""),"")</f>
        <v/>
      </c>
      <c r="AR89" s="98" t="str">
        <f t="array" aca="1" ref="AR89" ca="1">IFERROR(IF(ROWS(NPE!$1:56)&lt;=COUNTA(NPE!AB$2:AB$181),INDEX(NPE!AB$2:AB$181,SMALL(IF(NPE!AB$2:AB$181&lt;&gt;"",ROW(INDIRECT("1:"&amp;ROWS(NPE!AB$2:AB$181)))),ROWS(NPE!$1:56))),""),"")</f>
        <v/>
      </c>
      <c r="AS89" s="98" t="str">
        <f t="array" aca="1" ref="AS89" ca="1">IFERROR(IF(ROWS(NPE!$1:56)&lt;=COUNTA(NPE!AC$2:AC$181),INDEX(NPE!AC$2:AC$181,SMALL(IF(NPE!AC$2:AC$181&lt;&gt;"",ROW(INDIRECT("1:"&amp;ROWS(NPE!AC$2:AC$181)))),ROWS(NPE!$1:56))),""),"")</f>
        <v/>
      </c>
      <c r="AT89" s="98" t="str">
        <f t="array" aca="1" ref="AT89" ca="1">IFERROR(IF(ROWS(NPE!$1:56)&lt;=COUNTA(NPE!AD$2:AD$181),INDEX(NPE!AD$2:AD$181,SMALL(IF(NPE!AD$2:AD$181&lt;&gt;"",ROW(INDIRECT("1:"&amp;ROWS(NPE!AD$2:AD$181)))),ROWS(NPE!$1:56))),""),"")</f>
        <v/>
      </c>
      <c r="AU89" s="98" t="str">
        <f t="array" aca="1" ref="AU89" ca="1">IFERROR(IF(ROWS(NPE!$1:56)&lt;=COUNTA(NPE!AE$2:AE$181),INDEX(NPE!AE$2:AE$181,SMALL(IF(NPE!AE$2:AE$181&lt;&gt;"",ROW(INDIRECT("1:"&amp;ROWS(NPE!AE$2:AE$181)))),ROWS(NPE!$1:56))),""),"")</f>
        <v/>
      </c>
      <c r="AV89" s="98" t="str">
        <f t="array" aca="1" ref="AV89" ca="1">IFERROR(IF(ROWS(NPE!$1:56)&lt;=COUNTA(NPE!AF$2:AF$181),INDEX(NPE!AF$2:AF$181,SMALL(IF(NPE!AF$2:AF$181&lt;&gt;"",ROW(INDIRECT("1:"&amp;ROWS(NPE!AF$2:AF$181)))),ROWS(NPE!$1:56))),""),"")</f>
        <v/>
      </c>
      <c r="AW89" s="98" t="str">
        <f t="array" aca="1" ref="AW89" ca="1">IFERROR(IF(ROWS(NPE!$1:56)&lt;=COUNTA(NPE!AG$2:AG$181),INDEX(NPE!AG$2:AG$181,SMALL(IF(NPE!AG$2:AG$181&lt;&gt;"",ROW(INDIRECT("1:"&amp;ROWS(NPE!AG$2:AG$181)))),ROWS(NPE!$1:56))),""),"")</f>
        <v/>
      </c>
      <c r="AX89" s="98" t="str">
        <f t="array" aca="1" ref="AX89" ca="1">IFERROR(IF(ROWS(NPE!$1:56)&lt;=COUNTA(NPE!AH$2:AH$181),INDEX(NPE!AH$2:AH$181,SMALL(IF(NPE!AH$2:AH$181&lt;&gt;"",ROW(INDIRECT("1:"&amp;ROWS(NPE!AH$2:AH$181)))),ROWS(NPE!$1:56))),""),"")</f>
        <v/>
      </c>
      <c r="AY89" s="98" t="str">
        <f t="array" aca="1" ref="AY89" ca="1">IFERROR(IF(ROWS(NPE!$1:56)&lt;=COUNTA(NPE!AI$2:AI$181),INDEX(NPE!AI$2:AI$181,SMALL(IF(NPE!AI$2:AI$181&lt;&gt;"",ROW(INDIRECT("1:"&amp;ROWS(NPE!AI$2:AI$181)))),ROWS(NPE!$1:56))),""),"")</f>
        <v/>
      </c>
      <c r="AZ89" s="98" t="str">
        <f t="array" aca="1" ref="AZ89" ca="1">IFERROR(IF(ROWS(NPE!$1:56)&lt;=COUNTA(NPE!AJ$2:AJ$181),INDEX(NPE!AJ$2:AJ$181,SMALL(IF(NPE!AJ$2:AJ$181&lt;&gt;"",ROW(INDIRECT("1:"&amp;ROWS(NPE!AJ$2:AJ$181)))),ROWS(NPE!$1:56))),""),"")</f>
        <v/>
      </c>
      <c r="BA89" s="98" t="str">
        <f t="array" aca="1" ref="BA89" ca="1">IFERROR(IF(ROWS(NPE!$1:56)&lt;=COUNTA(NPE!AK$2:AK$181),INDEX(NPE!AK$2:AK$181,SMALL(IF(NPE!AK$2:AK$181&lt;&gt;"",ROW(INDIRECT("1:"&amp;ROWS(NPE!AK$2:AK$181)))),ROWS(NPE!$1:56))),""),"")</f>
        <v/>
      </c>
      <c r="BB89" s="98" t="str">
        <f t="array" aca="1" ref="BB89" ca="1">IFERROR(IF(ROWS(NPE!$1:56)&lt;=COUNTA(NPE!AL$2:AL$181),INDEX(NPE!AL$2:AL$181,SMALL(IF(NPE!AL$2:AL$181&lt;&gt;"",ROW(INDIRECT("1:"&amp;ROWS(NPE!AL$2:AL$181)))),ROWS(NPE!$1:56))),""),"")</f>
        <v/>
      </c>
      <c r="BC89" s="98" t="str">
        <f t="array" aca="1" ref="BC89" ca="1">IFERROR(IF(ROWS(NPE!$1:56)&lt;=COUNTA(NPE!AM$2:AM$181),INDEX(NPE!AM$2:AM$181,SMALL(IF(NPE!AM$2:AM$181&lt;&gt;"",ROW(INDIRECT("1:"&amp;ROWS(NPE!AM$2:AM$181)))),ROWS(NPE!$1:56))),""),"")</f>
        <v/>
      </c>
      <c r="BD89" s="98" t="str">
        <f t="array" aca="1" ref="BD89" ca="1">IFERROR(IF(ROWS(NPE!$1:56)&lt;=COUNTA(NPE!AN$2:AN$181),INDEX(NPE!AN$2:AN$181,SMALL(IF(NPE!AN$2:AN$181&lt;&gt;"",ROW(INDIRECT("1:"&amp;ROWS(NPE!AN$2:AN$181)))),ROWS(NPE!$1:56))),""),"")</f>
        <v/>
      </c>
      <c r="BE89" s="98" t="str">
        <f t="array" aca="1" ref="BE89" ca="1">IFERROR(IF(ROWS(NPE!$1:56)&lt;=COUNTA(NPE!AO$2:AO$181),INDEX(NPE!AO$2:AO$181,SMALL(IF(NPE!AO$2:AO$181&lt;&gt;"",ROW(INDIRECT("1:"&amp;ROWS(NPE!AO$2:AO$181)))),ROWS(NPE!$1:56))),""),"")</f>
        <v/>
      </c>
      <c r="BF89" s="98" t="str">
        <f t="array" aca="1" ref="BF89" ca="1">IFERROR(IF(ROWS(NPE!$1:56)&lt;=COUNTA(NPE!AP$2:AP$181),INDEX(NPE!AP$2:AP$181,SMALL(IF(NPE!AP$2:AP$181&lt;&gt;"",ROW(INDIRECT("1:"&amp;ROWS(NPE!AP$2:AP$181)))),ROWS(NPE!$1:56))),""),"")</f>
        <v/>
      </c>
      <c r="BG89" s="98" t="str">
        <f t="array" aca="1" ref="BG89" ca="1">IFERROR(IF(ROWS(NPE!$1:56)&lt;=COUNTA(NPE!AQ$2:AQ$181),INDEX(NPE!AQ$2:AQ$181,SMALL(IF(NPE!AQ$2:AQ$181&lt;&gt;"",ROW(INDIRECT("1:"&amp;ROWS(NPE!AQ$2:AQ$181)))),ROWS(NPE!$1:56))),""),"")</f>
        <v/>
      </c>
      <c r="BH89" s="98" t="str">
        <f t="array" aca="1" ref="BH89" ca="1">IFERROR(IF(ROWS(NPE!$1:56)&lt;=COUNTA(NPE!AR$2:AR$181),INDEX(NPE!AR$2:AR$181,SMALL(IF(NPE!AR$2:AR$181&lt;&gt;"",ROW(INDIRECT("1:"&amp;ROWS(NPE!AR$2:AR$181)))),ROWS(NPE!$1:56))),""),"")</f>
        <v/>
      </c>
      <c r="BI89" s="98" t="str">
        <f t="array" aca="1" ref="BI89" ca="1">IFERROR(IF(ROWS(NPE!$1:56)&lt;=COUNTA(NPE!AS$2:AS$181),INDEX(NPE!AS$2:AS$181,SMALL(IF(NPE!AS$2:AS$181&lt;&gt;"",ROW(INDIRECT("1:"&amp;ROWS(NPE!AS$2:AS$181)))),ROWS(NPE!$1:56))),""),"")</f>
        <v/>
      </c>
      <c r="BJ89" s="98" t="str">
        <f t="array" aca="1" ref="BJ89" ca="1">IFERROR(IF(ROWS(NPE!$1:56)&lt;=COUNTA(NPE!AT$2:AT$181),INDEX(NPE!AT$2:AT$181,SMALL(IF(NPE!AT$2:AT$181&lt;&gt;"",ROW(INDIRECT("1:"&amp;ROWS(NPE!AT$2:AT$181)))),ROWS(NPE!$1:56))),""),"")</f>
        <v/>
      </c>
      <c r="BK89" s="98" t="str">
        <f t="array" aca="1" ref="BK89" ca="1">IFERROR(IF(ROWS(NPE!$1:56)&lt;=COUNTA(NPE!AU$2:AU$181),INDEX(NPE!AU$2:AU$181,SMALL(IF(NPE!AU$2:AU$181&lt;&gt;"",ROW(INDIRECT("1:"&amp;ROWS(NPE!AU$2:AU$181)))),ROWS(NPE!$1:56))),""),"")</f>
        <v/>
      </c>
      <c r="BL89" s="98" t="str">
        <f t="array" aca="1" ref="BL89" ca="1">IFERROR(IF(ROWS(NPE!$1:56)&lt;=COUNTA(NPE!AV$2:AV$181),INDEX(NPE!AV$2:AV$181,SMALL(IF(NPE!AV$2:AV$181&lt;&gt;"",ROW(INDIRECT("1:"&amp;ROWS(NPE!AV$2:AV$181)))),ROWS(NPE!$1:56))),""),"")</f>
        <v/>
      </c>
      <c r="BM89" s="98" t="str">
        <f t="array" aca="1" ref="BM89" ca="1">IFERROR(IF(ROWS(NPE!$1:56)&lt;=COUNTA(NPE!AW$2:AW$181),INDEX(NPE!AW$2:AW$181,SMALL(IF(NPE!AW$2:AW$181&lt;&gt;"",ROW(INDIRECT("1:"&amp;ROWS(NPE!AW$2:AW$181)))),ROWS(NPE!$1:56))),""),"")</f>
        <v/>
      </c>
      <c r="BN89" s="98" t="str">
        <f t="array" aca="1" ref="BN89" ca="1">IFERROR(IF(ROWS(NPE!$1:56)&lt;=COUNTA(NPE!AX$2:AX$181),INDEX(NPE!AX$2:AX$181,SMALL(IF(NPE!AX$2:AX$181&lt;&gt;"",ROW(INDIRECT("1:"&amp;ROWS(NPE!AX$2:AX$181)))),ROWS(NPE!$1:56))),""),"")</f>
        <v/>
      </c>
      <c r="BO89" s="98" t="str">
        <f t="array" aca="1" ref="BO89" ca="1">IFERROR(IF(ROWS(NPE!$1:56)&lt;=COUNTA(NPE!AY$2:AY$181),INDEX(NPE!AY$2:AY$181,SMALL(IF(NPE!AY$2:AY$181&lt;&gt;"",ROW(INDIRECT("1:"&amp;ROWS(NPE!AY$2:AY$181)))),ROWS(NPE!$1:56))),""),"")</f>
        <v/>
      </c>
      <c r="BP89" s="98" t="str">
        <f t="array" aca="1" ref="BP89" ca="1">IFERROR(IF(ROWS(NPE!$1:56)&lt;=COUNTA(NPE!AZ$2:AZ$181),INDEX(NPE!AZ$2:AZ$181,SMALL(IF(NPE!AZ$2:AZ$181&lt;&gt;"",ROW(INDIRECT("1:"&amp;ROWS(NPE!AZ$2:AZ$181)))),ROWS(NPE!$1:56))),""),"")</f>
        <v/>
      </c>
    </row>
    <row r="90" spans="2:68" x14ac:dyDescent="0.2">
      <c r="B90" s="183" t="str">
        <f ca="1">Surfaces!$B58</f>
        <v/>
      </c>
      <c r="C90" s="110" t="str">
        <f ca="1">IF((VLOOKUP(B90,Surfaces!$B$1:$AL$61,23,0))="",(VLOOKUP(B90,Surfaces!$B$1:$AL$61,36,0)),(VLOOKUP(B90,Surfaces!$B$1:$AL$61,23,0)))</f>
        <v/>
      </c>
      <c r="D90" s="111" t="str">
        <f ca="1">Surfaces!$I58</f>
        <v/>
      </c>
      <c r="E90" s="111" t="str">
        <f ca="1">Surfaces!$H58</f>
        <v/>
      </c>
      <c r="F90" s="110" t="str">
        <f ca="1">IF((VLOOKUP(B90,Surfaces!$B$1:$AL$61,21,0))="",(VLOOKUP(B90,Surfaces!$B$1:$AL$61,34,0)),(VLOOKUP(B90,Surfaces!$B$1:$AL$61,21,0)))</f>
        <v/>
      </c>
      <c r="G90" s="110" t="str">
        <f ca="1">IFERROR(IF((VLOOKUP(B90,Surfaces!$B$1:$AL$61,18,0))="",(VLOOKUP(B90,Surfaces!$B$1:$AL$61,31,0)/$C$3),(VLOOKUP(B90,Surfaces!$B$1:$AL$61,18,0)/$C$3)),"")</f>
        <v/>
      </c>
      <c r="H90" s="111" t="str">
        <f ca="1">IF((VLOOKUP(B90,Surfaces!$B$1:$AL$61,14,0))="",(VLOOKUP(B90,Surfaces!$B$1:$AL$61,28,0)),(VLOOKUP(B90,Surfaces!$B$1:$AL$61,14,0)))</f>
        <v/>
      </c>
      <c r="I90" s="111" t="str">
        <f ca="1">IF((VLOOKUP(B90,Surfaces!$B$1:$AL$61,15,0))="",(VLOOKUP(B90,Surfaces!$B$1:$AL$61,29,0)),(VLOOKUP(B90,Surfaces!$B$1:$AL$61,15,0)))</f>
        <v/>
      </c>
      <c r="J90" s="110" t="str">
        <f ca="1">IF(ISNA(VLOOKUP(B90,Calendrier!$A$2:$BR$181,67,0)),"",(VLOOKUP(B90,Calendrier!$A$2:$BR$181,67,0))*D90)</f>
        <v/>
      </c>
      <c r="K90" s="110" t="str">
        <f ca="1">IF(ISNA(VLOOKUP(B90,Calendrier!$A$2:$BR$181,68,0)),"",(VLOOKUP(B90,Calendrier!$A$2:$BR$181,68,0)))</f>
        <v/>
      </c>
      <c r="L90" s="110" t="str">
        <f ca="1">IF(ISNA(VLOOKUP(B90,Calendrier!$A$2:$BR$181,69,0)),"",(VLOOKUP(B90,Calendrier!$A$2:$BR$181,69,0))*D90)</f>
        <v/>
      </c>
      <c r="M90" s="110" t="str">
        <f t="shared" ca="1" si="0"/>
        <v/>
      </c>
      <c r="N90" s="110" t="str">
        <f t="shared" ca="1" si="2"/>
        <v/>
      </c>
      <c r="O90" s="184" t="str">
        <f t="shared" ca="1" si="1"/>
        <v/>
      </c>
      <c r="Q90" s="98" t="str">
        <f t="array" aca="1" ref="Q90" ca="1">IFERROR(IF(ROWS(NPE!$1:57)&lt;=COUNTA(NPE!A$2:A$181),INDEX(NPE!A$2:A$181,SMALL(IF(NPE!A$2:A$181&lt;&gt;"",ROW(INDIRECT("1:"&amp;ROWS(NPE!A$2:A$181)))),ROWS(NPE!$1:57))),""),"")</f>
        <v/>
      </c>
      <c r="R90" s="98" t="str">
        <f t="array" aca="1" ref="R90" ca="1">IFERROR(IF(ROWS(NPE!$1:57)&lt;=COUNTA(NPE!B$2:B$181),INDEX(NPE!B$2:B$181,SMALL(IF(NPE!B$2:B$181&lt;&gt;"",ROW(INDIRECT("1:"&amp;ROWS(NPE!B$2:B$181)))),ROWS(NPE!$1:57))),""),"")</f>
        <v/>
      </c>
      <c r="S90" s="98" t="str">
        <f t="array" aca="1" ref="S90" ca="1">IFERROR(IF(ROWS(NPE!$1:57)&lt;=COUNTA(NPE!C$2:C$181),INDEX(NPE!C$2:C$181,SMALL(IF(NPE!C$2:C$181&lt;&gt;"",ROW(INDIRECT("1:"&amp;ROWS(NPE!C$2:C$181)))),ROWS(NPE!$1:57))),""),"")</f>
        <v/>
      </c>
      <c r="T90" s="98" t="str">
        <f t="array" aca="1" ref="T90" ca="1">IFERROR(IF(ROWS(NPE!$1:57)&lt;=COUNTA(NPE!D$2:D$181),INDEX(NPE!D$2:D$181,SMALL(IF(NPE!D$2:D$181&lt;&gt;"",ROW(INDIRECT("1:"&amp;ROWS(NPE!D$2:D$181)))),ROWS(NPE!$1:57))),""),"")</f>
        <v/>
      </c>
      <c r="U90" s="98" t="str">
        <f t="array" aca="1" ref="U90" ca="1">IFERROR(IF(ROWS(NPE!$1:57)&lt;=COUNTA(NPE!E$2:E$181),INDEX(NPE!E$2:E$181,SMALL(IF(NPE!E$2:E$181&lt;&gt;"",ROW(INDIRECT("1:"&amp;ROWS(NPE!E$2:E$181)))),ROWS(NPE!$1:57))),""),"")</f>
        <v/>
      </c>
      <c r="V90" s="98" t="str">
        <f t="array" aca="1" ref="V90" ca="1">IFERROR(IF(ROWS(NPE!$1:57)&lt;=COUNTA(NPE!F$2:F$181),INDEX(NPE!F$2:F$181,SMALL(IF(NPE!F$2:F$181&lt;&gt;"",ROW(INDIRECT("1:"&amp;ROWS(NPE!F$2:F$181)))),ROWS(NPE!$1:57))),""),"")</f>
        <v/>
      </c>
      <c r="W90" s="98" t="str">
        <f t="array" aca="1" ref="W90" ca="1">IFERROR(IF(ROWS(NPE!$1:57)&lt;=COUNTA(NPE!G$2:G$181),INDEX(NPE!G$2:G$181,SMALL(IF(NPE!G$2:G$181&lt;&gt;"",ROW(INDIRECT("1:"&amp;ROWS(NPE!G$2:G$181)))),ROWS(NPE!$1:57))),""),"")</f>
        <v/>
      </c>
      <c r="X90" s="98" t="str">
        <f t="array" aca="1" ref="X90" ca="1">IFERROR(IF(ROWS(NPE!$1:57)&lt;=COUNTA(NPE!H$2:H$181),INDEX(NPE!H$2:H$181,SMALL(IF(NPE!H$2:H$181&lt;&gt;"",ROW(INDIRECT("1:"&amp;ROWS(NPE!H$2:H$181)))),ROWS(NPE!$1:57))),""),"")</f>
        <v/>
      </c>
      <c r="Y90" s="98" t="str">
        <f t="array" aca="1" ref="Y90" ca="1">IFERROR(IF(ROWS(NPE!$1:57)&lt;=COUNTA(NPE!I$2:I$181),INDEX(NPE!I$2:I$181,SMALL(IF(NPE!I$2:I$181&lt;&gt;"",ROW(INDIRECT("1:"&amp;ROWS(NPE!I$2:I$181)))),ROWS(NPE!$1:57))),""),"")</f>
        <v/>
      </c>
      <c r="Z90" s="98" t="str">
        <f t="array" aca="1" ref="Z90" ca="1">IFERROR(IF(ROWS(NPE!$1:57)&lt;=COUNTA(NPE!J$2:J$181),INDEX(NPE!J$2:J$181,SMALL(IF(NPE!J$2:J$181&lt;&gt;"",ROW(INDIRECT("1:"&amp;ROWS(NPE!J$2:J$181)))),ROWS(NPE!$1:57))),""),"")</f>
        <v/>
      </c>
      <c r="AA90" s="98" t="str">
        <f t="array" aca="1" ref="AA90" ca="1">IFERROR(IF(ROWS(NPE!$1:57)&lt;=COUNTA(NPE!K$2:K$181),INDEX(NPE!K$2:K$181,SMALL(IF(NPE!K$2:K$181&lt;&gt;"",ROW(INDIRECT("1:"&amp;ROWS(NPE!K$2:K$181)))),ROWS(NPE!$1:57))),""),"")</f>
        <v/>
      </c>
      <c r="AB90" s="98" t="str">
        <f t="array" aca="1" ref="AB90" ca="1">IFERROR(IF(ROWS(NPE!$1:57)&lt;=COUNTA(NPE!L$2:L$181),INDEX(NPE!L$2:L$181,SMALL(IF(NPE!L$2:L$181&lt;&gt;"",ROW(INDIRECT("1:"&amp;ROWS(NPE!L$2:L$181)))),ROWS(NPE!$1:57))),""),"")</f>
        <v/>
      </c>
      <c r="AC90" s="98" t="str">
        <f t="array" aca="1" ref="AC90" ca="1">IFERROR(IF(ROWS(NPE!$1:57)&lt;=COUNTA(NPE!M$2:M$181),INDEX(NPE!M$2:M$181,SMALL(IF(NPE!M$2:M$181&lt;&gt;"",ROW(INDIRECT("1:"&amp;ROWS(NPE!M$2:M$181)))),ROWS(NPE!$1:57))),""),"")</f>
        <v/>
      </c>
      <c r="AD90" s="98" t="str">
        <f t="array" aca="1" ref="AD90" ca="1">IFERROR(IF(ROWS(NPE!$1:57)&lt;=COUNTA(NPE!N$2:N$181),INDEX(NPE!N$2:N$181,SMALL(IF(NPE!N$2:N$181&lt;&gt;"",ROW(INDIRECT("1:"&amp;ROWS(NPE!N$2:N$181)))),ROWS(NPE!$1:57))),""),"")</f>
        <v/>
      </c>
      <c r="AE90" s="98" t="str">
        <f t="array" aca="1" ref="AE90" ca="1">IFERROR(IF(ROWS(NPE!$1:57)&lt;=COUNTA(NPE!O$2:O$181),INDEX(NPE!O$2:O$181,SMALL(IF(NPE!O$2:O$181&lt;&gt;"",ROW(INDIRECT("1:"&amp;ROWS(NPE!O$2:O$181)))),ROWS(NPE!$1:57))),""),"")</f>
        <v/>
      </c>
      <c r="AF90" s="98" t="str">
        <f t="array" aca="1" ref="AF90" ca="1">IFERROR(IF(ROWS(NPE!$1:57)&lt;=COUNTA(NPE!P$2:P$181),INDEX(NPE!P$2:P$181,SMALL(IF(NPE!P$2:P$181&lt;&gt;"",ROW(INDIRECT("1:"&amp;ROWS(NPE!P$2:P$181)))),ROWS(NPE!$1:57))),""),"")</f>
        <v/>
      </c>
      <c r="AG90" s="98" t="str">
        <f t="array" aca="1" ref="AG90" ca="1">IFERROR(IF(ROWS(NPE!$1:57)&lt;=COUNTA(NPE!Q$2:Q$181),INDEX(NPE!Q$2:Q$181,SMALL(IF(NPE!Q$2:Q$181&lt;&gt;"",ROW(INDIRECT("1:"&amp;ROWS(NPE!Q$2:Q$181)))),ROWS(NPE!$1:57))),""),"")</f>
        <v/>
      </c>
      <c r="AH90" s="98" t="str">
        <f t="array" aca="1" ref="AH90" ca="1">IFERROR(IF(ROWS(NPE!$1:57)&lt;=COUNTA(NPE!R$2:R$181),INDEX(NPE!R$2:R$181,SMALL(IF(NPE!R$2:R$181&lt;&gt;"",ROW(INDIRECT("1:"&amp;ROWS(NPE!R$2:R$181)))),ROWS(NPE!$1:57))),""),"")</f>
        <v/>
      </c>
      <c r="AI90" s="98" t="str">
        <f t="array" aca="1" ref="AI90" ca="1">IFERROR(IF(ROWS(NPE!$1:57)&lt;=COUNTA(NPE!S$2:S$181),INDEX(NPE!S$2:S$181,SMALL(IF(NPE!S$2:S$181&lt;&gt;"",ROW(INDIRECT("1:"&amp;ROWS(NPE!S$2:S$181)))),ROWS(NPE!$1:57))),""),"")</f>
        <v/>
      </c>
      <c r="AJ90" s="98" t="str">
        <f t="array" aca="1" ref="AJ90" ca="1">IFERROR(IF(ROWS(NPE!$1:57)&lt;=COUNTA(NPE!T$2:T$181),INDEX(NPE!T$2:T$181,SMALL(IF(NPE!T$2:T$181&lt;&gt;"",ROW(INDIRECT("1:"&amp;ROWS(NPE!T$2:T$181)))),ROWS(NPE!$1:57))),""),"")</f>
        <v/>
      </c>
      <c r="AK90" s="98" t="str">
        <f t="array" aca="1" ref="AK90" ca="1">IFERROR(IF(ROWS(NPE!$1:57)&lt;=COUNTA(NPE!U$2:U$181),INDEX(NPE!U$2:U$181,SMALL(IF(NPE!U$2:U$181&lt;&gt;"",ROW(INDIRECT("1:"&amp;ROWS(NPE!U$2:U$181)))),ROWS(NPE!$1:57))),""),"")</f>
        <v/>
      </c>
      <c r="AL90" s="98" t="str">
        <f t="array" aca="1" ref="AL90" ca="1">IFERROR(IF(ROWS(NPE!$1:57)&lt;=COUNTA(NPE!V$2:V$181),INDEX(NPE!V$2:V$181,SMALL(IF(NPE!V$2:V$181&lt;&gt;"",ROW(INDIRECT("1:"&amp;ROWS(NPE!V$2:V$181)))),ROWS(NPE!$1:57))),""),"")</f>
        <v/>
      </c>
      <c r="AM90" s="98" t="str">
        <f t="array" aca="1" ref="AM90" ca="1">IFERROR(IF(ROWS(NPE!$1:57)&lt;=COUNTA(NPE!W$2:W$181),INDEX(NPE!W$2:W$181,SMALL(IF(NPE!W$2:W$181&lt;&gt;"",ROW(INDIRECT("1:"&amp;ROWS(NPE!W$2:W$181)))),ROWS(NPE!$1:57))),""),"")</f>
        <v/>
      </c>
      <c r="AN90" s="98" t="str">
        <f t="array" aca="1" ref="AN90" ca="1">IFERROR(IF(ROWS(NPE!$1:57)&lt;=COUNTA(NPE!X$2:X$181),INDEX(NPE!X$2:X$181,SMALL(IF(NPE!X$2:X$181&lt;&gt;"",ROW(INDIRECT("1:"&amp;ROWS(NPE!X$2:X$181)))),ROWS(NPE!$1:57))),""),"")</f>
        <v/>
      </c>
      <c r="AO90" s="98" t="str">
        <f t="array" aca="1" ref="AO90" ca="1">IFERROR(IF(ROWS(NPE!$1:57)&lt;=COUNTA(NPE!Y$2:Y$181),INDEX(NPE!Y$2:Y$181,SMALL(IF(NPE!Y$2:Y$181&lt;&gt;"",ROW(INDIRECT("1:"&amp;ROWS(NPE!Y$2:Y$181)))),ROWS(NPE!$1:57))),""),"")</f>
        <v/>
      </c>
      <c r="AP90" s="98" t="str">
        <f t="array" aca="1" ref="AP90" ca="1">IFERROR(IF(ROWS(NPE!$1:57)&lt;=COUNTA(NPE!Z$2:Z$181),INDEX(NPE!Z$2:Z$181,SMALL(IF(NPE!Z$2:Z$181&lt;&gt;"",ROW(INDIRECT("1:"&amp;ROWS(NPE!Z$2:Z$181)))),ROWS(NPE!$1:57))),""),"")</f>
        <v/>
      </c>
      <c r="AQ90" s="98" t="str">
        <f t="array" aca="1" ref="AQ90" ca="1">IFERROR(IF(ROWS(NPE!$1:57)&lt;=COUNTA(NPE!AA$2:AA$181),INDEX(NPE!AA$2:AA$181,SMALL(IF(NPE!AA$2:AA$181&lt;&gt;"",ROW(INDIRECT("1:"&amp;ROWS(NPE!AA$2:AA$181)))),ROWS(NPE!$1:57))),""),"")</f>
        <v/>
      </c>
      <c r="AR90" s="98" t="str">
        <f t="array" aca="1" ref="AR90" ca="1">IFERROR(IF(ROWS(NPE!$1:57)&lt;=COUNTA(NPE!AB$2:AB$181),INDEX(NPE!AB$2:AB$181,SMALL(IF(NPE!AB$2:AB$181&lt;&gt;"",ROW(INDIRECT("1:"&amp;ROWS(NPE!AB$2:AB$181)))),ROWS(NPE!$1:57))),""),"")</f>
        <v/>
      </c>
      <c r="AS90" s="98" t="str">
        <f t="array" aca="1" ref="AS90" ca="1">IFERROR(IF(ROWS(NPE!$1:57)&lt;=COUNTA(NPE!AC$2:AC$181),INDEX(NPE!AC$2:AC$181,SMALL(IF(NPE!AC$2:AC$181&lt;&gt;"",ROW(INDIRECT("1:"&amp;ROWS(NPE!AC$2:AC$181)))),ROWS(NPE!$1:57))),""),"")</f>
        <v/>
      </c>
      <c r="AT90" s="98" t="str">
        <f t="array" aca="1" ref="AT90" ca="1">IFERROR(IF(ROWS(NPE!$1:57)&lt;=COUNTA(NPE!AD$2:AD$181),INDEX(NPE!AD$2:AD$181,SMALL(IF(NPE!AD$2:AD$181&lt;&gt;"",ROW(INDIRECT("1:"&amp;ROWS(NPE!AD$2:AD$181)))),ROWS(NPE!$1:57))),""),"")</f>
        <v/>
      </c>
      <c r="AU90" s="98" t="str">
        <f t="array" aca="1" ref="AU90" ca="1">IFERROR(IF(ROWS(NPE!$1:57)&lt;=COUNTA(NPE!AE$2:AE$181),INDEX(NPE!AE$2:AE$181,SMALL(IF(NPE!AE$2:AE$181&lt;&gt;"",ROW(INDIRECT("1:"&amp;ROWS(NPE!AE$2:AE$181)))),ROWS(NPE!$1:57))),""),"")</f>
        <v/>
      </c>
      <c r="AV90" s="98" t="str">
        <f t="array" aca="1" ref="AV90" ca="1">IFERROR(IF(ROWS(NPE!$1:57)&lt;=COUNTA(NPE!AF$2:AF$181),INDEX(NPE!AF$2:AF$181,SMALL(IF(NPE!AF$2:AF$181&lt;&gt;"",ROW(INDIRECT("1:"&amp;ROWS(NPE!AF$2:AF$181)))),ROWS(NPE!$1:57))),""),"")</f>
        <v/>
      </c>
      <c r="AW90" s="98" t="str">
        <f t="array" aca="1" ref="AW90" ca="1">IFERROR(IF(ROWS(NPE!$1:57)&lt;=COUNTA(NPE!AG$2:AG$181),INDEX(NPE!AG$2:AG$181,SMALL(IF(NPE!AG$2:AG$181&lt;&gt;"",ROW(INDIRECT("1:"&amp;ROWS(NPE!AG$2:AG$181)))),ROWS(NPE!$1:57))),""),"")</f>
        <v/>
      </c>
      <c r="AX90" s="98" t="str">
        <f t="array" aca="1" ref="AX90" ca="1">IFERROR(IF(ROWS(NPE!$1:57)&lt;=COUNTA(NPE!AH$2:AH$181),INDEX(NPE!AH$2:AH$181,SMALL(IF(NPE!AH$2:AH$181&lt;&gt;"",ROW(INDIRECT("1:"&amp;ROWS(NPE!AH$2:AH$181)))),ROWS(NPE!$1:57))),""),"")</f>
        <v/>
      </c>
      <c r="AY90" s="98" t="str">
        <f t="array" aca="1" ref="AY90" ca="1">IFERROR(IF(ROWS(NPE!$1:57)&lt;=COUNTA(NPE!AI$2:AI$181),INDEX(NPE!AI$2:AI$181,SMALL(IF(NPE!AI$2:AI$181&lt;&gt;"",ROW(INDIRECT("1:"&amp;ROWS(NPE!AI$2:AI$181)))),ROWS(NPE!$1:57))),""),"")</f>
        <v/>
      </c>
      <c r="AZ90" s="98" t="str">
        <f t="array" aca="1" ref="AZ90" ca="1">IFERROR(IF(ROWS(NPE!$1:57)&lt;=COUNTA(NPE!AJ$2:AJ$181),INDEX(NPE!AJ$2:AJ$181,SMALL(IF(NPE!AJ$2:AJ$181&lt;&gt;"",ROW(INDIRECT("1:"&amp;ROWS(NPE!AJ$2:AJ$181)))),ROWS(NPE!$1:57))),""),"")</f>
        <v/>
      </c>
      <c r="BA90" s="98" t="str">
        <f t="array" aca="1" ref="BA90" ca="1">IFERROR(IF(ROWS(NPE!$1:57)&lt;=COUNTA(NPE!AK$2:AK$181),INDEX(NPE!AK$2:AK$181,SMALL(IF(NPE!AK$2:AK$181&lt;&gt;"",ROW(INDIRECT("1:"&amp;ROWS(NPE!AK$2:AK$181)))),ROWS(NPE!$1:57))),""),"")</f>
        <v/>
      </c>
      <c r="BB90" s="98" t="str">
        <f t="array" aca="1" ref="BB90" ca="1">IFERROR(IF(ROWS(NPE!$1:57)&lt;=COUNTA(NPE!AL$2:AL$181),INDEX(NPE!AL$2:AL$181,SMALL(IF(NPE!AL$2:AL$181&lt;&gt;"",ROW(INDIRECT("1:"&amp;ROWS(NPE!AL$2:AL$181)))),ROWS(NPE!$1:57))),""),"")</f>
        <v/>
      </c>
      <c r="BC90" s="98" t="str">
        <f t="array" aca="1" ref="BC90" ca="1">IFERROR(IF(ROWS(NPE!$1:57)&lt;=COUNTA(NPE!AM$2:AM$181),INDEX(NPE!AM$2:AM$181,SMALL(IF(NPE!AM$2:AM$181&lt;&gt;"",ROW(INDIRECT("1:"&amp;ROWS(NPE!AM$2:AM$181)))),ROWS(NPE!$1:57))),""),"")</f>
        <v/>
      </c>
      <c r="BD90" s="98" t="str">
        <f t="array" aca="1" ref="BD90" ca="1">IFERROR(IF(ROWS(NPE!$1:57)&lt;=COUNTA(NPE!AN$2:AN$181),INDEX(NPE!AN$2:AN$181,SMALL(IF(NPE!AN$2:AN$181&lt;&gt;"",ROW(INDIRECT("1:"&amp;ROWS(NPE!AN$2:AN$181)))),ROWS(NPE!$1:57))),""),"")</f>
        <v/>
      </c>
      <c r="BE90" s="98" t="str">
        <f t="array" aca="1" ref="BE90" ca="1">IFERROR(IF(ROWS(NPE!$1:57)&lt;=COUNTA(NPE!AO$2:AO$181),INDEX(NPE!AO$2:AO$181,SMALL(IF(NPE!AO$2:AO$181&lt;&gt;"",ROW(INDIRECT("1:"&amp;ROWS(NPE!AO$2:AO$181)))),ROWS(NPE!$1:57))),""),"")</f>
        <v/>
      </c>
      <c r="BF90" s="98" t="str">
        <f t="array" aca="1" ref="BF90" ca="1">IFERROR(IF(ROWS(NPE!$1:57)&lt;=COUNTA(NPE!AP$2:AP$181),INDEX(NPE!AP$2:AP$181,SMALL(IF(NPE!AP$2:AP$181&lt;&gt;"",ROW(INDIRECT("1:"&amp;ROWS(NPE!AP$2:AP$181)))),ROWS(NPE!$1:57))),""),"")</f>
        <v/>
      </c>
      <c r="BG90" s="98" t="str">
        <f t="array" aca="1" ref="BG90" ca="1">IFERROR(IF(ROWS(NPE!$1:57)&lt;=COUNTA(NPE!AQ$2:AQ$181),INDEX(NPE!AQ$2:AQ$181,SMALL(IF(NPE!AQ$2:AQ$181&lt;&gt;"",ROW(INDIRECT("1:"&amp;ROWS(NPE!AQ$2:AQ$181)))),ROWS(NPE!$1:57))),""),"")</f>
        <v/>
      </c>
      <c r="BH90" s="98" t="str">
        <f t="array" aca="1" ref="BH90" ca="1">IFERROR(IF(ROWS(NPE!$1:57)&lt;=COUNTA(NPE!AR$2:AR$181),INDEX(NPE!AR$2:AR$181,SMALL(IF(NPE!AR$2:AR$181&lt;&gt;"",ROW(INDIRECT("1:"&amp;ROWS(NPE!AR$2:AR$181)))),ROWS(NPE!$1:57))),""),"")</f>
        <v/>
      </c>
      <c r="BI90" s="98" t="str">
        <f t="array" aca="1" ref="BI90" ca="1">IFERROR(IF(ROWS(NPE!$1:57)&lt;=COUNTA(NPE!AS$2:AS$181),INDEX(NPE!AS$2:AS$181,SMALL(IF(NPE!AS$2:AS$181&lt;&gt;"",ROW(INDIRECT("1:"&amp;ROWS(NPE!AS$2:AS$181)))),ROWS(NPE!$1:57))),""),"")</f>
        <v/>
      </c>
      <c r="BJ90" s="98" t="str">
        <f t="array" aca="1" ref="BJ90" ca="1">IFERROR(IF(ROWS(NPE!$1:57)&lt;=COUNTA(NPE!AT$2:AT$181),INDEX(NPE!AT$2:AT$181,SMALL(IF(NPE!AT$2:AT$181&lt;&gt;"",ROW(INDIRECT("1:"&amp;ROWS(NPE!AT$2:AT$181)))),ROWS(NPE!$1:57))),""),"")</f>
        <v/>
      </c>
      <c r="BK90" s="98" t="str">
        <f t="array" aca="1" ref="BK90" ca="1">IFERROR(IF(ROWS(NPE!$1:57)&lt;=COUNTA(NPE!AU$2:AU$181),INDEX(NPE!AU$2:AU$181,SMALL(IF(NPE!AU$2:AU$181&lt;&gt;"",ROW(INDIRECT("1:"&amp;ROWS(NPE!AU$2:AU$181)))),ROWS(NPE!$1:57))),""),"")</f>
        <v/>
      </c>
      <c r="BL90" s="98" t="str">
        <f t="array" aca="1" ref="BL90" ca="1">IFERROR(IF(ROWS(NPE!$1:57)&lt;=COUNTA(NPE!AV$2:AV$181),INDEX(NPE!AV$2:AV$181,SMALL(IF(NPE!AV$2:AV$181&lt;&gt;"",ROW(INDIRECT("1:"&amp;ROWS(NPE!AV$2:AV$181)))),ROWS(NPE!$1:57))),""),"")</f>
        <v/>
      </c>
      <c r="BM90" s="98" t="str">
        <f t="array" aca="1" ref="BM90" ca="1">IFERROR(IF(ROWS(NPE!$1:57)&lt;=COUNTA(NPE!AW$2:AW$181),INDEX(NPE!AW$2:AW$181,SMALL(IF(NPE!AW$2:AW$181&lt;&gt;"",ROW(INDIRECT("1:"&amp;ROWS(NPE!AW$2:AW$181)))),ROWS(NPE!$1:57))),""),"")</f>
        <v/>
      </c>
      <c r="BN90" s="98" t="str">
        <f t="array" aca="1" ref="BN90" ca="1">IFERROR(IF(ROWS(NPE!$1:57)&lt;=COUNTA(NPE!AX$2:AX$181),INDEX(NPE!AX$2:AX$181,SMALL(IF(NPE!AX$2:AX$181&lt;&gt;"",ROW(INDIRECT("1:"&amp;ROWS(NPE!AX$2:AX$181)))),ROWS(NPE!$1:57))),""),"")</f>
        <v/>
      </c>
      <c r="BO90" s="98" t="str">
        <f t="array" aca="1" ref="BO90" ca="1">IFERROR(IF(ROWS(NPE!$1:57)&lt;=COUNTA(NPE!AY$2:AY$181),INDEX(NPE!AY$2:AY$181,SMALL(IF(NPE!AY$2:AY$181&lt;&gt;"",ROW(INDIRECT("1:"&amp;ROWS(NPE!AY$2:AY$181)))),ROWS(NPE!$1:57))),""),"")</f>
        <v/>
      </c>
      <c r="BP90" s="98" t="str">
        <f t="array" aca="1" ref="BP90" ca="1">IFERROR(IF(ROWS(NPE!$1:57)&lt;=COUNTA(NPE!AZ$2:AZ$181),INDEX(NPE!AZ$2:AZ$181,SMALL(IF(NPE!AZ$2:AZ$181&lt;&gt;"",ROW(INDIRECT("1:"&amp;ROWS(NPE!AZ$2:AZ$181)))),ROWS(NPE!$1:57))),""),"")</f>
        <v/>
      </c>
    </row>
    <row r="91" spans="2:68" x14ac:dyDescent="0.2">
      <c r="B91" s="185" t="str">
        <f ca="1">Surfaces!$B59</f>
        <v/>
      </c>
      <c r="C91" s="175" t="str">
        <f ca="1">IF((VLOOKUP(B91,Surfaces!$B$1:$AL$61,23,0))="",(VLOOKUP(B91,Surfaces!$B$1:$AL$61,36,0)),(VLOOKUP(B91,Surfaces!$B$1:$AL$61,23,0)))</f>
        <v/>
      </c>
      <c r="D91" s="176" t="str">
        <f ca="1">Surfaces!$I59</f>
        <v/>
      </c>
      <c r="E91" s="176" t="str">
        <f ca="1">Surfaces!$H59</f>
        <v/>
      </c>
      <c r="F91" s="175" t="str">
        <f ca="1">IF((VLOOKUP(B91,Surfaces!$B$1:$AL$61,21,0))="",(VLOOKUP(B91,Surfaces!$B$1:$AL$61,34,0)),(VLOOKUP(B91,Surfaces!$B$1:$AL$61,21,0)))</f>
        <v/>
      </c>
      <c r="G91" s="110" t="str">
        <f ca="1">IFERROR(IF((VLOOKUP(B91,Surfaces!$B$1:$AL$61,18,0))="",(VLOOKUP(B91,Surfaces!$B$1:$AL$61,31,0)/$C$3),(VLOOKUP(B91,Surfaces!$B$1:$AL$61,18,0)/$C$3)),"")</f>
        <v/>
      </c>
      <c r="H91" s="176" t="str">
        <f ca="1">IF((VLOOKUP(B91,Surfaces!$B$1:$AL$61,14,0))="",(VLOOKUP(B91,Surfaces!$B$1:$AL$61,28,0)),(VLOOKUP(B91,Surfaces!$B$1:$AL$61,14,0)))</f>
        <v/>
      </c>
      <c r="I91" s="176" t="str">
        <f ca="1">IF((VLOOKUP(B91,Surfaces!$B$1:$AL$61,15,0))="",(VLOOKUP(B91,Surfaces!$B$1:$AL$61,29,0)),(VLOOKUP(B91,Surfaces!$B$1:$AL$61,15,0)))</f>
        <v/>
      </c>
      <c r="J91" s="175" t="str">
        <f ca="1">IF(ISNA(VLOOKUP(B91,Calendrier!$A$2:$BR$181,67,0)),"",(VLOOKUP(B91,Calendrier!$A$2:$BR$181,67,0))*D91)</f>
        <v/>
      </c>
      <c r="K91" s="175" t="str">
        <f ca="1">IF(ISNA(VLOOKUP(B91,Calendrier!$A$2:$BR$181,68,0)),"",(VLOOKUP(B91,Calendrier!$A$2:$BR$181,68,0)))</f>
        <v/>
      </c>
      <c r="L91" s="175" t="str">
        <f ca="1">IF(ISNA(VLOOKUP(B91,Calendrier!$A$2:$BR$181,69,0)),"",(VLOOKUP(B91,Calendrier!$A$2:$BR$181,69,0))*D91)</f>
        <v/>
      </c>
      <c r="M91" s="175" t="str">
        <f t="shared" ca="1" si="0"/>
        <v/>
      </c>
      <c r="N91" s="175" t="str">
        <f t="shared" ca="1" si="2"/>
        <v/>
      </c>
      <c r="O91" s="186" t="str">
        <f t="shared" ca="1" si="1"/>
        <v/>
      </c>
      <c r="Q91" s="98" t="str">
        <f t="array" aca="1" ref="Q91" ca="1">IFERROR(IF(ROWS(NPE!$1:58)&lt;=COUNTA(NPE!A$2:A$181),INDEX(NPE!A$2:A$181,SMALL(IF(NPE!A$2:A$181&lt;&gt;"",ROW(INDIRECT("1:"&amp;ROWS(NPE!A$2:A$181)))),ROWS(NPE!$1:58))),""),"")</f>
        <v/>
      </c>
      <c r="R91" s="98" t="str">
        <f t="array" aca="1" ref="R91" ca="1">IFERROR(IF(ROWS(NPE!$1:58)&lt;=COUNTA(NPE!B$2:B$181),INDEX(NPE!B$2:B$181,SMALL(IF(NPE!B$2:B$181&lt;&gt;"",ROW(INDIRECT("1:"&amp;ROWS(NPE!B$2:B$181)))),ROWS(NPE!$1:58))),""),"")</f>
        <v/>
      </c>
      <c r="S91" s="98" t="str">
        <f t="array" aca="1" ref="S91" ca="1">IFERROR(IF(ROWS(NPE!$1:58)&lt;=COUNTA(NPE!C$2:C$181),INDEX(NPE!C$2:C$181,SMALL(IF(NPE!C$2:C$181&lt;&gt;"",ROW(INDIRECT("1:"&amp;ROWS(NPE!C$2:C$181)))),ROWS(NPE!$1:58))),""),"")</f>
        <v/>
      </c>
      <c r="T91" s="98" t="str">
        <f t="array" aca="1" ref="T91" ca="1">IFERROR(IF(ROWS(NPE!$1:58)&lt;=COUNTA(NPE!D$2:D$181),INDEX(NPE!D$2:D$181,SMALL(IF(NPE!D$2:D$181&lt;&gt;"",ROW(INDIRECT("1:"&amp;ROWS(NPE!D$2:D$181)))),ROWS(NPE!$1:58))),""),"")</f>
        <v/>
      </c>
      <c r="U91" s="98" t="str">
        <f t="array" aca="1" ref="U91" ca="1">IFERROR(IF(ROWS(NPE!$1:58)&lt;=COUNTA(NPE!E$2:E$181),INDEX(NPE!E$2:E$181,SMALL(IF(NPE!E$2:E$181&lt;&gt;"",ROW(INDIRECT("1:"&amp;ROWS(NPE!E$2:E$181)))),ROWS(NPE!$1:58))),""),"")</f>
        <v/>
      </c>
      <c r="V91" s="98" t="str">
        <f t="array" aca="1" ref="V91" ca="1">IFERROR(IF(ROWS(NPE!$1:58)&lt;=COUNTA(NPE!F$2:F$181),INDEX(NPE!F$2:F$181,SMALL(IF(NPE!F$2:F$181&lt;&gt;"",ROW(INDIRECT("1:"&amp;ROWS(NPE!F$2:F$181)))),ROWS(NPE!$1:58))),""),"")</f>
        <v/>
      </c>
      <c r="W91" s="98" t="str">
        <f t="array" aca="1" ref="W91" ca="1">IFERROR(IF(ROWS(NPE!$1:58)&lt;=COUNTA(NPE!G$2:G$181),INDEX(NPE!G$2:G$181,SMALL(IF(NPE!G$2:G$181&lt;&gt;"",ROW(INDIRECT("1:"&amp;ROWS(NPE!G$2:G$181)))),ROWS(NPE!$1:58))),""),"")</f>
        <v/>
      </c>
      <c r="X91" s="98" t="str">
        <f t="array" aca="1" ref="X91" ca="1">IFERROR(IF(ROWS(NPE!$1:58)&lt;=COUNTA(NPE!H$2:H$181),INDEX(NPE!H$2:H$181,SMALL(IF(NPE!H$2:H$181&lt;&gt;"",ROW(INDIRECT("1:"&amp;ROWS(NPE!H$2:H$181)))),ROWS(NPE!$1:58))),""),"")</f>
        <v/>
      </c>
      <c r="Y91" s="98" t="str">
        <f t="array" aca="1" ref="Y91" ca="1">IFERROR(IF(ROWS(NPE!$1:58)&lt;=COUNTA(NPE!I$2:I$181),INDEX(NPE!I$2:I$181,SMALL(IF(NPE!I$2:I$181&lt;&gt;"",ROW(INDIRECT("1:"&amp;ROWS(NPE!I$2:I$181)))),ROWS(NPE!$1:58))),""),"")</f>
        <v/>
      </c>
      <c r="Z91" s="98" t="str">
        <f t="array" aca="1" ref="Z91" ca="1">IFERROR(IF(ROWS(NPE!$1:58)&lt;=COUNTA(NPE!J$2:J$181),INDEX(NPE!J$2:J$181,SMALL(IF(NPE!J$2:J$181&lt;&gt;"",ROW(INDIRECT("1:"&amp;ROWS(NPE!J$2:J$181)))),ROWS(NPE!$1:58))),""),"")</f>
        <v/>
      </c>
      <c r="AA91" s="98" t="str">
        <f t="array" aca="1" ref="AA91" ca="1">IFERROR(IF(ROWS(NPE!$1:58)&lt;=COUNTA(NPE!K$2:K$181),INDEX(NPE!K$2:K$181,SMALL(IF(NPE!K$2:K$181&lt;&gt;"",ROW(INDIRECT("1:"&amp;ROWS(NPE!K$2:K$181)))),ROWS(NPE!$1:58))),""),"")</f>
        <v/>
      </c>
      <c r="AB91" s="98" t="str">
        <f t="array" aca="1" ref="AB91" ca="1">IFERROR(IF(ROWS(NPE!$1:58)&lt;=COUNTA(NPE!L$2:L$181),INDEX(NPE!L$2:L$181,SMALL(IF(NPE!L$2:L$181&lt;&gt;"",ROW(INDIRECT("1:"&amp;ROWS(NPE!L$2:L$181)))),ROWS(NPE!$1:58))),""),"")</f>
        <v/>
      </c>
      <c r="AC91" s="98" t="str">
        <f t="array" aca="1" ref="AC91" ca="1">IFERROR(IF(ROWS(NPE!$1:58)&lt;=COUNTA(NPE!M$2:M$181),INDEX(NPE!M$2:M$181,SMALL(IF(NPE!M$2:M$181&lt;&gt;"",ROW(INDIRECT("1:"&amp;ROWS(NPE!M$2:M$181)))),ROWS(NPE!$1:58))),""),"")</f>
        <v/>
      </c>
      <c r="AD91" s="98" t="str">
        <f t="array" aca="1" ref="AD91" ca="1">IFERROR(IF(ROWS(NPE!$1:58)&lt;=COUNTA(NPE!N$2:N$181),INDEX(NPE!N$2:N$181,SMALL(IF(NPE!N$2:N$181&lt;&gt;"",ROW(INDIRECT("1:"&amp;ROWS(NPE!N$2:N$181)))),ROWS(NPE!$1:58))),""),"")</f>
        <v/>
      </c>
      <c r="AE91" s="98" t="str">
        <f t="array" aca="1" ref="AE91" ca="1">IFERROR(IF(ROWS(NPE!$1:58)&lt;=COUNTA(NPE!O$2:O$181),INDEX(NPE!O$2:O$181,SMALL(IF(NPE!O$2:O$181&lt;&gt;"",ROW(INDIRECT("1:"&amp;ROWS(NPE!O$2:O$181)))),ROWS(NPE!$1:58))),""),"")</f>
        <v/>
      </c>
      <c r="AF91" s="98" t="str">
        <f t="array" aca="1" ref="AF91" ca="1">IFERROR(IF(ROWS(NPE!$1:58)&lt;=COUNTA(NPE!P$2:P$181),INDEX(NPE!P$2:P$181,SMALL(IF(NPE!P$2:P$181&lt;&gt;"",ROW(INDIRECT("1:"&amp;ROWS(NPE!P$2:P$181)))),ROWS(NPE!$1:58))),""),"")</f>
        <v/>
      </c>
      <c r="AG91" s="98" t="str">
        <f t="array" aca="1" ref="AG91" ca="1">IFERROR(IF(ROWS(NPE!$1:58)&lt;=COUNTA(NPE!Q$2:Q$181),INDEX(NPE!Q$2:Q$181,SMALL(IF(NPE!Q$2:Q$181&lt;&gt;"",ROW(INDIRECT("1:"&amp;ROWS(NPE!Q$2:Q$181)))),ROWS(NPE!$1:58))),""),"")</f>
        <v/>
      </c>
      <c r="AH91" s="98" t="str">
        <f t="array" aca="1" ref="AH91" ca="1">IFERROR(IF(ROWS(NPE!$1:58)&lt;=COUNTA(NPE!R$2:R$181),INDEX(NPE!R$2:R$181,SMALL(IF(NPE!R$2:R$181&lt;&gt;"",ROW(INDIRECT("1:"&amp;ROWS(NPE!R$2:R$181)))),ROWS(NPE!$1:58))),""),"")</f>
        <v/>
      </c>
      <c r="AI91" s="98" t="str">
        <f t="array" aca="1" ref="AI91" ca="1">IFERROR(IF(ROWS(NPE!$1:58)&lt;=COUNTA(NPE!S$2:S$181),INDEX(NPE!S$2:S$181,SMALL(IF(NPE!S$2:S$181&lt;&gt;"",ROW(INDIRECT("1:"&amp;ROWS(NPE!S$2:S$181)))),ROWS(NPE!$1:58))),""),"")</f>
        <v/>
      </c>
      <c r="AJ91" s="98" t="str">
        <f t="array" aca="1" ref="AJ91" ca="1">IFERROR(IF(ROWS(NPE!$1:58)&lt;=COUNTA(NPE!T$2:T$181),INDEX(NPE!T$2:T$181,SMALL(IF(NPE!T$2:T$181&lt;&gt;"",ROW(INDIRECT("1:"&amp;ROWS(NPE!T$2:T$181)))),ROWS(NPE!$1:58))),""),"")</f>
        <v/>
      </c>
      <c r="AK91" s="98" t="str">
        <f t="array" aca="1" ref="AK91" ca="1">IFERROR(IF(ROWS(NPE!$1:58)&lt;=COUNTA(NPE!U$2:U$181),INDEX(NPE!U$2:U$181,SMALL(IF(NPE!U$2:U$181&lt;&gt;"",ROW(INDIRECT("1:"&amp;ROWS(NPE!U$2:U$181)))),ROWS(NPE!$1:58))),""),"")</f>
        <v/>
      </c>
      <c r="AL91" s="98" t="str">
        <f t="array" aca="1" ref="AL91" ca="1">IFERROR(IF(ROWS(NPE!$1:58)&lt;=COUNTA(NPE!V$2:V$181),INDEX(NPE!V$2:V$181,SMALL(IF(NPE!V$2:V$181&lt;&gt;"",ROW(INDIRECT("1:"&amp;ROWS(NPE!V$2:V$181)))),ROWS(NPE!$1:58))),""),"")</f>
        <v/>
      </c>
      <c r="AM91" s="98" t="str">
        <f t="array" aca="1" ref="AM91" ca="1">IFERROR(IF(ROWS(NPE!$1:58)&lt;=COUNTA(NPE!W$2:W$181),INDEX(NPE!W$2:W$181,SMALL(IF(NPE!W$2:W$181&lt;&gt;"",ROW(INDIRECT("1:"&amp;ROWS(NPE!W$2:W$181)))),ROWS(NPE!$1:58))),""),"")</f>
        <v/>
      </c>
      <c r="AN91" s="98" t="str">
        <f t="array" aca="1" ref="AN91" ca="1">IFERROR(IF(ROWS(NPE!$1:58)&lt;=COUNTA(NPE!X$2:X$181),INDEX(NPE!X$2:X$181,SMALL(IF(NPE!X$2:X$181&lt;&gt;"",ROW(INDIRECT("1:"&amp;ROWS(NPE!X$2:X$181)))),ROWS(NPE!$1:58))),""),"")</f>
        <v/>
      </c>
      <c r="AO91" s="98" t="str">
        <f t="array" aca="1" ref="AO91" ca="1">IFERROR(IF(ROWS(NPE!$1:58)&lt;=COUNTA(NPE!Y$2:Y$181),INDEX(NPE!Y$2:Y$181,SMALL(IF(NPE!Y$2:Y$181&lt;&gt;"",ROW(INDIRECT("1:"&amp;ROWS(NPE!Y$2:Y$181)))),ROWS(NPE!$1:58))),""),"")</f>
        <v/>
      </c>
      <c r="AP91" s="98" t="str">
        <f t="array" aca="1" ref="AP91" ca="1">IFERROR(IF(ROWS(NPE!$1:58)&lt;=COUNTA(NPE!Z$2:Z$181),INDEX(NPE!Z$2:Z$181,SMALL(IF(NPE!Z$2:Z$181&lt;&gt;"",ROW(INDIRECT("1:"&amp;ROWS(NPE!Z$2:Z$181)))),ROWS(NPE!$1:58))),""),"")</f>
        <v/>
      </c>
      <c r="AQ91" s="98" t="str">
        <f t="array" aca="1" ref="AQ91" ca="1">IFERROR(IF(ROWS(NPE!$1:58)&lt;=COUNTA(NPE!AA$2:AA$181),INDEX(NPE!AA$2:AA$181,SMALL(IF(NPE!AA$2:AA$181&lt;&gt;"",ROW(INDIRECT("1:"&amp;ROWS(NPE!AA$2:AA$181)))),ROWS(NPE!$1:58))),""),"")</f>
        <v/>
      </c>
      <c r="AR91" s="98" t="str">
        <f t="array" aca="1" ref="AR91" ca="1">IFERROR(IF(ROWS(NPE!$1:58)&lt;=COUNTA(NPE!AB$2:AB$181),INDEX(NPE!AB$2:AB$181,SMALL(IF(NPE!AB$2:AB$181&lt;&gt;"",ROW(INDIRECT("1:"&amp;ROWS(NPE!AB$2:AB$181)))),ROWS(NPE!$1:58))),""),"")</f>
        <v/>
      </c>
      <c r="AS91" s="98" t="str">
        <f t="array" aca="1" ref="AS91" ca="1">IFERROR(IF(ROWS(NPE!$1:58)&lt;=COUNTA(NPE!AC$2:AC$181),INDEX(NPE!AC$2:AC$181,SMALL(IF(NPE!AC$2:AC$181&lt;&gt;"",ROW(INDIRECT("1:"&amp;ROWS(NPE!AC$2:AC$181)))),ROWS(NPE!$1:58))),""),"")</f>
        <v/>
      </c>
      <c r="AT91" s="98" t="str">
        <f t="array" aca="1" ref="AT91" ca="1">IFERROR(IF(ROWS(NPE!$1:58)&lt;=COUNTA(NPE!AD$2:AD$181),INDEX(NPE!AD$2:AD$181,SMALL(IF(NPE!AD$2:AD$181&lt;&gt;"",ROW(INDIRECT("1:"&amp;ROWS(NPE!AD$2:AD$181)))),ROWS(NPE!$1:58))),""),"")</f>
        <v/>
      </c>
      <c r="AU91" s="98" t="str">
        <f t="array" aca="1" ref="AU91" ca="1">IFERROR(IF(ROWS(NPE!$1:58)&lt;=COUNTA(NPE!AE$2:AE$181),INDEX(NPE!AE$2:AE$181,SMALL(IF(NPE!AE$2:AE$181&lt;&gt;"",ROW(INDIRECT("1:"&amp;ROWS(NPE!AE$2:AE$181)))),ROWS(NPE!$1:58))),""),"")</f>
        <v/>
      </c>
      <c r="AV91" s="98" t="str">
        <f t="array" aca="1" ref="AV91" ca="1">IFERROR(IF(ROWS(NPE!$1:58)&lt;=COUNTA(NPE!AF$2:AF$181),INDEX(NPE!AF$2:AF$181,SMALL(IF(NPE!AF$2:AF$181&lt;&gt;"",ROW(INDIRECT("1:"&amp;ROWS(NPE!AF$2:AF$181)))),ROWS(NPE!$1:58))),""),"")</f>
        <v/>
      </c>
      <c r="AW91" s="98" t="str">
        <f t="array" aca="1" ref="AW91" ca="1">IFERROR(IF(ROWS(NPE!$1:58)&lt;=COUNTA(NPE!AG$2:AG$181),INDEX(NPE!AG$2:AG$181,SMALL(IF(NPE!AG$2:AG$181&lt;&gt;"",ROW(INDIRECT("1:"&amp;ROWS(NPE!AG$2:AG$181)))),ROWS(NPE!$1:58))),""),"")</f>
        <v/>
      </c>
      <c r="AX91" s="98" t="str">
        <f t="array" aca="1" ref="AX91" ca="1">IFERROR(IF(ROWS(NPE!$1:58)&lt;=COUNTA(NPE!AH$2:AH$181),INDEX(NPE!AH$2:AH$181,SMALL(IF(NPE!AH$2:AH$181&lt;&gt;"",ROW(INDIRECT("1:"&amp;ROWS(NPE!AH$2:AH$181)))),ROWS(NPE!$1:58))),""),"")</f>
        <v/>
      </c>
      <c r="AY91" s="98" t="str">
        <f t="array" aca="1" ref="AY91" ca="1">IFERROR(IF(ROWS(NPE!$1:58)&lt;=COUNTA(NPE!AI$2:AI$181),INDEX(NPE!AI$2:AI$181,SMALL(IF(NPE!AI$2:AI$181&lt;&gt;"",ROW(INDIRECT("1:"&amp;ROWS(NPE!AI$2:AI$181)))),ROWS(NPE!$1:58))),""),"")</f>
        <v/>
      </c>
      <c r="AZ91" s="98" t="str">
        <f t="array" aca="1" ref="AZ91" ca="1">IFERROR(IF(ROWS(NPE!$1:58)&lt;=COUNTA(NPE!AJ$2:AJ$181),INDEX(NPE!AJ$2:AJ$181,SMALL(IF(NPE!AJ$2:AJ$181&lt;&gt;"",ROW(INDIRECT("1:"&amp;ROWS(NPE!AJ$2:AJ$181)))),ROWS(NPE!$1:58))),""),"")</f>
        <v/>
      </c>
      <c r="BA91" s="98" t="str">
        <f t="array" aca="1" ref="BA91" ca="1">IFERROR(IF(ROWS(NPE!$1:58)&lt;=COUNTA(NPE!AK$2:AK$181),INDEX(NPE!AK$2:AK$181,SMALL(IF(NPE!AK$2:AK$181&lt;&gt;"",ROW(INDIRECT("1:"&amp;ROWS(NPE!AK$2:AK$181)))),ROWS(NPE!$1:58))),""),"")</f>
        <v/>
      </c>
      <c r="BB91" s="98" t="str">
        <f t="array" aca="1" ref="BB91" ca="1">IFERROR(IF(ROWS(NPE!$1:58)&lt;=COUNTA(NPE!AL$2:AL$181),INDEX(NPE!AL$2:AL$181,SMALL(IF(NPE!AL$2:AL$181&lt;&gt;"",ROW(INDIRECT("1:"&amp;ROWS(NPE!AL$2:AL$181)))),ROWS(NPE!$1:58))),""),"")</f>
        <v/>
      </c>
      <c r="BC91" s="98" t="str">
        <f t="array" aca="1" ref="BC91" ca="1">IFERROR(IF(ROWS(NPE!$1:58)&lt;=COUNTA(NPE!AM$2:AM$181),INDEX(NPE!AM$2:AM$181,SMALL(IF(NPE!AM$2:AM$181&lt;&gt;"",ROW(INDIRECT("1:"&amp;ROWS(NPE!AM$2:AM$181)))),ROWS(NPE!$1:58))),""),"")</f>
        <v/>
      </c>
      <c r="BD91" s="98" t="str">
        <f t="array" aca="1" ref="BD91" ca="1">IFERROR(IF(ROWS(NPE!$1:58)&lt;=COUNTA(NPE!AN$2:AN$181),INDEX(NPE!AN$2:AN$181,SMALL(IF(NPE!AN$2:AN$181&lt;&gt;"",ROW(INDIRECT("1:"&amp;ROWS(NPE!AN$2:AN$181)))),ROWS(NPE!$1:58))),""),"")</f>
        <v/>
      </c>
      <c r="BE91" s="98" t="str">
        <f t="array" aca="1" ref="BE91" ca="1">IFERROR(IF(ROWS(NPE!$1:58)&lt;=COUNTA(NPE!AO$2:AO$181),INDEX(NPE!AO$2:AO$181,SMALL(IF(NPE!AO$2:AO$181&lt;&gt;"",ROW(INDIRECT("1:"&amp;ROWS(NPE!AO$2:AO$181)))),ROWS(NPE!$1:58))),""),"")</f>
        <v/>
      </c>
      <c r="BF91" s="98" t="str">
        <f t="array" aca="1" ref="BF91" ca="1">IFERROR(IF(ROWS(NPE!$1:58)&lt;=COUNTA(NPE!AP$2:AP$181),INDEX(NPE!AP$2:AP$181,SMALL(IF(NPE!AP$2:AP$181&lt;&gt;"",ROW(INDIRECT("1:"&amp;ROWS(NPE!AP$2:AP$181)))),ROWS(NPE!$1:58))),""),"")</f>
        <v/>
      </c>
      <c r="BG91" s="98" t="str">
        <f t="array" aca="1" ref="BG91" ca="1">IFERROR(IF(ROWS(NPE!$1:58)&lt;=COUNTA(NPE!AQ$2:AQ$181),INDEX(NPE!AQ$2:AQ$181,SMALL(IF(NPE!AQ$2:AQ$181&lt;&gt;"",ROW(INDIRECT("1:"&amp;ROWS(NPE!AQ$2:AQ$181)))),ROWS(NPE!$1:58))),""),"")</f>
        <v/>
      </c>
      <c r="BH91" s="98" t="str">
        <f t="array" aca="1" ref="BH91" ca="1">IFERROR(IF(ROWS(NPE!$1:58)&lt;=COUNTA(NPE!AR$2:AR$181),INDEX(NPE!AR$2:AR$181,SMALL(IF(NPE!AR$2:AR$181&lt;&gt;"",ROW(INDIRECT("1:"&amp;ROWS(NPE!AR$2:AR$181)))),ROWS(NPE!$1:58))),""),"")</f>
        <v/>
      </c>
      <c r="BI91" s="98" t="str">
        <f t="array" aca="1" ref="BI91" ca="1">IFERROR(IF(ROWS(NPE!$1:58)&lt;=COUNTA(NPE!AS$2:AS$181),INDEX(NPE!AS$2:AS$181,SMALL(IF(NPE!AS$2:AS$181&lt;&gt;"",ROW(INDIRECT("1:"&amp;ROWS(NPE!AS$2:AS$181)))),ROWS(NPE!$1:58))),""),"")</f>
        <v/>
      </c>
      <c r="BJ91" s="98" t="str">
        <f t="array" aca="1" ref="BJ91" ca="1">IFERROR(IF(ROWS(NPE!$1:58)&lt;=COUNTA(NPE!AT$2:AT$181),INDEX(NPE!AT$2:AT$181,SMALL(IF(NPE!AT$2:AT$181&lt;&gt;"",ROW(INDIRECT("1:"&amp;ROWS(NPE!AT$2:AT$181)))),ROWS(NPE!$1:58))),""),"")</f>
        <v/>
      </c>
      <c r="BK91" s="98" t="str">
        <f t="array" aca="1" ref="BK91" ca="1">IFERROR(IF(ROWS(NPE!$1:58)&lt;=COUNTA(NPE!AU$2:AU$181),INDEX(NPE!AU$2:AU$181,SMALL(IF(NPE!AU$2:AU$181&lt;&gt;"",ROW(INDIRECT("1:"&amp;ROWS(NPE!AU$2:AU$181)))),ROWS(NPE!$1:58))),""),"")</f>
        <v/>
      </c>
      <c r="BL91" s="98" t="str">
        <f t="array" aca="1" ref="BL91" ca="1">IFERROR(IF(ROWS(NPE!$1:58)&lt;=COUNTA(NPE!AV$2:AV$181),INDEX(NPE!AV$2:AV$181,SMALL(IF(NPE!AV$2:AV$181&lt;&gt;"",ROW(INDIRECT("1:"&amp;ROWS(NPE!AV$2:AV$181)))),ROWS(NPE!$1:58))),""),"")</f>
        <v/>
      </c>
      <c r="BM91" s="98" t="str">
        <f t="array" aca="1" ref="BM91" ca="1">IFERROR(IF(ROWS(NPE!$1:58)&lt;=COUNTA(NPE!AW$2:AW$181),INDEX(NPE!AW$2:AW$181,SMALL(IF(NPE!AW$2:AW$181&lt;&gt;"",ROW(INDIRECT("1:"&amp;ROWS(NPE!AW$2:AW$181)))),ROWS(NPE!$1:58))),""),"")</f>
        <v/>
      </c>
      <c r="BN91" s="98" t="str">
        <f t="array" aca="1" ref="BN91" ca="1">IFERROR(IF(ROWS(NPE!$1:58)&lt;=COUNTA(NPE!AX$2:AX$181),INDEX(NPE!AX$2:AX$181,SMALL(IF(NPE!AX$2:AX$181&lt;&gt;"",ROW(INDIRECT("1:"&amp;ROWS(NPE!AX$2:AX$181)))),ROWS(NPE!$1:58))),""),"")</f>
        <v/>
      </c>
      <c r="BO91" s="98" t="str">
        <f t="array" aca="1" ref="BO91" ca="1">IFERROR(IF(ROWS(NPE!$1:58)&lt;=COUNTA(NPE!AY$2:AY$181),INDEX(NPE!AY$2:AY$181,SMALL(IF(NPE!AY$2:AY$181&lt;&gt;"",ROW(INDIRECT("1:"&amp;ROWS(NPE!AY$2:AY$181)))),ROWS(NPE!$1:58))),""),"")</f>
        <v/>
      </c>
      <c r="BP91" s="98" t="str">
        <f t="array" aca="1" ref="BP91" ca="1">IFERROR(IF(ROWS(NPE!$1:58)&lt;=COUNTA(NPE!AZ$2:AZ$181),INDEX(NPE!AZ$2:AZ$181,SMALL(IF(NPE!AZ$2:AZ$181&lt;&gt;"",ROW(INDIRECT("1:"&amp;ROWS(NPE!AZ$2:AZ$181)))),ROWS(NPE!$1:58))),""),"")</f>
        <v/>
      </c>
    </row>
    <row r="92" spans="2:68" x14ac:dyDescent="0.2">
      <c r="B92" s="187" t="str">
        <f ca="1">Surfaces!$B61</f>
        <v/>
      </c>
      <c r="C92" s="177" t="str">
        <f ca="1">Surfaces!$B61</f>
        <v/>
      </c>
      <c r="D92" s="177" t="str">
        <f ca="1">Surfaces!$B61</f>
        <v/>
      </c>
      <c r="E92" s="177" t="str">
        <f ca="1">Surfaces!$B61</f>
        <v/>
      </c>
      <c r="F92" s="177" t="str">
        <f ca="1">Surfaces!$B61</f>
        <v/>
      </c>
      <c r="G92" s="110" t="str">
        <f ca="1">IFERROR(IF((VLOOKUP(B92,Surfaces!$B$1:$AL$61,18,0))="",(VLOOKUP(B92,Surfaces!$B$1:$AL$61,31,0)/$C$3),(VLOOKUP(B92,Surfaces!$B$1:$AL$61,18,0)/$C$3)),"")</f>
        <v/>
      </c>
      <c r="H92" s="177" t="str">
        <f ca="1">Surfaces!$B61</f>
        <v/>
      </c>
      <c r="I92" s="177" t="str">
        <f ca="1">Surfaces!$B61</f>
        <v/>
      </c>
      <c r="J92" s="177" t="str">
        <f ca="1">Surfaces!$B61</f>
        <v/>
      </c>
      <c r="K92" s="177" t="str">
        <f ca="1">Surfaces!$B61</f>
        <v/>
      </c>
      <c r="L92" s="177" t="str">
        <f ca="1">Surfaces!$B61</f>
        <v/>
      </c>
      <c r="M92" s="177" t="str">
        <f ca="1">Surfaces!$B61</f>
        <v/>
      </c>
      <c r="N92" s="177" t="str">
        <f ca="1">Surfaces!$B61</f>
        <v/>
      </c>
      <c r="O92" s="188" t="str">
        <f ca="1">Surfaces!$B61</f>
        <v/>
      </c>
      <c r="Q92" s="98" t="str">
        <f t="array" aca="1" ref="Q92" ca="1">IFERROR(IF(ROWS(NPE!$1:59)&lt;=COUNTA(NPE!A$2:A$181),INDEX(NPE!A$2:A$181,SMALL(IF(NPE!A$2:A$181&lt;&gt;"",ROW(INDIRECT("1:"&amp;ROWS(NPE!A$2:A$181)))),ROWS(NPE!$1:59))),""),"")</f>
        <v/>
      </c>
      <c r="R92" s="98" t="str">
        <f t="array" aca="1" ref="R92" ca="1">IFERROR(IF(ROWS(NPE!$1:59)&lt;=COUNTA(NPE!B$2:B$181),INDEX(NPE!B$2:B$181,SMALL(IF(NPE!B$2:B$181&lt;&gt;"",ROW(INDIRECT("1:"&amp;ROWS(NPE!B$2:B$181)))),ROWS(NPE!$1:59))),""),"")</f>
        <v/>
      </c>
      <c r="S92" s="98" t="str">
        <f t="array" aca="1" ref="S92" ca="1">IFERROR(IF(ROWS(NPE!$1:59)&lt;=COUNTA(NPE!C$2:C$181),INDEX(NPE!C$2:C$181,SMALL(IF(NPE!C$2:C$181&lt;&gt;"",ROW(INDIRECT("1:"&amp;ROWS(NPE!C$2:C$181)))),ROWS(NPE!$1:59))),""),"")</f>
        <v/>
      </c>
      <c r="T92" s="98" t="str">
        <f t="array" aca="1" ref="T92" ca="1">IFERROR(IF(ROWS(NPE!$1:59)&lt;=COUNTA(NPE!D$2:D$181),INDEX(NPE!D$2:D$181,SMALL(IF(NPE!D$2:D$181&lt;&gt;"",ROW(INDIRECT("1:"&amp;ROWS(NPE!D$2:D$181)))),ROWS(NPE!$1:59))),""),"")</f>
        <v/>
      </c>
      <c r="U92" s="98" t="str">
        <f t="array" aca="1" ref="U92" ca="1">IFERROR(IF(ROWS(NPE!$1:59)&lt;=COUNTA(NPE!E$2:E$181),INDEX(NPE!E$2:E$181,SMALL(IF(NPE!E$2:E$181&lt;&gt;"",ROW(INDIRECT("1:"&amp;ROWS(NPE!E$2:E$181)))),ROWS(NPE!$1:59))),""),"")</f>
        <v/>
      </c>
      <c r="V92" s="98" t="str">
        <f t="array" aca="1" ref="V92" ca="1">IFERROR(IF(ROWS(NPE!$1:59)&lt;=COUNTA(NPE!F$2:F$181),INDEX(NPE!F$2:F$181,SMALL(IF(NPE!F$2:F$181&lt;&gt;"",ROW(INDIRECT("1:"&amp;ROWS(NPE!F$2:F$181)))),ROWS(NPE!$1:59))),""),"")</f>
        <v/>
      </c>
      <c r="W92" s="98" t="str">
        <f t="array" aca="1" ref="W92" ca="1">IFERROR(IF(ROWS(NPE!$1:59)&lt;=COUNTA(NPE!G$2:G$181),INDEX(NPE!G$2:G$181,SMALL(IF(NPE!G$2:G$181&lt;&gt;"",ROW(INDIRECT("1:"&amp;ROWS(NPE!G$2:G$181)))),ROWS(NPE!$1:59))),""),"")</f>
        <v/>
      </c>
      <c r="X92" s="98" t="str">
        <f t="array" aca="1" ref="X92" ca="1">IFERROR(IF(ROWS(NPE!$1:59)&lt;=COUNTA(NPE!H$2:H$181),INDEX(NPE!H$2:H$181,SMALL(IF(NPE!H$2:H$181&lt;&gt;"",ROW(INDIRECT("1:"&amp;ROWS(NPE!H$2:H$181)))),ROWS(NPE!$1:59))),""),"")</f>
        <v/>
      </c>
      <c r="Y92" s="98" t="str">
        <f t="array" aca="1" ref="Y92" ca="1">IFERROR(IF(ROWS(NPE!$1:59)&lt;=COUNTA(NPE!I$2:I$181),INDEX(NPE!I$2:I$181,SMALL(IF(NPE!I$2:I$181&lt;&gt;"",ROW(INDIRECT("1:"&amp;ROWS(NPE!I$2:I$181)))),ROWS(NPE!$1:59))),""),"")</f>
        <v/>
      </c>
      <c r="Z92" s="98" t="str">
        <f t="array" aca="1" ref="Z92" ca="1">IFERROR(IF(ROWS(NPE!$1:59)&lt;=COUNTA(NPE!J$2:J$181),INDEX(NPE!J$2:J$181,SMALL(IF(NPE!J$2:J$181&lt;&gt;"",ROW(INDIRECT("1:"&amp;ROWS(NPE!J$2:J$181)))),ROWS(NPE!$1:59))),""),"")</f>
        <v/>
      </c>
      <c r="AA92" s="98" t="str">
        <f t="array" aca="1" ref="AA92" ca="1">IFERROR(IF(ROWS(NPE!$1:59)&lt;=COUNTA(NPE!K$2:K$181),INDEX(NPE!K$2:K$181,SMALL(IF(NPE!K$2:K$181&lt;&gt;"",ROW(INDIRECT("1:"&amp;ROWS(NPE!K$2:K$181)))),ROWS(NPE!$1:59))),""),"")</f>
        <v/>
      </c>
      <c r="AB92" s="98" t="str">
        <f t="array" aca="1" ref="AB92" ca="1">IFERROR(IF(ROWS(NPE!$1:59)&lt;=COUNTA(NPE!L$2:L$181),INDEX(NPE!L$2:L$181,SMALL(IF(NPE!L$2:L$181&lt;&gt;"",ROW(INDIRECT("1:"&amp;ROWS(NPE!L$2:L$181)))),ROWS(NPE!$1:59))),""),"")</f>
        <v/>
      </c>
      <c r="AC92" s="98" t="str">
        <f t="array" aca="1" ref="AC92" ca="1">IFERROR(IF(ROWS(NPE!$1:59)&lt;=COUNTA(NPE!M$2:M$181),INDEX(NPE!M$2:M$181,SMALL(IF(NPE!M$2:M$181&lt;&gt;"",ROW(INDIRECT("1:"&amp;ROWS(NPE!M$2:M$181)))),ROWS(NPE!$1:59))),""),"")</f>
        <v/>
      </c>
      <c r="AD92" s="98" t="str">
        <f t="array" aca="1" ref="AD92" ca="1">IFERROR(IF(ROWS(NPE!$1:59)&lt;=COUNTA(NPE!N$2:N$181),INDEX(NPE!N$2:N$181,SMALL(IF(NPE!N$2:N$181&lt;&gt;"",ROW(INDIRECT("1:"&amp;ROWS(NPE!N$2:N$181)))),ROWS(NPE!$1:59))),""),"")</f>
        <v/>
      </c>
      <c r="AE92" s="98" t="str">
        <f t="array" aca="1" ref="AE92" ca="1">IFERROR(IF(ROWS(NPE!$1:59)&lt;=COUNTA(NPE!O$2:O$181),INDEX(NPE!O$2:O$181,SMALL(IF(NPE!O$2:O$181&lt;&gt;"",ROW(INDIRECT("1:"&amp;ROWS(NPE!O$2:O$181)))),ROWS(NPE!$1:59))),""),"")</f>
        <v/>
      </c>
      <c r="AF92" s="98" t="str">
        <f t="array" aca="1" ref="AF92" ca="1">IFERROR(IF(ROWS(NPE!$1:59)&lt;=COUNTA(NPE!P$2:P$181),INDEX(NPE!P$2:P$181,SMALL(IF(NPE!P$2:P$181&lt;&gt;"",ROW(INDIRECT("1:"&amp;ROWS(NPE!P$2:P$181)))),ROWS(NPE!$1:59))),""),"")</f>
        <v/>
      </c>
      <c r="AG92" s="98" t="str">
        <f t="array" aca="1" ref="AG92" ca="1">IFERROR(IF(ROWS(NPE!$1:59)&lt;=COUNTA(NPE!Q$2:Q$181),INDEX(NPE!Q$2:Q$181,SMALL(IF(NPE!Q$2:Q$181&lt;&gt;"",ROW(INDIRECT("1:"&amp;ROWS(NPE!Q$2:Q$181)))),ROWS(NPE!$1:59))),""),"")</f>
        <v/>
      </c>
      <c r="AH92" s="98" t="str">
        <f t="array" aca="1" ref="AH92" ca="1">IFERROR(IF(ROWS(NPE!$1:59)&lt;=COUNTA(NPE!R$2:R$181),INDEX(NPE!R$2:R$181,SMALL(IF(NPE!R$2:R$181&lt;&gt;"",ROW(INDIRECT("1:"&amp;ROWS(NPE!R$2:R$181)))),ROWS(NPE!$1:59))),""),"")</f>
        <v/>
      </c>
      <c r="AI92" s="98" t="str">
        <f t="array" aca="1" ref="AI92" ca="1">IFERROR(IF(ROWS(NPE!$1:59)&lt;=COUNTA(NPE!S$2:S$181),INDEX(NPE!S$2:S$181,SMALL(IF(NPE!S$2:S$181&lt;&gt;"",ROW(INDIRECT("1:"&amp;ROWS(NPE!S$2:S$181)))),ROWS(NPE!$1:59))),""),"")</f>
        <v/>
      </c>
      <c r="AJ92" s="98" t="str">
        <f t="array" aca="1" ref="AJ92" ca="1">IFERROR(IF(ROWS(NPE!$1:59)&lt;=COUNTA(NPE!T$2:T$181),INDEX(NPE!T$2:T$181,SMALL(IF(NPE!T$2:T$181&lt;&gt;"",ROW(INDIRECT("1:"&amp;ROWS(NPE!T$2:T$181)))),ROWS(NPE!$1:59))),""),"")</f>
        <v/>
      </c>
      <c r="AK92" s="98" t="str">
        <f t="array" aca="1" ref="AK92" ca="1">IFERROR(IF(ROWS(NPE!$1:59)&lt;=COUNTA(NPE!U$2:U$181),INDEX(NPE!U$2:U$181,SMALL(IF(NPE!U$2:U$181&lt;&gt;"",ROW(INDIRECT("1:"&amp;ROWS(NPE!U$2:U$181)))),ROWS(NPE!$1:59))),""),"")</f>
        <v/>
      </c>
      <c r="AL92" s="98" t="str">
        <f t="array" aca="1" ref="AL92" ca="1">IFERROR(IF(ROWS(NPE!$1:59)&lt;=COUNTA(NPE!V$2:V$181),INDEX(NPE!V$2:V$181,SMALL(IF(NPE!V$2:V$181&lt;&gt;"",ROW(INDIRECT("1:"&amp;ROWS(NPE!V$2:V$181)))),ROWS(NPE!$1:59))),""),"")</f>
        <v/>
      </c>
      <c r="AM92" s="98" t="str">
        <f t="array" aca="1" ref="AM92" ca="1">IFERROR(IF(ROWS(NPE!$1:59)&lt;=COUNTA(NPE!W$2:W$181),INDEX(NPE!W$2:W$181,SMALL(IF(NPE!W$2:W$181&lt;&gt;"",ROW(INDIRECT("1:"&amp;ROWS(NPE!W$2:W$181)))),ROWS(NPE!$1:59))),""),"")</f>
        <v/>
      </c>
      <c r="AN92" s="98" t="str">
        <f t="array" aca="1" ref="AN92" ca="1">IFERROR(IF(ROWS(NPE!$1:59)&lt;=COUNTA(NPE!X$2:X$181),INDEX(NPE!X$2:X$181,SMALL(IF(NPE!X$2:X$181&lt;&gt;"",ROW(INDIRECT("1:"&amp;ROWS(NPE!X$2:X$181)))),ROWS(NPE!$1:59))),""),"")</f>
        <v/>
      </c>
      <c r="AO92" s="98" t="str">
        <f t="array" aca="1" ref="AO92" ca="1">IFERROR(IF(ROWS(NPE!$1:59)&lt;=COUNTA(NPE!Y$2:Y$181),INDEX(NPE!Y$2:Y$181,SMALL(IF(NPE!Y$2:Y$181&lt;&gt;"",ROW(INDIRECT("1:"&amp;ROWS(NPE!Y$2:Y$181)))),ROWS(NPE!$1:59))),""),"")</f>
        <v/>
      </c>
      <c r="AP92" s="98" t="str">
        <f t="array" aca="1" ref="AP92" ca="1">IFERROR(IF(ROWS(NPE!$1:59)&lt;=COUNTA(NPE!Z$2:Z$181),INDEX(NPE!Z$2:Z$181,SMALL(IF(NPE!Z$2:Z$181&lt;&gt;"",ROW(INDIRECT("1:"&amp;ROWS(NPE!Z$2:Z$181)))),ROWS(NPE!$1:59))),""),"")</f>
        <v/>
      </c>
      <c r="AQ92" s="98" t="str">
        <f t="array" aca="1" ref="AQ92" ca="1">IFERROR(IF(ROWS(NPE!$1:59)&lt;=COUNTA(NPE!AA$2:AA$181),INDEX(NPE!AA$2:AA$181,SMALL(IF(NPE!AA$2:AA$181&lt;&gt;"",ROW(INDIRECT("1:"&amp;ROWS(NPE!AA$2:AA$181)))),ROWS(NPE!$1:59))),""),"")</f>
        <v/>
      </c>
      <c r="AR92" s="98" t="str">
        <f t="array" aca="1" ref="AR92" ca="1">IFERROR(IF(ROWS(NPE!$1:59)&lt;=COUNTA(NPE!AB$2:AB$181),INDEX(NPE!AB$2:AB$181,SMALL(IF(NPE!AB$2:AB$181&lt;&gt;"",ROW(INDIRECT("1:"&amp;ROWS(NPE!AB$2:AB$181)))),ROWS(NPE!$1:59))),""),"")</f>
        <v/>
      </c>
      <c r="AS92" s="98" t="str">
        <f t="array" aca="1" ref="AS92" ca="1">IFERROR(IF(ROWS(NPE!$1:59)&lt;=COUNTA(NPE!AC$2:AC$181),INDEX(NPE!AC$2:AC$181,SMALL(IF(NPE!AC$2:AC$181&lt;&gt;"",ROW(INDIRECT("1:"&amp;ROWS(NPE!AC$2:AC$181)))),ROWS(NPE!$1:59))),""),"")</f>
        <v/>
      </c>
      <c r="AT92" s="98" t="str">
        <f t="array" aca="1" ref="AT92" ca="1">IFERROR(IF(ROWS(NPE!$1:59)&lt;=COUNTA(NPE!AD$2:AD$181),INDEX(NPE!AD$2:AD$181,SMALL(IF(NPE!AD$2:AD$181&lt;&gt;"",ROW(INDIRECT("1:"&amp;ROWS(NPE!AD$2:AD$181)))),ROWS(NPE!$1:59))),""),"")</f>
        <v/>
      </c>
      <c r="AU92" s="98" t="str">
        <f t="array" aca="1" ref="AU92" ca="1">IFERROR(IF(ROWS(NPE!$1:59)&lt;=COUNTA(NPE!AE$2:AE$181),INDEX(NPE!AE$2:AE$181,SMALL(IF(NPE!AE$2:AE$181&lt;&gt;"",ROW(INDIRECT("1:"&amp;ROWS(NPE!AE$2:AE$181)))),ROWS(NPE!$1:59))),""),"")</f>
        <v/>
      </c>
      <c r="AV92" s="98" t="str">
        <f t="array" aca="1" ref="AV92" ca="1">IFERROR(IF(ROWS(NPE!$1:59)&lt;=COUNTA(NPE!AF$2:AF$181),INDEX(NPE!AF$2:AF$181,SMALL(IF(NPE!AF$2:AF$181&lt;&gt;"",ROW(INDIRECT("1:"&amp;ROWS(NPE!AF$2:AF$181)))),ROWS(NPE!$1:59))),""),"")</f>
        <v/>
      </c>
      <c r="AW92" s="98" t="str">
        <f t="array" aca="1" ref="AW92" ca="1">IFERROR(IF(ROWS(NPE!$1:59)&lt;=COUNTA(NPE!AG$2:AG$181),INDEX(NPE!AG$2:AG$181,SMALL(IF(NPE!AG$2:AG$181&lt;&gt;"",ROW(INDIRECT("1:"&amp;ROWS(NPE!AG$2:AG$181)))),ROWS(NPE!$1:59))),""),"")</f>
        <v/>
      </c>
      <c r="AX92" s="98" t="str">
        <f t="array" aca="1" ref="AX92" ca="1">IFERROR(IF(ROWS(NPE!$1:59)&lt;=COUNTA(NPE!AH$2:AH$181),INDEX(NPE!AH$2:AH$181,SMALL(IF(NPE!AH$2:AH$181&lt;&gt;"",ROW(INDIRECT("1:"&amp;ROWS(NPE!AH$2:AH$181)))),ROWS(NPE!$1:59))),""),"")</f>
        <v/>
      </c>
      <c r="AY92" s="98" t="str">
        <f t="array" aca="1" ref="AY92" ca="1">IFERROR(IF(ROWS(NPE!$1:59)&lt;=COUNTA(NPE!AI$2:AI$181),INDEX(NPE!AI$2:AI$181,SMALL(IF(NPE!AI$2:AI$181&lt;&gt;"",ROW(INDIRECT("1:"&amp;ROWS(NPE!AI$2:AI$181)))),ROWS(NPE!$1:59))),""),"")</f>
        <v/>
      </c>
      <c r="AZ92" s="98" t="str">
        <f t="array" aca="1" ref="AZ92" ca="1">IFERROR(IF(ROWS(NPE!$1:59)&lt;=COUNTA(NPE!AJ$2:AJ$181),INDEX(NPE!AJ$2:AJ$181,SMALL(IF(NPE!AJ$2:AJ$181&lt;&gt;"",ROW(INDIRECT("1:"&amp;ROWS(NPE!AJ$2:AJ$181)))),ROWS(NPE!$1:59))),""),"")</f>
        <v/>
      </c>
      <c r="BA92" s="98" t="str">
        <f t="array" aca="1" ref="BA92" ca="1">IFERROR(IF(ROWS(NPE!$1:59)&lt;=COUNTA(NPE!AK$2:AK$181),INDEX(NPE!AK$2:AK$181,SMALL(IF(NPE!AK$2:AK$181&lt;&gt;"",ROW(INDIRECT("1:"&amp;ROWS(NPE!AK$2:AK$181)))),ROWS(NPE!$1:59))),""),"")</f>
        <v/>
      </c>
      <c r="BB92" s="98" t="str">
        <f t="array" aca="1" ref="BB92" ca="1">IFERROR(IF(ROWS(NPE!$1:59)&lt;=COUNTA(NPE!AL$2:AL$181),INDEX(NPE!AL$2:AL$181,SMALL(IF(NPE!AL$2:AL$181&lt;&gt;"",ROW(INDIRECT("1:"&amp;ROWS(NPE!AL$2:AL$181)))),ROWS(NPE!$1:59))),""),"")</f>
        <v/>
      </c>
      <c r="BC92" s="98" t="str">
        <f t="array" aca="1" ref="BC92" ca="1">IFERROR(IF(ROWS(NPE!$1:59)&lt;=COUNTA(NPE!AM$2:AM$181),INDEX(NPE!AM$2:AM$181,SMALL(IF(NPE!AM$2:AM$181&lt;&gt;"",ROW(INDIRECT("1:"&amp;ROWS(NPE!AM$2:AM$181)))),ROWS(NPE!$1:59))),""),"")</f>
        <v/>
      </c>
      <c r="BD92" s="98" t="str">
        <f t="array" aca="1" ref="BD92" ca="1">IFERROR(IF(ROWS(NPE!$1:59)&lt;=COUNTA(NPE!AN$2:AN$181),INDEX(NPE!AN$2:AN$181,SMALL(IF(NPE!AN$2:AN$181&lt;&gt;"",ROW(INDIRECT("1:"&amp;ROWS(NPE!AN$2:AN$181)))),ROWS(NPE!$1:59))),""),"")</f>
        <v/>
      </c>
      <c r="BE92" s="98" t="str">
        <f t="array" aca="1" ref="BE92" ca="1">IFERROR(IF(ROWS(NPE!$1:59)&lt;=COUNTA(NPE!AO$2:AO$181),INDEX(NPE!AO$2:AO$181,SMALL(IF(NPE!AO$2:AO$181&lt;&gt;"",ROW(INDIRECT("1:"&amp;ROWS(NPE!AO$2:AO$181)))),ROWS(NPE!$1:59))),""),"")</f>
        <v/>
      </c>
      <c r="BF92" s="98" t="str">
        <f t="array" aca="1" ref="BF92" ca="1">IFERROR(IF(ROWS(NPE!$1:59)&lt;=COUNTA(NPE!AP$2:AP$181),INDEX(NPE!AP$2:AP$181,SMALL(IF(NPE!AP$2:AP$181&lt;&gt;"",ROW(INDIRECT("1:"&amp;ROWS(NPE!AP$2:AP$181)))),ROWS(NPE!$1:59))),""),"")</f>
        <v/>
      </c>
      <c r="BG92" s="98" t="str">
        <f t="array" aca="1" ref="BG92" ca="1">IFERROR(IF(ROWS(NPE!$1:59)&lt;=COUNTA(NPE!AQ$2:AQ$181),INDEX(NPE!AQ$2:AQ$181,SMALL(IF(NPE!AQ$2:AQ$181&lt;&gt;"",ROW(INDIRECT("1:"&amp;ROWS(NPE!AQ$2:AQ$181)))),ROWS(NPE!$1:59))),""),"")</f>
        <v/>
      </c>
      <c r="BH92" s="98" t="str">
        <f t="array" aca="1" ref="BH92" ca="1">IFERROR(IF(ROWS(NPE!$1:59)&lt;=COUNTA(NPE!AR$2:AR$181),INDEX(NPE!AR$2:AR$181,SMALL(IF(NPE!AR$2:AR$181&lt;&gt;"",ROW(INDIRECT("1:"&amp;ROWS(NPE!AR$2:AR$181)))),ROWS(NPE!$1:59))),""),"")</f>
        <v/>
      </c>
      <c r="BI92" s="98" t="str">
        <f t="array" aca="1" ref="BI92" ca="1">IFERROR(IF(ROWS(NPE!$1:59)&lt;=COUNTA(NPE!AS$2:AS$181),INDEX(NPE!AS$2:AS$181,SMALL(IF(NPE!AS$2:AS$181&lt;&gt;"",ROW(INDIRECT("1:"&amp;ROWS(NPE!AS$2:AS$181)))),ROWS(NPE!$1:59))),""),"")</f>
        <v/>
      </c>
      <c r="BJ92" s="98" t="str">
        <f t="array" aca="1" ref="BJ92" ca="1">IFERROR(IF(ROWS(NPE!$1:59)&lt;=COUNTA(NPE!AT$2:AT$181),INDEX(NPE!AT$2:AT$181,SMALL(IF(NPE!AT$2:AT$181&lt;&gt;"",ROW(INDIRECT("1:"&amp;ROWS(NPE!AT$2:AT$181)))),ROWS(NPE!$1:59))),""),"")</f>
        <v/>
      </c>
      <c r="BK92" s="98" t="str">
        <f t="array" aca="1" ref="BK92" ca="1">IFERROR(IF(ROWS(NPE!$1:59)&lt;=COUNTA(NPE!AU$2:AU$181),INDEX(NPE!AU$2:AU$181,SMALL(IF(NPE!AU$2:AU$181&lt;&gt;"",ROW(INDIRECT("1:"&amp;ROWS(NPE!AU$2:AU$181)))),ROWS(NPE!$1:59))),""),"")</f>
        <v/>
      </c>
      <c r="BL92" s="98" t="str">
        <f t="array" aca="1" ref="BL92" ca="1">IFERROR(IF(ROWS(NPE!$1:59)&lt;=COUNTA(NPE!AV$2:AV$181),INDEX(NPE!AV$2:AV$181,SMALL(IF(NPE!AV$2:AV$181&lt;&gt;"",ROW(INDIRECT("1:"&amp;ROWS(NPE!AV$2:AV$181)))),ROWS(NPE!$1:59))),""),"")</f>
        <v/>
      </c>
      <c r="BM92" s="98" t="str">
        <f t="array" aca="1" ref="BM92" ca="1">IFERROR(IF(ROWS(NPE!$1:59)&lt;=COUNTA(NPE!AW$2:AW$181),INDEX(NPE!AW$2:AW$181,SMALL(IF(NPE!AW$2:AW$181&lt;&gt;"",ROW(INDIRECT("1:"&amp;ROWS(NPE!AW$2:AW$181)))),ROWS(NPE!$1:59))),""),"")</f>
        <v/>
      </c>
      <c r="BN92" s="98" t="str">
        <f t="array" aca="1" ref="BN92" ca="1">IFERROR(IF(ROWS(NPE!$1:59)&lt;=COUNTA(NPE!AX$2:AX$181),INDEX(NPE!AX$2:AX$181,SMALL(IF(NPE!AX$2:AX$181&lt;&gt;"",ROW(INDIRECT("1:"&amp;ROWS(NPE!AX$2:AX$181)))),ROWS(NPE!$1:59))),""),"")</f>
        <v/>
      </c>
      <c r="BO92" s="98" t="str">
        <f t="array" aca="1" ref="BO92" ca="1">IFERROR(IF(ROWS(NPE!$1:59)&lt;=COUNTA(NPE!AY$2:AY$181),INDEX(NPE!AY$2:AY$181,SMALL(IF(NPE!AY$2:AY$181&lt;&gt;"",ROW(INDIRECT("1:"&amp;ROWS(NPE!AY$2:AY$181)))),ROWS(NPE!$1:59))),""),"")</f>
        <v/>
      </c>
      <c r="BP92" s="98" t="str">
        <f t="array" aca="1" ref="BP92" ca="1">IFERROR(IF(ROWS(NPE!$1:59)&lt;=COUNTA(NPE!AZ$2:AZ$181),INDEX(NPE!AZ$2:AZ$181,SMALL(IF(NPE!AZ$2:AZ$181&lt;&gt;"",ROW(INDIRECT("1:"&amp;ROWS(NPE!AZ$2:AZ$181)))),ROWS(NPE!$1:59))),""),"")</f>
        <v/>
      </c>
    </row>
    <row r="93" spans="2:68" ht="15" thickBot="1" x14ac:dyDescent="0.25">
      <c r="B93" s="189" t="str">
        <f ca="1">Surfaces!$B62</f>
        <v/>
      </c>
      <c r="C93" s="190" t="str">
        <f ca="1">Surfaces!$B62</f>
        <v/>
      </c>
      <c r="D93" s="190" t="str">
        <f ca="1">Surfaces!$B62</f>
        <v/>
      </c>
      <c r="E93" s="190" t="str">
        <f ca="1">Surfaces!$B62</f>
        <v/>
      </c>
      <c r="F93" s="190" t="str">
        <f ca="1">Surfaces!$B62</f>
        <v/>
      </c>
      <c r="G93" s="194" t="str">
        <f ca="1">IFERROR(IF((VLOOKUP(B93,Surfaces!$B$1:$AL$61,18,0))="",(VLOOKUP(B93,Surfaces!$B$1:$AL$61,31,0)/$C$3),(VLOOKUP(B93,Surfaces!$B$1:$AL$61,18,0)/$C$3)),"")</f>
        <v/>
      </c>
      <c r="H93" s="190" t="str">
        <f ca="1">Surfaces!$B62</f>
        <v/>
      </c>
      <c r="I93" s="190" t="str">
        <f ca="1">Surfaces!$B62</f>
        <v/>
      </c>
      <c r="J93" s="190" t="str">
        <f ca="1">Surfaces!$B62</f>
        <v/>
      </c>
      <c r="K93" s="190" t="str">
        <f ca="1">Surfaces!$B62</f>
        <v/>
      </c>
      <c r="L93" s="190" t="str">
        <f ca="1">Surfaces!$B62</f>
        <v/>
      </c>
      <c r="M93" s="190" t="str">
        <f ca="1">Surfaces!$B62</f>
        <v/>
      </c>
      <c r="N93" s="190" t="str">
        <f ca="1">Surfaces!$B62</f>
        <v/>
      </c>
      <c r="O93" s="191" t="str">
        <f ca="1">Surfaces!$B62</f>
        <v/>
      </c>
      <c r="Q93" s="98" t="str">
        <f t="array" aca="1" ref="Q93" ca="1">IFERROR(IF(ROWS(NPE!$1:60)&lt;=COUNTA(NPE!A$2:A$181),INDEX(NPE!A$2:A$181,SMALL(IF(NPE!A$2:A$181&lt;&gt;"",ROW(INDIRECT("1:"&amp;ROWS(NPE!A$2:A$181)))),ROWS(NPE!$1:60))),""),"")</f>
        <v/>
      </c>
      <c r="R93" s="98" t="str">
        <f t="array" aca="1" ref="R93" ca="1">IFERROR(IF(ROWS(NPE!$1:60)&lt;=COUNTA(NPE!B$2:B$181),INDEX(NPE!B$2:B$181,SMALL(IF(NPE!B$2:B$181&lt;&gt;"",ROW(INDIRECT("1:"&amp;ROWS(NPE!B$2:B$181)))),ROWS(NPE!$1:60))),""),"")</f>
        <v/>
      </c>
      <c r="S93" s="98" t="str">
        <f t="array" aca="1" ref="S93" ca="1">IFERROR(IF(ROWS(NPE!$1:60)&lt;=COUNTA(NPE!C$2:C$181),INDEX(NPE!C$2:C$181,SMALL(IF(NPE!C$2:C$181&lt;&gt;"",ROW(INDIRECT("1:"&amp;ROWS(NPE!C$2:C$181)))),ROWS(NPE!$1:60))),""),"")</f>
        <v/>
      </c>
      <c r="T93" s="98" t="str">
        <f t="array" aca="1" ref="T93" ca="1">IFERROR(IF(ROWS(NPE!$1:60)&lt;=COUNTA(NPE!D$2:D$181),INDEX(NPE!D$2:D$181,SMALL(IF(NPE!D$2:D$181&lt;&gt;"",ROW(INDIRECT("1:"&amp;ROWS(NPE!D$2:D$181)))),ROWS(NPE!$1:60))),""),"")</f>
        <v/>
      </c>
      <c r="U93" s="98" t="str">
        <f t="array" aca="1" ref="U93" ca="1">IFERROR(IF(ROWS(NPE!$1:60)&lt;=COUNTA(NPE!E$2:E$181),INDEX(NPE!E$2:E$181,SMALL(IF(NPE!E$2:E$181&lt;&gt;"",ROW(INDIRECT("1:"&amp;ROWS(NPE!E$2:E$181)))),ROWS(NPE!$1:60))),""),"")</f>
        <v/>
      </c>
      <c r="V93" s="98" t="str">
        <f t="array" aca="1" ref="V93" ca="1">IFERROR(IF(ROWS(NPE!$1:60)&lt;=COUNTA(NPE!F$2:F$181),INDEX(NPE!F$2:F$181,SMALL(IF(NPE!F$2:F$181&lt;&gt;"",ROW(INDIRECT("1:"&amp;ROWS(NPE!F$2:F$181)))),ROWS(NPE!$1:60))),""),"")</f>
        <v/>
      </c>
      <c r="W93" s="98" t="str">
        <f t="array" aca="1" ref="W93" ca="1">IFERROR(IF(ROWS(NPE!$1:60)&lt;=COUNTA(NPE!G$2:G$181),INDEX(NPE!G$2:G$181,SMALL(IF(NPE!G$2:G$181&lt;&gt;"",ROW(INDIRECT("1:"&amp;ROWS(NPE!G$2:G$181)))),ROWS(NPE!$1:60))),""),"")</f>
        <v/>
      </c>
      <c r="X93" s="98" t="str">
        <f t="array" aca="1" ref="X93" ca="1">IFERROR(IF(ROWS(NPE!$1:60)&lt;=COUNTA(NPE!H$2:H$181),INDEX(NPE!H$2:H$181,SMALL(IF(NPE!H$2:H$181&lt;&gt;"",ROW(INDIRECT("1:"&amp;ROWS(NPE!H$2:H$181)))),ROWS(NPE!$1:60))),""),"")</f>
        <v/>
      </c>
      <c r="Y93" s="98" t="str">
        <f t="array" aca="1" ref="Y93" ca="1">IFERROR(IF(ROWS(NPE!$1:60)&lt;=COUNTA(NPE!I$2:I$181),INDEX(NPE!I$2:I$181,SMALL(IF(NPE!I$2:I$181&lt;&gt;"",ROW(INDIRECT("1:"&amp;ROWS(NPE!I$2:I$181)))),ROWS(NPE!$1:60))),""),"")</f>
        <v/>
      </c>
      <c r="Z93" s="98" t="str">
        <f t="array" aca="1" ref="Z93" ca="1">IFERROR(IF(ROWS(NPE!$1:60)&lt;=COUNTA(NPE!J$2:J$181),INDEX(NPE!J$2:J$181,SMALL(IF(NPE!J$2:J$181&lt;&gt;"",ROW(INDIRECT("1:"&amp;ROWS(NPE!J$2:J$181)))),ROWS(NPE!$1:60))),""),"")</f>
        <v/>
      </c>
      <c r="AA93" s="98" t="str">
        <f t="array" aca="1" ref="AA93" ca="1">IFERROR(IF(ROWS(NPE!$1:60)&lt;=COUNTA(NPE!K$2:K$181),INDEX(NPE!K$2:K$181,SMALL(IF(NPE!K$2:K$181&lt;&gt;"",ROW(INDIRECT("1:"&amp;ROWS(NPE!K$2:K$181)))),ROWS(NPE!$1:60))),""),"")</f>
        <v/>
      </c>
      <c r="AB93" s="98" t="str">
        <f t="array" aca="1" ref="AB93" ca="1">IFERROR(IF(ROWS(NPE!$1:60)&lt;=COUNTA(NPE!L$2:L$181),INDEX(NPE!L$2:L$181,SMALL(IF(NPE!L$2:L$181&lt;&gt;"",ROW(INDIRECT("1:"&amp;ROWS(NPE!L$2:L$181)))),ROWS(NPE!$1:60))),""),"")</f>
        <v/>
      </c>
      <c r="AC93" s="98" t="str">
        <f t="array" aca="1" ref="AC93" ca="1">IFERROR(IF(ROWS(NPE!$1:60)&lt;=COUNTA(NPE!M$2:M$181),INDEX(NPE!M$2:M$181,SMALL(IF(NPE!M$2:M$181&lt;&gt;"",ROW(INDIRECT("1:"&amp;ROWS(NPE!M$2:M$181)))),ROWS(NPE!$1:60))),""),"")</f>
        <v/>
      </c>
      <c r="AD93" s="98" t="str">
        <f t="array" aca="1" ref="AD93" ca="1">IFERROR(IF(ROWS(NPE!$1:60)&lt;=COUNTA(NPE!N$2:N$181),INDEX(NPE!N$2:N$181,SMALL(IF(NPE!N$2:N$181&lt;&gt;"",ROW(INDIRECT("1:"&amp;ROWS(NPE!N$2:N$181)))),ROWS(NPE!$1:60))),""),"")</f>
        <v/>
      </c>
      <c r="AE93" s="98" t="str">
        <f t="array" aca="1" ref="AE93" ca="1">IFERROR(IF(ROWS(NPE!$1:60)&lt;=COUNTA(NPE!O$2:O$181),INDEX(NPE!O$2:O$181,SMALL(IF(NPE!O$2:O$181&lt;&gt;"",ROW(INDIRECT("1:"&amp;ROWS(NPE!O$2:O$181)))),ROWS(NPE!$1:60))),""),"")</f>
        <v/>
      </c>
      <c r="AF93" s="98" t="str">
        <f t="array" aca="1" ref="AF93" ca="1">IFERROR(IF(ROWS(NPE!$1:60)&lt;=COUNTA(NPE!P$2:P$181),INDEX(NPE!P$2:P$181,SMALL(IF(NPE!P$2:P$181&lt;&gt;"",ROW(INDIRECT("1:"&amp;ROWS(NPE!P$2:P$181)))),ROWS(NPE!$1:60))),""),"")</f>
        <v/>
      </c>
      <c r="AG93" s="98" t="str">
        <f t="array" aca="1" ref="AG93" ca="1">IFERROR(IF(ROWS(NPE!$1:60)&lt;=COUNTA(NPE!Q$2:Q$181),INDEX(NPE!Q$2:Q$181,SMALL(IF(NPE!Q$2:Q$181&lt;&gt;"",ROW(INDIRECT("1:"&amp;ROWS(NPE!Q$2:Q$181)))),ROWS(NPE!$1:60))),""),"")</f>
        <v/>
      </c>
      <c r="AH93" s="98" t="str">
        <f t="array" aca="1" ref="AH93" ca="1">IFERROR(IF(ROWS(NPE!$1:60)&lt;=COUNTA(NPE!R$2:R$181),INDEX(NPE!R$2:R$181,SMALL(IF(NPE!R$2:R$181&lt;&gt;"",ROW(INDIRECT("1:"&amp;ROWS(NPE!R$2:R$181)))),ROWS(NPE!$1:60))),""),"")</f>
        <v/>
      </c>
      <c r="AI93" s="98" t="str">
        <f t="array" aca="1" ref="AI93" ca="1">IFERROR(IF(ROWS(NPE!$1:60)&lt;=COUNTA(NPE!S$2:S$181),INDEX(NPE!S$2:S$181,SMALL(IF(NPE!S$2:S$181&lt;&gt;"",ROW(INDIRECT("1:"&amp;ROWS(NPE!S$2:S$181)))),ROWS(NPE!$1:60))),""),"")</f>
        <v/>
      </c>
      <c r="AJ93" s="98" t="str">
        <f t="array" aca="1" ref="AJ93" ca="1">IFERROR(IF(ROWS(NPE!$1:60)&lt;=COUNTA(NPE!T$2:T$181),INDEX(NPE!T$2:T$181,SMALL(IF(NPE!T$2:T$181&lt;&gt;"",ROW(INDIRECT("1:"&amp;ROWS(NPE!T$2:T$181)))),ROWS(NPE!$1:60))),""),"")</f>
        <v/>
      </c>
      <c r="AK93" s="98" t="str">
        <f t="array" aca="1" ref="AK93" ca="1">IFERROR(IF(ROWS(NPE!$1:60)&lt;=COUNTA(NPE!U$2:U$181),INDEX(NPE!U$2:U$181,SMALL(IF(NPE!U$2:U$181&lt;&gt;"",ROW(INDIRECT("1:"&amp;ROWS(NPE!U$2:U$181)))),ROWS(NPE!$1:60))),""),"")</f>
        <v/>
      </c>
      <c r="AL93" s="98" t="str">
        <f t="array" aca="1" ref="AL93" ca="1">IFERROR(IF(ROWS(NPE!$1:60)&lt;=COUNTA(NPE!V$2:V$181),INDEX(NPE!V$2:V$181,SMALL(IF(NPE!V$2:V$181&lt;&gt;"",ROW(INDIRECT("1:"&amp;ROWS(NPE!V$2:V$181)))),ROWS(NPE!$1:60))),""),"")</f>
        <v/>
      </c>
      <c r="AM93" s="98" t="str">
        <f t="array" aca="1" ref="AM93" ca="1">IFERROR(IF(ROWS(NPE!$1:60)&lt;=COUNTA(NPE!W$2:W$181),INDEX(NPE!W$2:W$181,SMALL(IF(NPE!W$2:W$181&lt;&gt;"",ROW(INDIRECT("1:"&amp;ROWS(NPE!W$2:W$181)))),ROWS(NPE!$1:60))),""),"")</f>
        <v/>
      </c>
      <c r="AN93" s="98" t="str">
        <f t="array" aca="1" ref="AN93" ca="1">IFERROR(IF(ROWS(NPE!$1:60)&lt;=COUNTA(NPE!X$2:X$181),INDEX(NPE!X$2:X$181,SMALL(IF(NPE!X$2:X$181&lt;&gt;"",ROW(INDIRECT("1:"&amp;ROWS(NPE!X$2:X$181)))),ROWS(NPE!$1:60))),""),"")</f>
        <v/>
      </c>
      <c r="AO93" s="98" t="str">
        <f t="array" aca="1" ref="AO93" ca="1">IFERROR(IF(ROWS(NPE!$1:60)&lt;=COUNTA(NPE!Y$2:Y$181),INDEX(NPE!Y$2:Y$181,SMALL(IF(NPE!Y$2:Y$181&lt;&gt;"",ROW(INDIRECT("1:"&amp;ROWS(NPE!Y$2:Y$181)))),ROWS(NPE!$1:60))),""),"")</f>
        <v/>
      </c>
      <c r="AP93" s="98" t="str">
        <f t="array" aca="1" ref="AP93" ca="1">IFERROR(IF(ROWS(NPE!$1:60)&lt;=COUNTA(NPE!Z$2:Z$181),INDEX(NPE!Z$2:Z$181,SMALL(IF(NPE!Z$2:Z$181&lt;&gt;"",ROW(INDIRECT("1:"&amp;ROWS(NPE!Z$2:Z$181)))),ROWS(NPE!$1:60))),""),"")</f>
        <v/>
      </c>
      <c r="AQ93" s="98" t="str">
        <f t="array" aca="1" ref="AQ93" ca="1">IFERROR(IF(ROWS(NPE!$1:60)&lt;=COUNTA(NPE!AA$2:AA$181),INDEX(NPE!AA$2:AA$181,SMALL(IF(NPE!AA$2:AA$181&lt;&gt;"",ROW(INDIRECT("1:"&amp;ROWS(NPE!AA$2:AA$181)))),ROWS(NPE!$1:60))),""),"")</f>
        <v/>
      </c>
      <c r="AR93" s="98" t="str">
        <f t="array" aca="1" ref="AR93" ca="1">IFERROR(IF(ROWS(NPE!$1:60)&lt;=COUNTA(NPE!AB$2:AB$181),INDEX(NPE!AB$2:AB$181,SMALL(IF(NPE!AB$2:AB$181&lt;&gt;"",ROW(INDIRECT("1:"&amp;ROWS(NPE!AB$2:AB$181)))),ROWS(NPE!$1:60))),""),"")</f>
        <v/>
      </c>
      <c r="AS93" s="98" t="str">
        <f t="array" aca="1" ref="AS93" ca="1">IFERROR(IF(ROWS(NPE!$1:60)&lt;=COUNTA(NPE!AC$2:AC$181),INDEX(NPE!AC$2:AC$181,SMALL(IF(NPE!AC$2:AC$181&lt;&gt;"",ROW(INDIRECT("1:"&amp;ROWS(NPE!AC$2:AC$181)))),ROWS(NPE!$1:60))),""),"")</f>
        <v/>
      </c>
      <c r="AT93" s="98" t="str">
        <f t="array" aca="1" ref="AT93" ca="1">IFERROR(IF(ROWS(NPE!$1:60)&lt;=COUNTA(NPE!AD$2:AD$181),INDEX(NPE!AD$2:AD$181,SMALL(IF(NPE!AD$2:AD$181&lt;&gt;"",ROW(INDIRECT("1:"&amp;ROWS(NPE!AD$2:AD$181)))),ROWS(NPE!$1:60))),""),"")</f>
        <v/>
      </c>
      <c r="AU93" s="98" t="str">
        <f t="array" aca="1" ref="AU93" ca="1">IFERROR(IF(ROWS(NPE!$1:60)&lt;=COUNTA(NPE!AE$2:AE$181),INDEX(NPE!AE$2:AE$181,SMALL(IF(NPE!AE$2:AE$181&lt;&gt;"",ROW(INDIRECT("1:"&amp;ROWS(NPE!AE$2:AE$181)))),ROWS(NPE!$1:60))),""),"")</f>
        <v/>
      </c>
      <c r="AV93" s="98" t="str">
        <f t="array" aca="1" ref="AV93" ca="1">IFERROR(IF(ROWS(NPE!$1:60)&lt;=COUNTA(NPE!AF$2:AF$181),INDEX(NPE!AF$2:AF$181,SMALL(IF(NPE!AF$2:AF$181&lt;&gt;"",ROW(INDIRECT("1:"&amp;ROWS(NPE!AF$2:AF$181)))),ROWS(NPE!$1:60))),""),"")</f>
        <v/>
      </c>
      <c r="AW93" s="98" t="str">
        <f t="array" aca="1" ref="AW93" ca="1">IFERROR(IF(ROWS(NPE!$1:60)&lt;=COUNTA(NPE!AG$2:AG$181),INDEX(NPE!AG$2:AG$181,SMALL(IF(NPE!AG$2:AG$181&lt;&gt;"",ROW(INDIRECT("1:"&amp;ROWS(NPE!AG$2:AG$181)))),ROWS(NPE!$1:60))),""),"")</f>
        <v/>
      </c>
      <c r="AX93" s="98" t="str">
        <f t="array" aca="1" ref="AX93" ca="1">IFERROR(IF(ROWS(NPE!$1:60)&lt;=COUNTA(NPE!AH$2:AH$181),INDEX(NPE!AH$2:AH$181,SMALL(IF(NPE!AH$2:AH$181&lt;&gt;"",ROW(INDIRECT("1:"&amp;ROWS(NPE!AH$2:AH$181)))),ROWS(NPE!$1:60))),""),"")</f>
        <v/>
      </c>
      <c r="AY93" s="98" t="str">
        <f t="array" aca="1" ref="AY93" ca="1">IFERROR(IF(ROWS(NPE!$1:60)&lt;=COUNTA(NPE!AI$2:AI$181),INDEX(NPE!AI$2:AI$181,SMALL(IF(NPE!AI$2:AI$181&lt;&gt;"",ROW(INDIRECT("1:"&amp;ROWS(NPE!AI$2:AI$181)))),ROWS(NPE!$1:60))),""),"")</f>
        <v/>
      </c>
      <c r="AZ93" s="98" t="str">
        <f t="array" aca="1" ref="AZ93" ca="1">IFERROR(IF(ROWS(NPE!$1:60)&lt;=COUNTA(NPE!AJ$2:AJ$181),INDEX(NPE!AJ$2:AJ$181,SMALL(IF(NPE!AJ$2:AJ$181&lt;&gt;"",ROW(INDIRECT("1:"&amp;ROWS(NPE!AJ$2:AJ$181)))),ROWS(NPE!$1:60))),""),"")</f>
        <v/>
      </c>
      <c r="BA93" s="98" t="str">
        <f t="array" aca="1" ref="BA93" ca="1">IFERROR(IF(ROWS(NPE!$1:60)&lt;=COUNTA(NPE!AK$2:AK$181),INDEX(NPE!AK$2:AK$181,SMALL(IF(NPE!AK$2:AK$181&lt;&gt;"",ROW(INDIRECT("1:"&amp;ROWS(NPE!AK$2:AK$181)))),ROWS(NPE!$1:60))),""),"")</f>
        <v/>
      </c>
      <c r="BB93" s="98" t="str">
        <f t="array" aca="1" ref="BB93" ca="1">IFERROR(IF(ROWS(NPE!$1:60)&lt;=COUNTA(NPE!AL$2:AL$181),INDEX(NPE!AL$2:AL$181,SMALL(IF(NPE!AL$2:AL$181&lt;&gt;"",ROW(INDIRECT("1:"&amp;ROWS(NPE!AL$2:AL$181)))),ROWS(NPE!$1:60))),""),"")</f>
        <v/>
      </c>
      <c r="BC93" s="98" t="str">
        <f t="array" aca="1" ref="BC93" ca="1">IFERROR(IF(ROWS(NPE!$1:60)&lt;=COUNTA(NPE!AM$2:AM$181),INDEX(NPE!AM$2:AM$181,SMALL(IF(NPE!AM$2:AM$181&lt;&gt;"",ROW(INDIRECT("1:"&amp;ROWS(NPE!AM$2:AM$181)))),ROWS(NPE!$1:60))),""),"")</f>
        <v/>
      </c>
      <c r="BD93" s="98" t="str">
        <f t="array" aca="1" ref="BD93" ca="1">IFERROR(IF(ROWS(NPE!$1:60)&lt;=COUNTA(NPE!AN$2:AN$181),INDEX(NPE!AN$2:AN$181,SMALL(IF(NPE!AN$2:AN$181&lt;&gt;"",ROW(INDIRECT("1:"&amp;ROWS(NPE!AN$2:AN$181)))),ROWS(NPE!$1:60))),""),"")</f>
        <v/>
      </c>
      <c r="BE93" s="98" t="str">
        <f t="array" aca="1" ref="BE93" ca="1">IFERROR(IF(ROWS(NPE!$1:60)&lt;=COUNTA(NPE!AO$2:AO$181),INDEX(NPE!AO$2:AO$181,SMALL(IF(NPE!AO$2:AO$181&lt;&gt;"",ROW(INDIRECT("1:"&amp;ROWS(NPE!AO$2:AO$181)))),ROWS(NPE!$1:60))),""),"")</f>
        <v/>
      </c>
      <c r="BF93" s="98" t="str">
        <f t="array" aca="1" ref="BF93" ca="1">IFERROR(IF(ROWS(NPE!$1:60)&lt;=COUNTA(NPE!AP$2:AP$181),INDEX(NPE!AP$2:AP$181,SMALL(IF(NPE!AP$2:AP$181&lt;&gt;"",ROW(INDIRECT("1:"&amp;ROWS(NPE!AP$2:AP$181)))),ROWS(NPE!$1:60))),""),"")</f>
        <v/>
      </c>
      <c r="BG93" s="98" t="str">
        <f t="array" aca="1" ref="BG93" ca="1">IFERROR(IF(ROWS(NPE!$1:60)&lt;=COUNTA(NPE!AQ$2:AQ$181),INDEX(NPE!AQ$2:AQ$181,SMALL(IF(NPE!AQ$2:AQ$181&lt;&gt;"",ROW(INDIRECT("1:"&amp;ROWS(NPE!AQ$2:AQ$181)))),ROWS(NPE!$1:60))),""),"")</f>
        <v/>
      </c>
      <c r="BH93" s="98" t="str">
        <f t="array" aca="1" ref="BH93" ca="1">IFERROR(IF(ROWS(NPE!$1:60)&lt;=COUNTA(NPE!AR$2:AR$181),INDEX(NPE!AR$2:AR$181,SMALL(IF(NPE!AR$2:AR$181&lt;&gt;"",ROW(INDIRECT("1:"&amp;ROWS(NPE!AR$2:AR$181)))),ROWS(NPE!$1:60))),""),"")</f>
        <v/>
      </c>
      <c r="BI93" s="98" t="str">
        <f t="array" aca="1" ref="BI93" ca="1">IFERROR(IF(ROWS(NPE!$1:60)&lt;=COUNTA(NPE!AS$2:AS$181),INDEX(NPE!AS$2:AS$181,SMALL(IF(NPE!AS$2:AS$181&lt;&gt;"",ROW(INDIRECT("1:"&amp;ROWS(NPE!AS$2:AS$181)))),ROWS(NPE!$1:60))),""),"")</f>
        <v/>
      </c>
      <c r="BJ93" s="98" t="str">
        <f t="array" aca="1" ref="BJ93" ca="1">IFERROR(IF(ROWS(NPE!$1:60)&lt;=COUNTA(NPE!AT$2:AT$181),INDEX(NPE!AT$2:AT$181,SMALL(IF(NPE!AT$2:AT$181&lt;&gt;"",ROW(INDIRECT("1:"&amp;ROWS(NPE!AT$2:AT$181)))),ROWS(NPE!$1:60))),""),"")</f>
        <v/>
      </c>
      <c r="BK93" s="98" t="str">
        <f t="array" aca="1" ref="BK93" ca="1">IFERROR(IF(ROWS(NPE!$1:60)&lt;=COUNTA(NPE!AU$2:AU$181),INDEX(NPE!AU$2:AU$181,SMALL(IF(NPE!AU$2:AU$181&lt;&gt;"",ROW(INDIRECT("1:"&amp;ROWS(NPE!AU$2:AU$181)))),ROWS(NPE!$1:60))),""),"")</f>
        <v/>
      </c>
      <c r="BL93" s="98" t="str">
        <f t="array" aca="1" ref="BL93" ca="1">IFERROR(IF(ROWS(NPE!$1:60)&lt;=COUNTA(NPE!AV$2:AV$181),INDEX(NPE!AV$2:AV$181,SMALL(IF(NPE!AV$2:AV$181&lt;&gt;"",ROW(INDIRECT("1:"&amp;ROWS(NPE!AV$2:AV$181)))),ROWS(NPE!$1:60))),""),"")</f>
        <v/>
      </c>
      <c r="BM93" s="98" t="str">
        <f t="array" aca="1" ref="BM93" ca="1">IFERROR(IF(ROWS(NPE!$1:60)&lt;=COUNTA(NPE!AW$2:AW$181),INDEX(NPE!AW$2:AW$181,SMALL(IF(NPE!AW$2:AW$181&lt;&gt;"",ROW(INDIRECT("1:"&amp;ROWS(NPE!AW$2:AW$181)))),ROWS(NPE!$1:60))),""),"")</f>
        <v/>
      </c>
      <c r="BN93" s="98" t="str">
        <f t="array" aca="1" ref="BN93" ca="1">IFERROR(IF(ROWS(NPE!$1:60)&lt;=COUNTA(NPE!AX$2:AX$181),INDEX(NPE!AX$2:AX$181,SMALL(IF(NPE!AX$2:AX$181&lt;&gt;"",ROW(INDIRECT("1:"&amp;ROWS(NPE!AX$2:AX$181)))),ROWS(NPE!$1:60))),""),"")</f>
        <v/>
      </c>
      <c r="BO93" s="98" t="str">
        <f t="array" aca="1" ref="BO93" ca="1">IFERROR(IF(ROWS(NPE!$1:60)&lt;=COUNTA(NPE!AY$2:AY$181),INDEX(NPE!AY$2:AY$181,SMALL(IF(NPE!AY$2:AY$181&lt;&gt;"",ROW(INDIRECT("1:"&amp;ROWS(NPE!AY$2:AY$181)))),ROWS(NPE!$1:60))),""),"")</f>
        <v/>
      </c>
      <c r="BP93" s="98" t="str">
        <f t="array" aca="1" ref="BP93" ca="1">IFERROR(IF(ROWS(NPE!$1:60)&lt;=COUNTA(NPE!AZ$2:AZ$181),INDEX(NPE!AZ$2:AZ$181,SMALL(IF(NPE!AZ$2:AZ$181&lt;&gt;"",ROW(INDIRECT("1:"&amp;ROWS(NPE!AZ$2:AZ$181)))),ROWS(NPE!$1:60))),""),"")</f>
        <v/>
      </c>
    </row>
    <row r="94" spans="2:68" x14ac:dyDescent="0.2">
      <c r="B94" s="51"/>
      <c r="C94" s="192">
        <f ca="1">SUM(C35:C93)</f>
        <v>3558.0600000000009</v>
      </c>
      <c r="D94" s="193"/>
      <c r="E94" s="193"/>
      <c r="F94" s="192">
        <f ca="1">SUM(F35:F93)</f>
        <v>222.37875000000005</v>
      </c>
      <c r="G94" s="192"/>
      <c r="H94" s="193"/>
      <c r="I94" s="192">
        <f ca="1">SUM(I35:I93)</f>
        <v>3538.2888888888888</v>
      </c>
      <c r="J94" s="192">
        <f ca="1">SUM(J35:J93)</f>
        <v>14139.95</v>
      </c>
      <c r="K94" s="192"/>
      <c r="L94" s="192">
        <f ca="1">SUM(L35:L93)</f>
        <v>27261.8</v>
      </c>
      <c r="M94" s="192"/>
      <c r="N94" s="192">
        <f ca="1">SUM(N35:N93)</f>
        <v>13121.849999999999</v>
      </c>
      <c r="O94" s="192"/>
      <c r="Q94" s="98" t="str">
        <f t="array" aca="1" ref="Q94" ca="1">IFERROR(IF(ROWS(NPE!$1:61)&lt;=COUNTA(NPE!A$2:A$181),INDEX(NPE!A$2:A$181,SMALL(IF(NPE!A$2:A$181&lt;&gt;"",ROW(INDIRECT("1:"&amp;ROWS(NPE!A$2:A$181)))),ROWS(NPE!$1:61))),""),"")</f>
        <v/>
      </c>
      <c r="R94" s="98" t="str">
        <f t="array" aca="1" ref="R94" ca="1">IFERROR(IF(ROWS(NPE!$1:61)&lt;=COUNTA(NPE!B$2:B$181),INDEX(NPE!B$2:B$181,SMALL(IF(NPE!B$2:B$181&lt;&gt;"",ROW(INDIRECT("1:"&amp;ROWS(NPE!B$2:B$181)))),ROWS(NPE!$1:61))),""),"")</f>
        <v/>
      </c>
      <c r="S94" s="98" t="str">
        <f t="array" aca="1" ref="S94" ca="1">IFERROR(IF(ROWS(NPE!$1:61)&lt;=COUNTA(NPE!C$2:C$181),INDEX(NPE!C$2:C$181,SMALL(IF(NPE!C$2:C$181&lt;&gt;"",ROW(INDIRECT("1:"&amp;ROWS(NPE!C$2:C$181)))),ROWS(NPE!$1:61))),""),"")</f>
        <v/>
      </c>
      <c r="T94" s="98" t="str">
        <f t="array" aca="1" ref="T94" ca="1">IFERROR(IF(ROWS(NPE!$1:61)&lt;=COUNTA(NPE!D$2:D$181),INDEX(NPE!D$2:D$181,SMALL(IF(NPE!D$2:D$181&lt;&gt;"",ROW(INDIRECT("1:"&amp;ROWS(NPE!D$2:D$181)))),ROWS(NPE!$1:61))),""),"")</f>
        <v/>
      </c>
      <c r="U94" s="98" t="str">
        <f t="array" aca="1" ref="U94" ca="1">IFERROR(IF(ROWS(NPE!$1:61)&lt;=COUNTA(NPE!E$2:E$181),INDEX(NPE!E$2:E$181,SMALL(IF(NPE!E$2:E$181&lt;&gt;"",ROW(INDIRECT("1:"&amp;ROWS(NPE!E$2:E$181)))),ROWS(NPE!$1:61))),""),"")</f>
        <v/>
      </c>
      <c r="V94" s="98" t="str">
        <f t="array" aca="1" ref="V94" ca="1">IFERROR(IF(ROWS(NPE!$1:61)&lt;=COUNTA(NPE!F$2:F$181),INDEX(NPE!F$2:F$181,SMALL(IF(NPE!F$2:F$181&lt;&gt;"",ROW(INDIRECT("1:"&amp;ROWS(NPE!F$2:F$181)))),ROWS(NPE!$1:61))),""),"")</f>
        <v/>
      </c>
      <c r="W94" s="98" t="str">
        <f t="array" aca="1" ref="W94" ca="1">IFERROR(IF(ROWS(NPE!$1:61)&lt;=COUNTA(NPE!G$2:G$181),INDEX(NPE!G$2:G$181,SMALL(IF(NPE!G$2:G$181&lt;&gt;"",ROW(INDIRECT("1:"&amp;ROWS(NPE!G$2:G$181)))),ROWS(NPE!$1:61))),""),"")</f>
        <v/>
      </c>
      <c r="X94" s="98" t="str">
        <f t="array" aca="1" ref="X94" ca="1">IFERROR(IF(ROWS(NPE!$1:61)&lt;=COUNTA(NPE!H$2:H$181),INDEX(NPE!H$2:H$181,SMALL(IF(NPE!H$2:H$181&lt;&gt;"",ROW(INDIRECT("1:"&amp;ROWS(NPE!H$2:H$181)))),ROWS(NPE!$1:61))),""),"")</f>
        <v/>
      </c>
      <c r="Y94" s="98" t="str">
        <f t="array" aca="1" ref="Y94" ca="1">IFERROR(IF(ROWS(NPE!$1:61)&lt;=COUNTA(NPE!I$2:I$181),INDEX(NPE!I$2:I$181,SMALL(IF(NPE!I$2:I$181&lt;&gt;"",ROW(INDIRECT("1:"&amp;ROWS(NPE!I$2:I$181)))),ROWS(NPE!$1:61))),""),"")</f>
        <v/>
      </c>
      <c r="Z94" s="98" t="str">
        <f t="array" aca="1" ref="Z94" ca="1">IFERROR(IF(ROWS(NPE!$1:61)&lt;=COUNTA(NPE!J$2:J$181),INDEX(NPE!J$2:J$181,SMALL(IF(NPE!J$2:J$181&lt;&gt;"",ROW(INDIRECT("1:"&amp;ROWS(NPE!J$2:J$181)))),ROWS(NPE!$1:61))),""),"")</f>
        <v/>
      </c>
      <c r="AA94" s="98" t="str">
        <f t="array" aca="1" ref="AA94" ca="1">IFERROR(IF(ROWS(NPE!$1:61)&lt;=COUNTA(NPE!K$2:K$181),INDEX(NPE!K$2:K$181,SMALL(IF(NPE!K$2:K$181&lt;&gt;"",ROW(INDIRECT("1:"&amp;ROWS(NPE!K$2:K$181)))),ROWS(NPE!$1:61))),""),"")</f>
        <v/>
      </c>
      <c r="AB94" s="98" t="str">
        <f t="array" aca="1" ref="AB94" ca="1">IFERROR(IF(ROWS(NPE!$1:61)&lt;=COUNTA(NPE!L$2:L$181),INDEX(NPE!L$2:L$181,SMALL(IF(NPE!L$2:L$181&lt;&gt;"",ROW(INDIRECT("1:"&amp;ROWS(NPE!L$2:L$181)))),ROWS(NPE!$1:61))),""),"")</f>
        <v/>
      </c>
      <c r="AC94" s="98" t="str">
        <f t="array" aca="1" ref="AC94" ca="1">IFERROR(IF(ROWS(NPE!$1:61)&lt;=COUNTA(NPE!M$2:M$181),INDEX(NPE!M$2:M$181,SMALL(IF(NPE!M$2:M$181&lt;&gt;"",ROW(INDIRECT("1:"&amp;ROWS(NPE!M$2:M$181)))),ROWS(NPE!$1:61))),""),"")</f>
        <v/>
      </c>
      <c r="AD94" s="98" t="str">
        <f t="array" aca="1" ref="AD94" ca="1">IFERROR(IF(ROWS(NPE!$1:61)&lt;=COUNTA(NPE!N$2:N$181),INDEX(NPE!N$2:N$181,SMALL(IF(NPE!N$2:N$181&lt;&gt;"",ROW(INDIRECT("1:"&amp;ROWS(NPE!N$2:N$181)))),ROWS(NPE!$1:61))),""),"")</f>
        <v/>
      </c>
      <c r="AE94" s="98" t="str">
        <f t="array" aca="1" ref="AE94" ca="1">IFERROR(IF(ROWS(NPE!$1:61)&lt;=COUNTA(NPE!O$2:O$181),INDEX(NPE!O$2:O$181,SMALL(IF(NPE!O$2:O$181&lt;&gt;"",ROW(INDIRECT("1:"&amp;ROWS(NPE!O$2:O$181)))),ROWS(NPE!$1:61))),""),"")</f>
        <v/>
      </c>
      <c r="AF94" s="98" t="str">
        <f t="array" aca="1" ref="AF94" ca="1">IFERROR(IF(ROWS(NPE!$1:61)&lt;=COUNTA(NPE!P$2:P$181),INDEX(NPE!P$2:P$181,SMALL(IF(NPE!P$2:P$181&lt;&gt;"",ROW(INDIRECT("1:"&amp;ROWS(NPE!P$2:P$181)))),ROWS(NPE!$1:61))),""),"")</f>
        <v/>
      </c>
      <c r="AG94" s="98" t="str">
        <f t="array" aca="1" ref="AG94" ca="1">IFERROR(IF(ROWS(NPE!$1:61)&lt;=COUNTA(NPE!Q$2:Q$181),INDEX(NPE!Q$2:Q$181,SMALL(IF(NPE!Q$2:Q$181&lt;&gt;"",ROW(INDIRECT("1:"&amp;ROWS(NPE!Q$2:Q$181)))),ROWS(NPE!$1:61))),""),"")</f>
        <v/>
      </c>
      <c r="AH94" s="98" t="str">
        <f t="array" aca="1" ref="AH94" ca="1">IFERROR(IF(ROWS(NPE!$1:61)&lt;=COUNTA(NPE!R$2:R$181),INDEX(NPE!R$2:R$181,SMALL(IF(NPE!R$2:R$181&lt;&gt;"",ROW(INDIRECT("1:"&amp;ROWS(NPE!R$2:R$181)))),ROWS(NPE!$1:61))),""),"")</f>
        <v/>
      </c>
      <c r="AI94" s="98" t="str">
        <f t="array" aca="1" ref="AI94" ca="1">IFERROR(IF(ROWS(NPE!$1:61)&lt;=COUNTA(NPE!S$2:S$181),INDEX(NPE!S$2:S$181,SMALL(IF(NPE!S$2:S$181&lt;&gt;"",ROW(INDIRECT("1:"&amp;ROWS(NPE!S$2:S$181)))),ROWS(NPE!$1:61))),""),"")</f>
        <v/>
      </c>
      <c r="AJ94" s="98" t="str">
        <f t="array" aca="1" ref="AJ94" ca="1">IFERROR(IF(ROWS(NPE!$1:61)&lt;=COUNTA(NPE!T$2:T$181),INDEX(NPE!T$2:T$181,SMALL(IF(NPE!T$2:T$181&lt;&gt;"",ROW(INDIRECT("1:"&amp;ROWS(NPE!T$2:T$181)))),ROWS(NPE!$1:61))),""),"")</f>
        <v/>
      </c>
      <c r="AK94" s="98" t="str">
        <f t="array" aca="1" ref="AK94" ca="1">IFERROR(IF(ROWS(NPE!$1:61)&lt;=COUNTA(NPE!U$2:U$181),INDEX(NPE!U$2:U$181,SMALL(IF(NPE!U$2:U$181&lt;&gt;"",ROW(INDIRECT("1:"&amp;ROWS(NPE!U$2:U$181)))),ROWS(NPE!$1:61))),""),"")</f>
        <v/>
      </c>
      <c r="AL94" s="98" t="str">
        <f t="array" aca="1" ref="AL94" ca="1">IFERROR(IF(ROWS(NPE!$1:61)&lt;=COUNTA(NPE!V$2:V$181),INDEX(NPE!V$2:V$181,SMALL(IF(NPE!V$2:V$181&lt;&gt;"",ROW(INDIRECT("1:"&amp;ROWS(NPE!V$2:V$181)))),ROWS(NPE!$1:61))),""),"")</f>
        <v/>
      </c>
      <c r="AM94" s="98" t="str">
        <f t="array" aca="1" ref="AM94" ca="1">IFERROR(IF(ROWS(NPE!$1:61)&lt;=COUNTA(NPE!W$2:W$181),INDEX(NPE!W$2:W$181,SMALL(IF(NPE!W$2:W$181&lt;&gt;"",ROW(INDIRECT("1:"&amp;ROWS(NPE!W$2:W$181)))),ROWS(NPE!$1:61))),""),"")</f>
        <v/>
      </c>
      <c r="AN94" s="98" t="str">
        <f t="array" aca="1" ref="AN94" ca="1">IFERROR(IF(ROWS(NPE!$1:61)&lt;=COUNTA(NPE!X$2:X$181),INDEX(NPE!X$2:X$181,SMALL(IF(NPE!X$2:X$181&lt;&gt;"",ROW(INDIRECT("1:"&amp;ROWS(NPE!X$2:X$181)))),ROWS(NPE!$1:61))),""),"")</f>
        <v/>
      </c>
      <c r="AO94" s="98" t="str">
        <f t="array" aca="1" ref="AO94" ca="1">IFERROR(IF(ROWS(NPE!$1:61)&lt;=COUNTA(NPE!Y$2:Y$181),INDEX(NPE!Y$2:Y$181,SMALL(IF(NPE!Y$2:Y$181&lt;&gt;"",ROW(INDIRECT("1:"&amp;ROWS(NPE!Y$2:Y$181)))),ROWS(NPE!$1:61))),""),"")</f>
        <v/>
      </c>
      <c r="AP94" s="98" t="str">
        <f t="array" aca="1" ref="AP94" ca="1">IFERROR(IF(ROWS(NPE!$1:61)&lt;=COUNTA(NPE!Z$2:Z$181),INDEX(NPE!Z$2:Z$181,SMALL(IF(NPE!Z$2:Z$181&lt;&gt;"",ROW(INDIRECT("1:"&amp;ROWS(NPE!Z$2:Z$181)))),ROWS(NPE!$1:61))),""),"")</f>
        <v/>
      </c>
      <c r="AQ94" s="98" t="str">
        <f t="array" aca="1" ref="AQ94" ca="1">IFERROR(IF(ROWS(NPE!$1:61)&lt;=COUNTA(NPE!AA$2:AA$181),INDEX(NPE!AA$2:AA$181,SMALL(IF(NPE!AA$2:AA$181&lt;&gt;"",ROW(INDIRECT("1:"&amp;ROWS(NPE!AA$2:AA$181)))),ROWS(NPE!$1:61))),""),"")</f>
        <v/>
      </c>
      <c r="AR94" s="98" t="str">
        <f t="array" aca="1" ref="AR94" ca="1">IFERROR(IF(ROWS(NPE!$1:61)&lt;=COUNTA(NPE!AB$2:AB$181),INDEX(NPE!AB$2:AB$181,SMALL(IF(NPE!AB$2:AB$181&lt;&gt;"",ROW(INDIRECT("1:"&amp;ROWS(NPE!AB$2:AB$181)))),ROWS(NPE!$1:61))),""),"")</f>
        <v/>
      </c>
      <c r="AS94" s="98" t="str">
        <f t="array" aca="1" ref="AS94" ca="1">IFERROR(IF(ROWS(NPE!$1:61)&lt;=COUNTA(NPE!AC$2:AC$181),INDEX(NPE!AC$2:AC$181,SMALL(IF(NPE!AC$2:AC$181&lt;&gt;"",ROW(INDIRECT("1:"&amp;ROWS(NPE!AC$2:AC$181)))),ROWS(NPE!$1:61))),""),"")</f>
        <v/>
      </c>
      <c r="AT94" s="98" t="str">
        <f t="array" aca="1" ref="AT94" ca="1">IFERROR(IF(ROWS(NPE!$1:61)&lt;=COUNTA(NPE!AD$2:AD$181),INDEX(NPE!AD$2:AD$181,SMALL(IF(NPE!AD$2:AD$181&lt;&gt;"",ROW(INDIRECT("1:"&amp;ROWS(NPE!AD$2:AD$181)))),ROWS(NPE!$1:61))),""),"")</f>
        <v/>
      </c>
      <c r="AU94" s="98" t="str">
        <f t="array" aca="1" ref="AU94" ca="1">IFERROR(IF(ROWS(NPE!$1:61)&lt;=COUNTA(NPE!AE$2:AE$181),INDEX(NPE!AE$2:AE$181,SMALL(IF(NPE!AE$2:AE$181&lt;&gt;"",ROW(INDIRECT("1:"&amp;ROWS(NPE!AE$2:AE$181)))),ROWS(NPE!$1:61))),""),"")</f>
        <v/>
      </c>
      <c r="AV94" s="98" t="str">
        <f t="array" aca="1" ref="AV94" ca="1">IFERROR(IF(ROWS(NPE!$1:61)&lt;=COUNTA(NPE!AF$2:AF$181),INDEX(NPE!AF$2:AF$181,SMALL(IF(NPE!AF$2:AF$181&lt;&gt;"",ROW(INDIRECT("1:"&amp;ROWS(NPE!AF$2:AF$181)))),ROWS(NPE!$1:61))),""),"")</f>
        <v/>
      </c>
      <c r="AW94" s="98" t="str">
        <f t="array" aca="1" ref="AW94" ca="1">IFERROR(IF(ROWS(NPE!$1:61)&lt;=COUNTA(NPE!AG$2:AG$181),INDEX(NPE!AG$2:AG$181,SMALL(IF(NPE!AG$2:AG$181&lt;&gt;"",ROW(INDIRECT("1:"&amp;ROWS(NPE!AG$2:AG$181)))),ROWS(NPE!$1:61))),""),"")</f>
        <v/>
      </c>
      <c r="AX94" s="98" t="str">
        <f t="array" aca="1" ref="AX94" ca="1">IFERROR(IF(ROWS(NPE!$1:61)&lt;=COUNTA(NPE!AH$2:AH$181),INDEX(NPE!AH$2:AH$181,SMALL(IF(NPE!AH$2:AH$181&lt;&gt;"",ROW(INDIRECT("1:"&amp;ROWS(NPE!AH$2:AH$181)))),ROWS(NPE!$1:61))),""),"")</f>
        <v/>
      </c>
      <c r="AY94" s="98" t="str">
        <f t="array" aca="1" ref="AY94" ca="1">IFERROR(IF(ROWS(NPE!$1:61)&lt;=COUNTA(NPE!AI$2:AI$181),INDEX(NPE!AI$2:AI$181,SMALL(IF(NPE!AI$2:AI$181&lt;&gt;"",ROW(INDIRECT("1:"&amp;ROWS(NPE!AI$2:AI$181)))),ROWS(NPE!$1:61))),""),"")</f>
        <v/>
      </c>
      <c r="AZ94" s="98" t="str">
        <f t="array" aca="1" ref="AZ94" ca="1">IFERROR(IF(ROWS(NPE!$1:61)&lt;=COUNTA(NPE!AJ$2:AJ$181),INDEX(NPE!AJ$2:AJ$181,SMALL(IF(NPE!AJ$2:AJ$181&lt;&gt;"",ROW(INDIRECT("1:"&amp;ROWS(NPE!AJ$2:AJ$181)))),ROWS(NPE!$1:61))),""),"")</f>
        <v/>
      </c>
      <c r="BA94" s="98" t="str">
        <f t="array" aca="1" ref="BA94" ca="1">IFERROR(IF(ROWS(NPE!$1:61)&lt;=COUNTA(NPE!AK$2:AK$181),INDEX(NPE!AK$2:AK$181,SMALL(IF(NPE!AK$2:AK$181&lt;&gt;"",ROW(INDIRECT("1:"&amp;ROWS(NPE!AK$2:AK$181)))),ROWS(NPE!$1:61))),""),"")</f>
        <v/>
      </c>
      <c r="BB94" s="98" t="str">
        <f t="array" aca="1" ref="BB94" ca="1">IFERROR(IF(ROWS(NPE!$1:61)&lt;=COUNTA(NPE!AL$2:AL$181),INDEX(NPE!AL$2:AL$181,SMALL(IF(NPE!AL$2:AL$181&lt;&gt;"",ROW(INDIRECT("1:"&amp;ROWS(NPE!AL$2:AL$181)))),ROWS(NPE!$1:61))),""),"")</f>
        <v/>
      </c>
      <c r="BC94" s="98" t="str">
        <f t="array" aca="1" ref="BC94" ca="1">IFERROR(IF(ROWS(NPE!$1:61)&lt;=COUNTA(NPE!AM$2:AM$181),INDEX(NPE!AM$2:AM$181,SMALL(IF(NPE!AM$2:AM$181&lt;&gt;"",ROW(INDIRECT("1:"&amp;ROWS(NPE!AM$2:AM$181)))),ROWS(NPE!$1:61))),""),"")</f>
        <v/>
      </c>
      <c r="BD94" s="98" t="str">
        <f t="array" aca="1" ref="BD94" ca="1">IFERROR(IF(ROWS(NPE!$1:61)&lt;=COUNTA(NPE!AN$2:AN$181),INDEX(NPE!AN$2:AN$181,SMALL(IF(NPE!AN$2:AN$181&lt;&gt;"",ROW(INDIRECT("1:"&amp;ROWS(NPE!AN$2:AN$181)))),ROWS(NPE!$1:61))),""),"")</f>
        <v/>
      </c>
      <c r="BE94" s="98" t="str">
        <f t="array" aca="1" ref="BE94" ca="1">IFERROR(IF(ROWS(NPE!$1:61)&lt;=COUNTA(NPE!AO$2:AO$181),INDEX(NPE!AO$2:AO$181,SMALL(IF(NPE!AO$2:AO$181&lt;&gt;"",ROW(INDIRECT("1:"&amp;ROWS(NPE!AO$2:AO$181)))),ROWS(NPE!$1:61))),""),"")</f>
        <v/>
      </c>
      <c r="BF94" s="98" t="str">
        <f t="array" aca="1" ref="BF94" ca="1">IFERROR(IF(ROWS(NPE!$1:61)&lt;=COUNTA(NPE!AP$2:AP$181),INDEX(NPE!AP$2:AP$181,SMALL(IF(NPE!AP$2:AP$181&lt;&gt;"",ROW(INDIRECT("1:"&amp;ROWS(NPE!AP$2:AP$181)))),ROWS(NPE!$1:61))),""),"")</f>
        <v/>
      </c>
      <c r="BG94" s="98" t="str">
        <f t="array" aca="1" ref="BG94" ca="1">IFERROR(IF(ROWS(NPE!$1:61)&lt;=COUNTA(NPE!AQ$2:AQ$181),INDEX(NPE!AQ$2:AQ$181,SMALL(IF(NPE!AQ$2:AQ$181&lt;&gt;"",ROW(INDIRECT("1:"&amp;ROWS(NPE!AQ$2:AQ$181)))),ROWS(NPE!$1:61))),""),"")</f>
        <v/>
      </c>
      <c r="BH94" s="98" t="str">
        <f t="array" aca="1" ref="BH94" ca="1">IFERROR(IF(ROWS(NPE!$1:61)&lt;=COUNTA(NPE!AR$2:AR$181),INDEX(NPE!AR$2:AR$181,SMALL(IF(NPE!AR$2:AR$181&lt;&gt;"",ROW(INDIRECT("1:"&amp;ROWS(NPE!AR$2:AR$181)))),ROWS(NPE!$1:61))),""),"")</f>
        <v/>
      </c>
      <c r="BI94" s="98" t="str">
        <f t="array" aca="1" ref="BI94" ca="1">IFERROR(IF(ROWS(NPE!$1:61)&lt;=COUNTA(NPE!AS$2:AS$181),INDEX(NPE!AS$2:AS$181,SMALL(IF(NPE!AS$2:AS$181&lt;&gt;"",ROW(INDIRECT("1:"&amp;ROWS(NPE!AS$2:AS$181)))),ROWS(NPE!$1:61))),""),"")</f>
        <v/>
      </c>
      <c r="BJ94" s="98" t="str">
        <f t="array" aca="1" ref="BJ94" ca="1">IFERROR(IF(ROWS(NPE!$1:61)&lt;=COUNTA(NPE!AT$2:AT$181),INDEX(NPE!AT$2:AT$181,SMALL(IF(NPE!AT$2:AT$181&lt;&gt;"",ROW(INDIRECT("1:"&amp;ROWS(NPE!AT$2:AT$181)))),ROWS(NPE!$1:61))),""),"")</f>
        <v/>
      </c>
      <c r="BK94" s="98" t="str">
        <f t="array" aca="1" ref="BK94" ca="1">IFERROR(IF(ROWS(NPE!$1:61)&lt;=COUNTA(NPE!AU$2:AU$181),INDEX(NPE!AU$2:AU$181,SMALL(IF(NPE!AU$2:AU$181&lt;&gt;"",ROW(INDIRECT("1:"&amp;ROWS(NPE!AU$2:AU$181)))),ROWS(NPE!$1:61))),""),"")</f>
        <v/>
      </c>
      <c r="BL94" s="98" t="str">
        <f t="array" aca="1" ref="BL94" ca="1">IFERROR(IF(ROWS(NPE!$1:61)&lt;=COUNTA(NPE!AV$2:AV$181),INDEX(NPE!AV$2:AV$181,SMALL(IF(NPE!AV$2:AV$181&lt;&gt;"",ROW(INDIRECT("1:"&amp;ROWS(NPE!AV$2:AV$181)))),ROWS(NPE!$1:61))),""),"")</f>
        <v/>
      </c>
      <c r="BM94" s="98" t="str">
        <f t="array" aca="1" ref="BM94" ca="1">IFERROR(IF(ROWS(NPE!$1:61)&lt;=COUNTA(NPE!AW$2:AW$181),INDEX(NPE!AW$2:AW$181,SMALL(IF(NPE!AW$2:AW$181&lt;&gt;"",ROW(INDIRECT("1:"&amp;ROWS(NPE!AW$2:AW$181)))),ROWS(NPE!$1:61))),""),"")</f>
        <v/>
      </c>
      <c r="BN94" s="98" t="str">
        <f t="array" aca="1" ref="BN94" ca="1">IFERROR(IF(ROWS(NPE!$1:61)&lt;=COUNTA(NPE!AX$2:AX$181),INDEX(NPE!AX$2:AX$181,SMALL(IF(NPE!AX$2:AX$181&lt;&gt;"",ROW(INDIRECT("1:"&amp;ROWS(NPE!AX$2:AX$181)))),ROWS(NPE!$1:61))),""),"")</f>
        <v/>
      </c>
      <c r="BO94" s="98" t="str">
        <f t="array" aca="1" ref="BO94" ca="1">IFERROR(IF(ROWS(NPE!$1:61)&lt;=COUNTA(NPE!AY$2:AY$181),INDEX(NPE!AY$2:AY$181,SMALL(IF(NPE!AY$2:AY$181&lt;&gt;"",ROW(INDIRECT("1:"&amp;ROWS(NPE!AY$2:AY$181)))),ROWS(NPE!$1:61))),""),"")</f>
        <v/>
      </c>
      <c r="BP94" s="98" t="str">
        <f t="array" aca="1" ref="BP94" ca="1">IFERROR(IF(ROWS(NPE!$1:61)&lt;=COUNTA(NPE!AZ$2:AZ$181),INDEX(NPE!AZ$2:AZ$181,SMALL(IF(NPE!AZ$2:AZ$181&lt;&gt;"",ROW(INDIRECT("1:"&amp;ROWS(NPE!AZ$2:AZ$181)))),ROWS(NPE!$1:61))),""),"")</f>
        <v/>
      </c>
    </row>
    <row r="95" spans="2:68" x14ac:dyDescent="0.2">
      <c r="C95" s="51"/>
      <c r="D95" s="51"/>
      <c r="E95" s="51"/>
      <c r="F95" s="51"/>
      <c r="G95" s="51"/>
      <c r="H95" s="51"/>
      <c r="I95" s="51"/>
      <c r="J95" s="51"/>
      <c r="K95" s="51"/>
      <c r="L95" s="51"/>
      <c r="M95" s="51"/>
      <c r="N95" s="51"/>
      <c r="O95" s="51"/>
    </row>
  </sheetData>
  <sheetCalcPr fullCalcOnLoad="1"/>
  <sheetProtection password="C31D" sheet="1"/>
  <conditionalFormatting sqref="C11">
    <cfRule type="cellIs" dxfId="3" priority="1" stopIfTrue="1" operator="lessThan">
      <formula>0</formula>
    </cfRule>
  </conditionalFormatting>
  <conditionalFormatting sqref="C16">
    <cfRule type="cellIs" dxfId="2" priority="2" stopIfTrue="1" operator="lessThan">
      <formula>0</formula>
    </cfRule>
  </conditionalFormatting>
  <conditionalFormatting sqref="N34:N91">
    <cfRule type="cellIs" dxfId="1" priority="3" stopIfTrue="1" operator="lessThan">
      <formula>0</formula>
    </cfRule>
  </conditionalFormatting>
  <conditionalFormatting sqref="C15">
    <cfRule type="cellIs" dxfId="0" priority="4" stopIfTrue="1" operator="lessThan">
      <formula>0</formula>
    </cfRule>
  </conditionalFormatting>
  <pageMargins left="0.7" right="0.7" top="0.75" bottom="0.75" header="0.51180555555555551" footer="0.51180555555555551"/>
  <pageSetup paperSize="9" firstPageNumber="0" orientation="portrait" horizontalDpi="300" verticalDpi="300" r:id="rId1"/>
  <headerFooter alignWithMargins="0"/>
  <ignoredErrors>
    <ignoredError sqref="N34:N91 G92:G93"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2"/>
  <sheetViews>
    <sheetView zoomScale="65" zoomScaleNormal="65" workbookViewId="0">
      <pane xSplit="1" ySplit="2" topLeftCell="AV3" activePane="bottomRight" state="frozen"/>
      <selection pane="topRight" activeCell="B1" sqref="B1"/>
      <selection pane="bottomLeft" activeCell="A3" sqref="A3"/>
      <selection pane="bottomRight" activeCell="BL69" sqref="BL69"/>
    </sheetView>
  </sheetViews>
  <sheetFormatPr baseColWidth="10" defaultColWidth="8" defaultRowHeight="15" x14ac:dyDescent="0.25"/>
  <cols>
    <col min="1" max="1" width="30.25" style="112" customWidth="1"/>
    <col min="2" max="5" width="2.625" style="113" customWidth="1"/>
    <col min="6" max="9" width="2.625" style="114" customWidth="1"/>
    <col min="10" max="10" width="3.25" style="113" customWidth="1"/>
    <col min="11" max="14" width="3.5" style="113" customWidth="1"/>
    <col min="15" max="18" width="3.5" style="114" customWidth="1"/>
    <col min="19" max="22" width="3.5" style="113" customWidth="1"/>
    <col min="23" max="27" width="3.5" style="114" customWidth="1"/>
    <col min="28" max="31" width="3.5" style="113" customWidth="1"/>
    <col min="32" max="35" width="3.5" style="114" customWidth="1"/>
    <col min="36" max="40" width="3.5" style="113" customWidth="1"/>
    <col min="41" max="44" width="3.5" style="114" customWidth="1"/>
    <col min="45" max="48" width="3.5" style="113" customWidth="1"/>
    <col min="49" max="52" width="3.5" style="114" customWidth="1"/>
    <col min="53" max="53" width="7.375" style="112" customWidth="1"/>
    <col min="54" max="54" width="10.5" style="112" customWidth="1"/>
    <col min="55" max="55" width="10.125" style="112" customWidth="1"/>
    <col min="56" max="57" width="8.875" style="115" customWidth="1"/>
    <col min="58" max="58" width="10.375" style="114" customWidth="1"/>
    <col min="59" max="59" width="10.625" style="114" customWidth="1"/>
    <col min="60" max="60" width="8.875" style="114" customWidth="1"/>
    <col min="61" max="61" width="14.25" style="114" customWidth="1"/>
    <col min="62" max="63" width="8.875" style="114" customWidth="1"/>
    <col min="64" max="64" width="10.625" style="114" customWidth="1"/>
    <col min="65" max="65" width="9.375" style="114" customWidth="1"/>
    <col min="66" max="66" width="8.875" style="114" customWidth="1"/>
    <col min="67" max="67" width="11.5" style="114" customWidth="1"/>
    <col min="68" max="68" width="8.875" style="114" customWidth="1"/>
    <col min="69" max="16384" width="8" style="112"/>
  </cols>
  <sheetData>
    <row r="1" spans="1:256" ht="77.25" customHeight="1" x14ac:dyDescent="0.25">
      <c r="A1" s="116" t="s">
        <v>45</v>
      </c>
      <c r="B1" s="117" t="s">
        <v>125</v>
      </c>
      <c r="C1" s="117" t="s">
        <v>223</v>
      </c>
      <c r="D1" s="117" t="s">
        <v>224</v>
      </c>
      <c r="E1" s="117" t="s">
        <v>225</v>
      </c>
      <c r="F1" s="118" t="s">
        <v>226</v>
      </c>
      <c r="G1" s="118" t="s">
        <v>227</v>
      </c>
      <c r="H1" s="118" t="s">
        <v>228</v>
      </c>
      <c r="I1" s="118" t="s">
        <v>229</v>
      </c>
      <c r="J1" s="117" t="s">
        <v>230</v>
      </c>
      <c r="K1" s="117" t="s">
        <v>231</v>
      </c>
      <c r="L1" s="117" t="s">
        <v>232</v>
      </c>
      <c r="M1" s="117" t="s">
        <v>233</v>
      </c>
      <c r="N1" s="117" t="s">
        <v>234</v>
      </c>
      <c r="O1" s="118" t="s">
        <v>235</v>
      </c>
      <c r="P1" s="118" t="s">
        <v>236</v>
      </c>
      <c r="Q1" s="118" t="s">
        <v>237</v>
      </c>
      <c r="R1" s="118" t="s">
        <v>238</v>
      </c>
      <c r="S1" s="117" t="s">
        <v>230</v>
      </c>
      <c r="T1" s="117" t="s">
        <v>231</v>
      </c>
      <c r="U1" s="117" t="s">
        <v>232</v>
      </c>
      <c r="V1" s="117" t="s">
        <v>233</v>
      </c>
      <c r="W1" s="118" t="s">
        <v>239</v>
      </c>
      <c r="X1" s="118" t="s">
        <v>223</v>
      </c>
      <c r="Y1" s="118" t="s">
        <v>224</v>
      </c>
      <c r="Z1" s="118" t="s">
        <v>225</v>
      </c>
      <c r="AA1" s="118" t="s">
        <v>240</v>
      </c>
      <c r="AB1" s="117" t="s">
        <v>239</v>
      </c>
      <c r="AC1" s="117" t="s">
        <v>223</v>
      </c>
      <c r="AD1" s="117" t="s">
        <v>224</v>
      </c>
      <c r="AE1" s="117" t="s">
        <v>225</v>
      </c>
      <c r="AF1" s="118" t="s">
        <v>235</v>
      </c>
      <c r="AG1" s="118" t="s">
        <v>236</v>
      </c>
      <c r="AH1" s="118" t="s">
        <v>237</v>
      </c>
      <c r="AI1" s="118" t="s">
        <v>238</v>
      </c>
      <c r="AJ1" s="117" t="s">
        <v>46</v>
      </c>
      <c r="AK1" s="117" t="s">
        <v>47</v>
      </c>
      <c r="AL1" s="117" t="s">
        <v>48</v>
      </c>
      <c r="AM1" s="117" t="s">
        <v>49</v>
      </c>
      <c r="AN1" s="117" t="s">
        <v>50</v>
      </c>
      <c r="AO1" s="118" t="s">
        <v>241</v>
      </c>
      <c r="AP1" s="118" t="s">
        <v>242</v>
      </c>
      <c r="AQ1" s="118" t="s">
        <v>243</v>
      </c>
      <c r="AR1" s="118" t="s">
        <v>244</v>
      </c>
      <c r="AS1" s="117" t="s">
        <v>245</v>
      </c>
      <c r="AT1" s="117" t="s">
        <v>246</v>
      </c>
      <c r="AU1" s="117" t="s">
        <v>247</v>
      </c>
      <c r="AV1" s="117" t="s">
        <v>248</v>
      </c>
      <c r="AW1" s="118" t="s">
        <v>249</v>
      </c>
      <c r="AX1" s="118" t="s">
        <v>250</v>
      </c>
      <c r="AY1" s="118" t="s">
        <v>251</v>
      </c>
      <c r="AZ1" s="118" t="s">
        <v>252</v>
      </c>
      <c r="BA1" s="119" t="s">
        <v>253</v>
      </c>
      <c r="BB1" s="119" t="s">
        <v>254</v>
      </c>
      <c r="BC1" s="119" t="s">
        <v>255</v>
      </c>
      <c r="BD1" s="120" t="s">
        <v>256</v>
      </c>
      <c r="BE1" s="120" t="s">
        <v>257</v>
      </c>
      <c r="BF1" s="121" t="s">
        <v>258</v>
      </c>
      <c r="BG1" s="121" t="s">
        <v>102</v>
      </c>
      <c r="BH1" s="121" t="s">
        <v>217</v>
      </c>
      <c r="BI1" s="121" t="s">
        <v>259</v>
      </c>
      <c r="BJ1" s="121" t="s">
        <v>260</v>
      </c>
      <c r="BK1" s="121" t="s">
        <v>261</v>
      </c>
      <c r="BL1" s="121" t="s">
        <v>262</v>
      </c>
      <c r="BM1" s="121" t="s">
        <v>110</v>
      </c>
      <c r="BN1" s="121" t="s">
        <v>113</v>
      </c>
      <c r="BO1" s="121" t="s">
        <v>112</v>
      </c>
      <c r="BP1" s="122" t="s">
        <v>113</v>
      </c>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x14ac:dyDescent="0.25">
      <c r="A2" s="123" t="s">
        <v>263</v>
      </c>
      <c r="B2" s="124" t="s">
        <v>46</v>
      </c>
      <c r="C2" s="124" t="s">
        <v>47</v>
      </c>
      <c r="D2" s="124" t="s">
        <v>48</v>
      </c>
      <c r="E2" s="124" t="s">
        <v>49</v>
      </c>
      <c r="F2" s="125" t="s">
        <v>50</v>
      </c>
      <c r="G2" s="125" t="s">
        <v>51</v>
      </c>
      <c r="H2" s="125" t="s">
        <v>52</v>
      </c>
      <c r="I2" s="125" t="s">
        <v>53</v>
      </c>
      <c r="J2" s="124" t="s">
        <v>54</v>
      </c>
      <c r="K2" s="124" t="s">
        <v>55</v>
      </c>
      <c r="L2" s="124" t="s">
        <v>56</v>
      </c>
      <c r="M2" s="124" t="s">
        <v>57</v>
      </c>
      <c r="N2" s="124" t="s">
        <v>58</v>
      </c>
      <c r="O2" s="125" t="s">
        <v>59</v>
      </c>
      <c r="P2" s="125" t="s">
        <v>60</v>
      </c>
      <c r="Q2" s="125" t="s">
        <v>61</v>
      </c>
      <c r="R2" s="125" t="s">
        <v>62</v>
      </c>
      <c r="S2" s="124" t="s">
        <v>63</v>
      </c>
      <c r="T2" s="124" t="s">
        <v>64</v>
      </c>
      <c r="U2" s="124" t="s">
        <v>65</v>
      </c>
      <c r="V2" s="124" t="s">
        <v>66</v>
      </c>
      <c r="W2" s="125" t="s">
        <v>67</v>
      </c>
      <c r="X2" s="125" t="s">
        <v>68</v>
      </c>
      <c r="Y2" s="125" t="s">
        <v>69</v>
      </c>
      <c r="Z2" s="125" t="s">
        <v>70</v>
      </c>
      <c r="AA2" s="125" t="s">
        <v>71</v>
      </c>
      <c r="AB2" s="124" t="s">
        <v>72</v>
      </c>
      <c r="AC2" s="124" t="s">
        <v>73</v>
      </c>
      <c r="AD2" s="124" t="s">
        <v>74</v>
      </c>
      <c r="AE2" s="124" t="s">
        <v>75</v>
      </c>
      <c r="AF2" s="125" t="s">
        <v>76</v>
      </c>
      <c r="AG2" s="125" t="s">
        <v>77</v>
      </c>
      <c r="AH2" s="125" t="s">
        <v>78</v>
      </c>
      <c r="AI2" s="125" t="s">
        <v>79</v>
      </c>
      <c r="AJ2" s="124" t="s">
        <v>80</v>
      </c>
      <c r="AK2" s="124" t="s">
        <v>81</v>
      </c>
      <c r="AL2" s="124" t="s">
        <v>82</v>
      </c>
      <c r="AM2" s="124" t="s">
        <v>83</v>
      </c>
      <c r="AN2" s="124" t="s">
        <v>84</v>
      </c>
      <c r="AO2" s="125" t="s">
        <v>85</v>
      </c>
      <c r="AP2" s="125" t="s">
        <v>86</v>
      </c>
      <c r="AQ2" s="125" t="s">
        <v>87</v>
      </c>
      <c r="AR2" s="125" t="s">
        <v>88</v>
      </c>
      <c r="AS2" s="124" t="s">
        <v>89</v>
      </c>
      <c r="AT2" s="124" t="s">
        <v>90</v>
      </c>
      <c r="AU2" s="124" t="s">
        <v>91</v>
      </c>
      <c r="AV2" s="124" t="s">
        <v>92</v>
      </c>
      <c r="AW2" s="125" t="s">
        <v>93</v>
      </c>
      <c r="AX2" s="125" t="s">
        <v>94</v>
      </c>
      <c r="AY2" s="125" t="s">
        <v>95</v>
      </c>
      <c r="AZ2" s="125" t="s">
        <v>96</v>
      </c>
      <c r="BA2" s="126"/>
      <c r="BB2" s="126"/>
      <c r="BC2" s="126"/>
      <c r="BD2" s="127"/>
      <c r="BE2" s="127"/>
      <c r="BF2" s="125"/>
      <c r="BG2" s="125"/>
      <c r="BH2" s="125" t="s">
        <v>264</v>
      </c>
      <c r="BI2" s="125"/>
      <c r="BJ2" s="125"/>
      <c r="BK2" s="125"/>
      <c r="BL2" s="125"/>
      <c r="BM2" s="125"/>
      <c r="BN2" s="125"/>
      <c r="BO2" s="125"/>
      <c r="BP2" s="128"/>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x14ac:dyDescent="0.25">
      <c r="A3" s="116" t="s">
        <v>265</v>
      </c>
      <c r="B3" s="129" t="s">
        <v>125</v>
      </c>
      <c r="C3" s="129" t="s">
        <v>125</v>
      </c>
      <c r="D3" s="129" t="s">
        <v>125</v>
      </c>
      <c r="E3" s="129" t="s">
        <v>125</v>
      </c>
      <c r="F3" s="129" t="s">
        <v>125</v>
      </c>
      <c r="G3" s="129" t="s">
        <v>125</v>
      </c>
      <c r="H3" s="129" t="s">
        <v>125</v>
      </c>
      <c r="I3" s="129" t="s">
        <v>125</v>
      </c>
      <c r="J3" s="129" t="s">
        <v>125</v>
      </c>
      <c r="K3" s="129" t="s">
        <v>125</v>
      </c>
      <c r="L3" s="129" t="s">
        <v>125</v>
      </c>
      <c r="M3" s="129" t="s">
        <v>125</v>
      </c>
      <c r="N3" s="129" t="s">
        <v>125</v>
      </c>
      <c r="O3" s="129" t="s">
        <v>125</v>
      </c>
      <c r="P3" s="129" t="s">
        <v>125</v>
      </c>
      <c r="Q3" s="129" t="s">
        <v>125</v>
      </c>
      <c r="R3" s="129" t="s">
        <v>125</v>
      </c>
      <c r="S3" s="129" t="s">
        <v>125</v>
      </c>
      <c r="T3" s="129" t="s">
        <v>125</v>
      </c>
      <c r="U3" s="129" t="s">
        <v>125</v>
      </c>
      <c r="V3" s="129" t="s">
        <v>125</v>
      </c>
      <c r="W3" s="129" t="s">
        <v>125</v>
      </c>
      <c r="X3" s="129" t="s">
        <v>125</v>
      </c>
      <c r="Y3" s="129" t="s">
        <v>125</v>
      </c>
      <c r="Z3" s="129" t="s">
        <v>125</v>
      </c>
      <c r="AA3" s="129" t="s">
        <v>125</v>
      </c>
      <c r="AB3" s="129" t="s">
        <v>125</v>
      </c>
      <c r="AC3" s="129" t="s">
        <v>125</v>
      </c>
      <c r="AD3" s="129" t="s">
        <v>125</v>
      </c>
      <c r="AE3" s="129" t="s">
        <v>125</v>
      </c>
      <c r="AF3" s="129" t="s">
        <v>125</v>
      </c>
      <c r="AG3" s="129" t="s">
        <v>125</v>
      </c>
      <c r="AH3" s="129" t="s">
        <v>125</v>
      </c>
      <c r="AI3" s="129" t="s">
        <v>125</v>
      </c>
      <c r="AJ3" s="129" t="s">
        <v>125</v>
      </c>
      <c r="AK3" s="129" t="s">
        <v>125</v>
      </c>
      <c r="AL3" s="129" t="s">
        <v>125</v>
      </c>
      <c r="AM3" s="129" t="s">
        <v>125</v>
      </c>
      <c r="AN3" s="129" t="s">
        <v>125</v>
      </c>
      <c r="AO3" s="129" t="s">
        <v>125</v>
      </c>
      <c r="AP3" s="129" t="s">
        <v>125</v>
      </c>
      <c r="AQ3" s="129" t="s">
        <v>125</v>
      </c>
      <c r="AR3" s="129" t="s">
        <v>125</v>
      </c>
      <c r="AS3" s="129" t="s">
        <v>125</v>
      </c>
      <c r="AT3" s="129" t="s">
        <v>125</v>
      </c>
      <c r="AU3" s="129" t="s">
        <v>125</v>
      </c>
      <c r="AV3" s="129" t="s">
        <v>125</v>
      </c>
      <c r="AW3" s="129" t="s">
        <v>125</v>
      </c>
      <c r="AX3" s="129" t="s">
        <v>125</v>
      </c>
      <c r="AY3" s="129" t="s">
        <v>125</v>
      </c>
      <c r="AZ3" s="129" t="s">
        <v>125</v>
      </c>
      <c r="BA3" s="130">
        <v>80</v>
      </c>
      <c r="BB3" s="130">
        <v>60</v>
      </c>
      <c r="BC3" s="130">
        <v>200</v>
      </c>
      <c r="BD3" s="131" t="s">
        <v>127</v>
      </c>
      <c r="BE3" s="131" t="s">
        <v>127</v>
      </c>
      <c r="BF3" s="118">
        <v>75</v>
      </c>
      <c r="BG3" s="132">
        <v>20</v>
      </c>
      <c r="BH3" s="118" t="s">
        <v>128</v>
      </c>
      <c r="BI3" s="132">
        <v>1</v>
      </c>
      <c r="BJ3" s="118">
        <v>4.68</v>
      </c>
      <c r="BK3" s="118" t="s">
        <v>119</v>
      </c>
      <c r="BL3" s="118">
        <v>14</v>
      </c>
      <c r="BM3" s="118">
        <v>0.37</v>
      </c>
      <c r="BN3" s="118" t="s">
        <v>129</v>
      </c>
      <c r="BO3" s="118">
        <v>1.04</v>
      </c>
      <c r="BP3" s="133" t="s">
        <v>129</v>
      </c>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x14ac:dyDescent="0.25">
      <c r="A4" s="134" t="s">
        <v>265</v>
      </c>
      <c r="B4" s="135"/>
      <c r="C4" s="135"/>
      <c r="D4" s="135"/>
      <c r="E4" s="135"/>
      <c r="F4" s="136"/>
      <c r="G4" s="136"/>
      <c r="H4" s="136"/>
      <c r="I4" s="136"/>
      <c r="J4" s="135"/>
      <c r="K4" s="135"/>
      <c r="L4" s="135"/>
      <c r="M4" s="135"/>
      <c r="N4" s="135"/>
      <c r="O4" s="137" t="s">
        <v>122</v>
      </c>
      <c r="P4" s="138" t="s">
        <v>122</v>
      </c>
      <c r="Q4" s="138" t="s">
        <v>122</v>
      </c>
      <c r="R4" s="138" t="s">
        <v>122</v>
      </c>
      <c r="S4" s="138" t="s">
        <v>122</v>
      </c>
      <c r="T4" s="138" t="s">
        <v>122</v>
      </c>
      <c r="U4" s="138" t="s">
        <v>122</v>
      </c>
      <c r="V4" s="138" t="s">
        <v>122</v>
      </c>
      <c r="W4" s="138" t="s">
        <v>122</v>
      </c>
      <c r="X4" s="138" t="s">
        <v>122</v>
      </c>
      <c r="Y4" s="138" t="s">
        <v>122</v>
      </c>
      <c r="Z4" s="138" t="s">
        <v>122</v>
      </c>
      <c r="AA4" s="138" t="s">
        <v>122</v>
      </c>
      <c r="AB4" s="138" t="s">
        <v>122</v>
      </c>
      <c r="AC4" s="138" t="s">
        <v>122</v>
      </c>
      <c r="AD4" s="138" t="s">
        <v>122</v>
      </c>
      <c r="AE4" s="138" t="s">
        <v>122</v>
      </c>
      <c r="AF4" s="138" t="s">
        <v>122</v>
      </c>
      <c r="AG4" s="138" t="s">
        <v>122</v>
      </c>
      <c r="AH4" s="138" t="s">
        <v>122</v>
      </c>
      <c r="AI4" s="138" t="s">
        <v>122</v>
      </c>
      <c r="AJ4" s="138" t="s">
        <v>122</v>
      </c>
      <c r="AK4" s="138" t="s">
        <v>122</v>
      </c>
      <c r="AL4" s="138" t="s">
        <v>122</v>
      </c>
      <c r="AM4" s="138" t="s">
        <v>122</v>
      </c>
      <c r="AN4" s="138" t="s">
        <v>122</v>
      </c>
      <c r="AO4" s="138" t="s">
        <v>122</v>
      </c>
      <c r="AP4" s="138" t="s">
        <v>122</v>
      </c>
      <c r="AQ4" s="138" t="s">
        <v>122</v>
      </c>
      <c r="AR4" s="138" t="s">
        <v>122</v>
      </c>
      <c r="AS4" s="138" t="s">
        <v>122</v>
      </c>
      <c r="AT4" s="138" t="s">
        <v>122</v>
      </c>
      <c r="AU4" s="138" t="s">
        <v>122</v>
      </c>
      <c r="AV4" s="138" t="s">
        <v>122</v>
      </c>
      <c r="AW4" s="136"/>
      <c r="AX4" s="136"/>
      <c r="AY4" s="136"/>
      <c r="AZ4" s="136"/>
      <c r="BA4" s="139"/>
      <c r="BB4" s="139"/>
      <c r="BC4" s="139"/>
      <c r="BD4" s="140"/>
      <c r="BE4" s="140"/>
      <c r="BF4" s="136"/>
      <c r="BG4" s="141"/>
      <c r="BH4" s="136"/>
      <c r="BI4" s="141"/>
      <c r="BJ4" s="136"/>
      <c r="BK4" s="136"/>
      <c r="BL4" s="136"/>
      <c r="BM4" s="136"/>
      <c r="BN4" s="136"/>
      <c r="BO4" s="136"/>
      <c r="BP4" s="142"/>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x14ac:dyDescent="0.25">
      <c r="A5" s="116" t="s">
        <v>266</v>
      </c>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18"/>
      <c r="AX5" s="118"/>
      <c r="AY5" s="118"/>
      <c r="AZ5" s="118"/>
      <c r="BA5" s="130"/>
      <c r="BB5" s="130"/>
      <c r="BC5" s="130"/>
      <c r="BD5" s="131" t="s">
        <v>131</v>
      </c>
      <c r="BE5" s="131" t="s">
        <v>132</v>
      </c>
      <c r="BF5" s="118"/>
      <c r="BG5" s="132">
        <v>7</v>
      </c>
      <c r="BH5" s="118" t="s">
        <v>133</v>
      </c>
      <c r="BI5" s="132">
        <v>2</v>
      </c>
      <c r="BJ5" s="118"/>
      <c r="BK5" s="118" t="s">
        <v>125</v>
      </c>
      <c r="BL5" s="118">
        <v>5</v>
      </c>
      <c r="BM5" s="118">
        <v>1.1100000000000001</v>
      </c>
      <c r="BN5" s="118" t="s">
        <v>134</v>
      </c>
      <c r="BO5" s="118">
        <v>1.68</v>
      </c>
      <c r="BP5" s="133" t="s">
        <v>134</v>
      </c>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x14ac:dyDescent="0.25">
      <c r="A6" s="134" t="s">
        <v>266</v>
      </c>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9"/>
      <c r="BB6" s="139"/>
      <c r="BC6" s="139"/>
      <c r="BD6" s="140"/>
      <c r="BE6" s="140"/>
      <c r="BF6" s="136"/>
      <c r="BG6" s="141"/>
      <c r="BH6" s="136"/>
      <c r="BI6" s="141"/>
      <c r="BJ6" s="136"/>
      <c r="BK6" s="136"/>
      <c r="BL6" s="136"/>
      <c r="BM6" s="136"/>
      <c r="BN6" s="136"/>
      <c r="BO6" s="136"/>
      <c r="BP6" s="142"/>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x14ac:dyDescent="0.25">
      <c r="A7" s="116" t="s">
        <v>267</v>
      </c>
      <c r="B7" s="117"/>
      <c r="C7" s="117"/>
      <c r="D7" s="117"/>
      <c r="E7" s="117"/>
      <c r="F7" s="118"/>
      <c r="G7" s="118"/>
      <c r="H7" s="118"/>
      <c r="I7" s="118"/>
      <c r="J7" s="117"/>
      <c r="K7" s="117"/>
      <c r="L7" s="117"/>
      <c r="M7" s="117"/>
      <c r="N7" s="117"/>
      <c r="O7" s="129"/>
      <c r="P7" s="129"/>
      <c r="Q7" s="129"/>
      <c r="R7" s="129"/>
      <c r="S7" s="129"/>
      <c r="T7" s="129"/>
      <c r="U7" s="129"/>
      <c r="V7" s="129"/>
      <c r="W7" s="118"/>
      <c r="X7" s="118"/>
      <c r="Y7" s="118"/>
      <c r="Z7" s="118"/>
      <c r="AA7" s="118"/>
      <c r="AB7" s="117"/>
      <c r="AC7" s="117"/>
      <c r="AD7" s="117"/>
      <c r="AE7" s="117"/>
      <c r="AF7" s="118"/>
      <c r="AG7" s="118"/>
      <c r="AH7" s="118"/>
      <c r="AI7" s="118"/>
      <c r="AJ7" s="117"/>
      <c r="AK7" s="117"/>
      <c r="AL7" s="117"/>
      <c r="AM7" s="117"/>
      <c r="AN7" s="117"/>
      <c r="AO7" s="118"/>
      <c r="AP7" s="118"/>
      <c r="AQ7" s="118"/>
      <c r="AR7" s="118"/>
      <c r="AS7" s="117"/>
      <c r="AT7" s="117"/>
      <c r="AU7" s="117"/>
      <c r="AV7" s="117"/>
      <c r="AW7" s="118"/>
      <c r="AX7" s="118"/>
      <c r="AY7" s="118"/>
      <c r="AZ7" s="118"/>
      <c r="BA7" s="130">
        <v>90</v>
      </c>
      <c r="BB7" s="130">
        <v>50</v>
      </c>
      <c r="BC7" s="130">
        <v>90</v>
      </c>
      <c r="BD7" s="131" t="s">
        <v>116</v>
      </c>
      <c r="BE7" s="131" t="s">
        <v>127</v>
      </c>
      <c r="BF7" s="118">
        <v>75</v>
      </c>
      <c r="BG7" s="132">
        <v>3</v>
      </c>
      <c r="BH7" s="118" t="s">
        <v>133</v>
      </c>
      <c r="BI7" s="132">
        <v>1</v>
      </c>
      <c r="BJ7" s="118"/>
      <c r="BK7" s="118" t="s">
        <v>119</v>
      </c>
      <c r="BL7" s="118">
        <v>10</v>
      </c>
      <c r="BM7" s="118">
        <v>0.73</v>
      </c>
      <c r="BN7" s="118" t="s">
        <v>134</v>
      </c>
      <c r="BO7" s="118">
        <v>1.04</v>
      </c>
      <c r="BP7" s="133" t="s">
        <v>134</v>
      </c>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x14ac:dyDescent="0.25">
      <c r="A8" s="134" t="s">
        <v>267</v>
      </c>
      <c r="B8" s="135"/>
      <c r="C8" s="135"/>
      <c r="D8" s="135"/>
      <c r="E8" s="135"/>
      <c r="F8" s="136"/>
      <c r="G8" s="136"/>
      <c r="H8" s="136"/>
      <c r="I8" s="136"/>
      <c r="J8" s="135"/>
      <c r="K8" s="135"/>
      <c r="L8" s="135"/>
      <c r="M8" s="135"/>
      <c r="N8" s="135"/>
      <c r="O8" s="136"/>
      <c r="P8" s="136"/>
      <c r="Q8" s="136"/>
      <c r="R8" s="136"/>
      <c r="S8" s="135"/>
      <c r="T8" s="135"/>
      <c r="U8" s="135"/>
      <c r="V8" s="135"/>
      <c r="W8" s="136"/>
      <c r="X8" s="136"/>
      <c r="Y8" s="136"/>
      <c r="Z8" s="136"/>
      <c r="AA8" s="136"/>
      <c r="AB8" s="138"/>
      <c r="AC8" s="138"/>
      <c r="AD8" s="138"/>
      <c r="AE8" s="138"/>
      <c r="AF8" s="138"/>
      <c r="AG8" s="138"/>
      <c r="AH8" s="138"/>
      <c r="AI8" s="138"/>
      <c r="AJ8" s="138"/>
      <c r="AK8" s="138"/>
      <c r="AL8" s="138"/>
      <c r="AM8" s="138"/>
      <c r="AN8" s="138"/>
      <c r="AO8" s="138"/>
      <c r="AP8" s="138"/>
      <c r="AQ8" s="138"/>
      <c r="AR8" s="138"/>
      <c r="AS8" s="138"/>
      <c r="AT8" s="138"/>
      <c r="AU8" s="138"/>
      <c r="AV8" s="138"/>
      <c r="AW8" s="136"/>
      <c r="AX8" s="136"/>
      <c r="AY8" s="136"/>
      <c r="AZ8" s="136"/>
      <c r="BA8" s="139"/>
      <c r="BB8" s="139"/>
      <c r="BC8" s="139"/>
      <c r="BD8" s="140"/>
      <c r="BE8" s="140"/>
      <c r="BF8" s="136"/>
      <c r="BG8" s="141"/>
      <c r="BH8" s="136"/>
      <c r="BI8" s="141"/>
      <c r="BJ8" s="136"/>
      <c r="BK8" s="136"/>
      <c r="BL8" s="136"/>
      <c r="BM8" s="136"/>
      <c r="BN8" s="136"/>
      <c r="BO8" s="136"/>
      <c r="BP8" s="142"/>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x14ac:dyDescent="0.25">
      <c r="A9" s="116" t="s">
        <v>268</v>
      </c>
      <c r="B9" s="117"/>
      <c r="C9" s="117"/>
      <c r="D9" s="117"/>
      <c r="E9" s="117"/>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17"/>
      <c r="AK9" s="117"/>
      <c r="AL9" s="117"/>
      <c r="AM9" s="117"/>
      <c r="AN9" s="117"/>
      <c r="AO9" s="118"/>
      <c r="AP9" s="118"/>
      <c r="AQ9" s="118"/>
      <c r="AR9" s="118"/>
      <c r="AS9" s="117"/>
      <c r="AT9" s="117"/>
      <c r="AU9" s="117"/>
      <c r="AV9" s="117"/>
      <c r="AW9" s="118"/>
      <c r="AX9" s="118"/>
      <c r="AY9" s="118"/>
      <c r="AZ9" s="118"/>
      <c r="BA9" s="130"/>
      <c r="BB9" s="130"/>
      <c r="BC9" s="130"/>
      <c r="BD9" s="131" t="s">
        <v>137</v>
      </c>
      <c r="BE9" s="131" t="s">
        <v>138</v>
      </c>
      <c r="BF9" s="118"/>
      <c r="BG9" s="132">
        <v>15</v>
      </c>
      <c r="BH9" s="118" t="s">
        <v>118</v>
      </c>
      <c r="BI9" s="132">
        <v>0.6</v>
      </c>
      <c r="BJ9" s="118"/>
      <c r="BK9" s="118" t="s">
        <v>125</v>
      </c>
      <c r="BL9" s="118">
        <v>10</v>
      </c>
      <c r="BM9" s="118">
        <v>3.13</v>
      </c>
      <c r="BN9" s="118" t="s">
        <v>120</v>
      </c>
      <c r="BO9" s="118">
        <v>7.5</v>
      </c>
      <c r="BP9" s="133" t="s">
        <v>120</v>
      </c>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x14ac:dyDescent="0.25">
      <c r="A10" s="134" t="s">
        <v>268</v>
      </c>
      <c r="B10" s="135"/>
      <c r="C10" s="135"/>
      <c r="D10" s="135"/>
      <c r="E10" s="135"/>
      <c r="F10" s="136"/>
      <c r="G10" s="136"/>
      <c r="H10" s="136"/>
      <c r="I10" s="136"/>
      <c r="J10" s="135"/>
      <c r="K10" s="135"/>
      <c r="L10" s="135"/>
      <c r="M10" s="135"/>
      <c r="N10" s="135"/>
      <c r="O10" s="136"/>
      <c r="P10" s="136"/>
      <c r="Q10" s="136"/>
      <c r="R10" s="136"/>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5"/>
      <c r="AT10" s="135"/>
      <c r="AU10" s="135"/>
      <c r="AV10" s="135"/>
      <c r="AW10" s="136"/>
      <c r="AX10" s="136"/>
      <c r="AY10" s="136"/>
      <c r="AZ10" s="136"/>
      <c r="BA10" s="139"/>
      <c r="BB10" s="139"/>
      <c r="BC10" s="139"/>
      <c r="BD10" s="140"/>
      <c r="BE10" s="140"/>
      <c r="BF10" s="136"/>
      <c r="BG10" s="141"/>
      <c r="BH10" s="136"/>
      <c r="BI10" s="141"/>
      <c r="BJ10" s="136"/>
      <c r="BK10" s="136"/>
      <c r="BL10" s="136"/>
      <c r="BM10" s="136"/>
      <c r="BN10" s="136"/>
      <c r="BO10" s="136"/>
      <c r="BP10" s="142"/>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x14ac:dyDescent="0.25">
      <c r="A11" s="116" t="s">
        <v>269</v>
      </c>
      <c r="B11" s="117"/>
      <c r="C11" s="117"/>
      <c r="D11" s="117"/>
      <c r="E11" s="117"/>
      <c r="F11" s="129"/>
      <c r="G11" s="129"/>
      <c r="H11" s="129"/>
      <c r="I11" s="129"/>
      <c r="J11" s="129"/>
      <c r="K11" s="129"/>
      <c r="L11" s="129"/>
      <c r="M11" s="129"/>
      <c r="N11" s="129"/>
      <c r="O11" s="118"/>
      <c r="P11" s="118"/>
      <c r="Q11" s="118"/>
      <c r="R11" s="118"/>
      <c r="S11" s="117"/>
      <c r="T11" s="117"/>
      <c r="U11" s="117"/>
      <c r="V11" s="117"/>
      <c r="W11" s="118"/>
      <c r="X11" s="118"/>
      <c r="Y11" s="118"/>
      <c r="Z11" s="118"/>
      <c r="AA11" s="118"/>
      <c r="AB11" s="117"/>
      <c r="AC11" s="117"/>
      <c r="AD11" s="117"/>
      <c r="AE11" s="117"/>
      <c r="AF11" s="118"/>
      <c r="AG11" s="118"/>
      <c r="AH11" s="118"/>
      <c r="AI11" s="118"/>
      <c r="AJ11" s="117"/>
      <c r="AK11" s="117"/>
      <c r="AL11" s="117"/>
      <c r="AM11" s="117"/>
      <c r="AN11" s="117"/>
      <c r="AO11" s="118"/>
      <c r="AP11" s="118"/>
      <c r="AQ11" s="118"/>
      <c r="AR11" s="118"/>
      <c r="AS11" s="117"/>
      <c r="AT11" s="117"/>
      <c r="AU11" s="117"/>
      <c r="AV11" s="117"/>
      <c r="AW11" s="118"/>
      <c r="AX11" s="118"/>
      <c r="AY11" s="118"/>
      <c r="AZ11" s="118"/>
      <c r="BA11" s="130">
        <v>250</v>
      </c>
      <c r="BB11" s="130">
        <v>150</v>
      </c>
      <c r="BC11" s="130">
        <v>250</v>
      </c>
      <c r="BD11" s="131" t="s">
        <v>140</v>
      </c>
      <c r="BE11" s="131" t="s">
        <v>116</v>
      </c>
      <c r="BF11" s="118" t="s">
        <v>141</v>
      </c>
      <c r="BG11" s="132">
        <v>15</v>
      </c>
      <c r="BH11" s="118" t="s">
        <v>118</v>
      </c>
      <c r="BI11" s="132">
        <v>1.8</v>
      </c>
      <c r="BJ11" s="118">
        <v>2.95</v>
      </c>
      <c r="BK11" s="118" t="s">
        <v>119</v>
      </c>
      <c r="BL11" s="118">
        <v>16</v>
      </c>
      <c r="BM11" s="118">
        <v>1.65</v>
      </c>
      <c r="BN11" s="118" t="s">
        <v>120</v>
      </c>
      <c r="BO11" s="118">
        <v>2.1800000000000002</v>
      </c>
      <c r="BP11" s="133" t="s">
        <v>120</v>
      </c>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x14ac:dyDescent="0.25">
      <c r="A12" s="134" t="s">
        <v>269</v>
      </c>
      <c r="B12" s="135"/>
      <c r="C12" s="135"/>
      <c r="D12" s="135"/>
      <c r="E12" s="135"/>
      <c r="F12" s="136"/>
      <c r="G12" s="136"/>
      <c r="H12" s="136"/>
      <c r="I12" s="136"/>
      <c r="J12" s="135"/>
      <c r="K12" s="135"/>
      <c r="L12" s="135"/>
      <c r="M12" s="135"/>
      <c r="N12" s="135"/>
      <c r="O12" s="136"/>
      <c r="P12" s="136"/>
      <c r="Q12" s="136"/>
      <c r="R12" s="136"/>
      <c r="S12" s="135"/>
      <c r="T12" s="135"/>
      <c r="U12" s="135"/>
      <c r="V12" s="135"/>
      <c r="W12" s="136"/>
      <c r="X12" s="136"/>
      <c r="Y12" s="136"/>
      <c r="Z12" s="136"/>
      <c r="AA12" s="136"/>
      <c r="AB12" s="138"/>
      <c r="AC12" s="138"/>
      <c r="AD12" s="138"/>
      <c r="AE12" s="138"/>
      <c r="AF12" s="138"/>
      <c r="AG12" s="138"/>
      <c r="AH12" s="138"/>
      <c r="AI12" s="138"/>
      <c r="AJ12" s="138"/>
      <c r="AK12" s="138"/>
      <c r="AL12" s="138"/>
      <c r="AM12" s="138"/>
      <c r="AN12" s="138"/>
      <c r="AO12" s="138"/>
      <c r="AP12" s="138"/>
      <c r="AQ12" s="138"/>
      <c r="AR12" s="138"/>
      <c r="AS12" s="135"/>
      <c r="AT12" s="135"/>
      <c r="AU12" s="135"/>
      <c r="AV12" s="135"/>
      <c r="AW12" s="136"/>
      <c r="AX12" s="136"/>
      <c r="AY12" s="136"/>
      <c r="AZ12" s="136"/>
      <c r="BA12" s="139"/>
      <c r="BB12" s="139"/>
      <c r="BC12" s="139"/>
      <c r="BD12" s="140"/>
      <c r="BE12" s="140"/>
      <c r="BF12" s="136"/>
      <c r="BG12" s="141"/>
      <c r="BH12" s="136"/>
      <c r="BI12" s="141"/>
      <c r="BJ12" s="136"/>
      <c r="BK12" s="136"/>
      <c r="BL12" s="136"/>
      <c r="BM12" s="136"/>
      <c r="BN12" s="136"/>
      <c r="BO12" s="136"/>
      <c r="BP12" s="14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x14ac:dyDescent="0.25">
      <c r="A13" s="116" t="s">
        <v>270</v>
      </c>
      <c r="B13" s="117"/>
      <c r="C13" s="117"/>
      <c r="D13" s="117"/>
      <c r="E13" s="117"/>
      <c r="F13" s="129"/>
      <c r="G13" s="129"/>
      <c r="H13" s="129"/>
      <c r="I13" s="129"/>
      <c r="J13" s="129"/>
      <c r="K13" s="129"/>
      <c r="L13" s="129"/>
      <c r="M13" s="129"/>
      <c r="N13" s="129"/>
      <c r="O13" s="129"/>
      <c r="P13" s="129"/>
      <c r="Q13" s="129"/>
      <c r="R13" s="129"/>
      <c r="S13" s="117"/>
      <c r="T13" s="117"/>
      <c r="U13" s="117"/>
      <c r="V13" s="117"/>
      <c r="W13" s="118"/>
      <c r="X13" s="118"/>
      <c r="Y13" s="118"/>
      <c r="Z13" s="118"/>
      <c r="AA13" s="118"/>
      <c r="AB13" s="117"/>
      <c r="AC13" s="117"/>
      <c r="AD13" s="117"/>
      <c r="AE13" s="117"/>
      <c r="AF13" s="118"/>
      <c r="AG13" s="118"/>
      <c r="AH13" s="118"/>
      <c r="AI13" s="118"/>
      <c r="AJ13" s="117"/>
      <c r="AK13" s="117"/>
      <c r="AL13" s="117"/>
      <c r="AM13" s="117"/>
      <c r="AN13" s="117"/>
      <c r="AO13" s="118"/>
      <c r="AP13" s="118"/>
      <c r="AQ13" s="118"/>
      <c r="AR13" s="118"/>
      <c r="AS13" s="117"/>
      <c r="AT13" s="117"/>
      <c r="AU13" s="117"/>
      <c r="AV13" s="117"/>
      <c r="AW13" s="118"/>
      <c r="AX13" s="118"/>
      <c r="AY13" s="118"/>
      <c r="AZ13" s="118"/>
      <c r="BA13" s="130">
        <v>300</v>
      </c>
      <c r="BB13" s="130">
        <v>80</v>
      </c>
      <c r="BC13" s="130">
        <v>500</v>
      </c>
      <c r="BD13" s="131" t="s">
        <v>116</v>
      </c>
      <c r="BE13" s="131" t="s">
        <v>116</v>
      </c>
      <c r="BF13" s="118" t="s">
        <v>141</v>
      </c>
      <c r="BG13" s="132">
        <v>100</v>
      </c>
      <c r="BH13" s="118" t="s">
        <v>118</v>
      </c>
      <c r="BI13" s="132">
        <v>5</v>
      </c>
      <c r="BJ13" s="118">
        <v>29.45</v>
      </c>
      <c r="BK13" s="118" t="s">
        <v>119</v>
      </c>
      <c r="BL13" s="118">
        <v>17</v>
      </c>
      <c r="BM13" s="118">
        <v>1.48</v>
      </c>
      <c r="BN13" s="118" t="s">
        <v>120</v>
      </c>
      <c r="BO13" s="118">
        <v>2.8</v>
      </c>
      <c r="BP13" s="133" t="s">
        <v>120</v>
      </c>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x14ac:dyDescent="0.25">
      <c r="A14" s="134" t="s">
        <v>270</v>
      </c>
      <c r="B14" s="135"/>
      <c r="C14" s="135"/>
      <c r="D14" s="135"/>
      <c r="E14" s="135"/>
      <c r="F14" s="136"/>
      <c r="G14" s="136"/>
      <c r="H14" s="136"/>
      <c r="I14" s="136"/>
      <c r="J14" s="135"/>
      <c r="K14" s="135"/>
      <c r="L14" s="135"/>
      <c r="M14" s="135"/>
      <c r="N14" s="135"/>
      <c r="O14" s="136"/>
      <c r="P14" s="136"/>
      <c r="Q14" s="136"/>
      <c r="R14" s="136"/>
      <c r="S14" s="135"/>
      <c r="T14" s="135"/>
      <c r="U14" s="135"/>
      <c r="V14" s="135"/>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5"/>
      <c r="AT14" s="135"/>
      <c r="AU14" s="135"/>
      <c r="AV14" s="135"/>
      <c r="AW14" s="136"/>
      <c r="AX14" s="136"/>
      <c r="AY14" s="136"/>
      <c r="AZ14" s="136"/>
      <c r="BA14" s="139"/>
      <c r="BB14" s="139"/>
      <c r="BC14" s="139"/>
      <c r="BD14" s="140"/>
      <c r="BE14" s="140"/>
      <c r="BF14" s="136"/>
      <c r="BG14" s="136"/>
      <c r="BH14" s="136"/>
      <c r="BI14" s="136"/>
      <c r="BJ14" s="136"/>
      <c r="BK14" s="136"/>
      <c r="BL14" s="136"/>
      <c r="BM14" s="136"/>
      <c r="BN14" s="136"/>
      <c r="BO14" s="136"/>
      <c r="BP14" s="142"/>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x14ac:dyDescent="0.25">
      <c r="A15" s="116" t="s">
        <v>271</v>
      </c>
      <c r="B15" s="117"/>
      <c r="C15" s="117"/>
      <c r="D15" s="117"/>
      <c r="E15" s="117"/>
      <c r="F15" s="129"/>
      <c r="G15" s="129"/>
      <c r="H15" s="129"/>
      <c r="I15" s="129"/>
      <c r="J15" s="129"/>
      <c r="K15" s="129"/>
      <c r="L15" s="129"/>
      <c r="M15" s="129"/>
      <c r="N15" s="129"/>
      <c r="O15" s="129"/>
      <c r="P15" s="129"/>
      <c r="Q15" s="129"/>
      <c r="R15" s="129"/>
      <c r="S15" s="117"/>
      <c r="T15" s="117"/>
      <c r="U15" s="117"/>
      <c r="V15" s="117"/>
      <c r="W15" s="118"/>
      <c r="X15" s="118"/>
      <c r="Y15" s="118"/>
      <c r="Z15" s="118"/>
      <c r="AA15" s="118"/>
      <c r="AB15" s="117"/>
      <c r="AC15" s="117"/>
      <c r="AD15" s="117"/>
      <c r="AE15" s="117"/>
      <c r="AF15" s="118"/>
      <c r="AG15" s="118"/>
      <c r="AH15" s="118"/>
      <c r="AI15" s="118"/>
      <c r="AJ15" s="117"/>
      <c r="AK15" s="117"/>
      <c r="AL15" s="117"/>
      <c r="AM15" s="117"/>
      <c r="AN15" s="117"/>
      <c r="AO15" s="118"/>
      <c r="AP15" s="118"/>
      <c r="AQ15" s="118"/>
      <c r="AR15" s="118"/>
      <c r="AS15" s="117"/>
      <c r="AT15" s="117"/>
      <c r="AU15" s="117"/>
      <c r="AV15" s="117"/>
      <c r="AW15" s="118"/>
      <c r="AX15" s="118"/>
      <c r="AY15" s="118"/>
      <c r="AZ15" s="118"/>
      <c r="BA15" s="130">
        <v>0</v>
      </c>
      <c r="BB15" s="130">
        <v>50</v>
      </c>
      <c r="BC15" s="130">
        <v>100</v>
      </c>
      <c r="BD15" s="131" t="s">
        <v>141</v>
      </c>
      <c r="BE15" s="131" t="s">
        <v>144</v>
      </c>
      <c r="BF15" s="118"/>
      <c r="BG15" s="132">
        <v>5</v>
      </c>
      <c r="BH15" s="118" t="s">
        <v>118</v>
      </c>
      <c r="BI15" s="132">
        <v>0.5</v>
      </c>
      <c r="BJ15" s="118"/>
      <c r="BK15" s="118" t="s">
        <v>125</v>
      </c>
      <c r="BL15" s="118">
        <v>13</v>
      </c>
      <c r="BM15" s="118">
        <v>3.13</v>
      </c>
      <c r="BN15" s="118" t="s">
        <v>120</v>
      </c>
      <c r="BO15" s="118">
        <v>7.8</v>
      </c>
      <c r="BP15" s="133" t="s">
        <v>120</v>
      </c>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x14ac:dyDescent="0.25">
      <c r="A16" s="134" t="s">
        <v>271</v>
      </c>
      <c r="B16" s="135"/>
      <c r="C16" s="135"/>
      <c r="D16" s="135"/>
      <c r="E16" s="135"/>
      <c r="F16" s="136"/>
      <c r="G16" s="136"/>
      <c r="H16" s="136"/>
      <c r="I16" s="136"/>
      <c r="J16" s="135"/>
      <c r="K16" s="135"/>
      <c r="L16" s="135"/>
      <c r="M16" s="135"/>
      <c r="N16" s="135"/>
      <c r="O16" s="136"/>
      <c r="P16" s="136"/>
      <c r="Q16" s="136"/>
      <c r="R16" s="136"/>
      <c r="S16" s="138"/>
      <c r="T16" s="138"/>
      <c r="U16" s="138"/>
      <c r="V16" s="138"/>
      <c r="W16" s="138"/>
      <c r="X16" s="138"/>
      <c r="Y16" s="138"/>
      <c r="Z16" s="138"/>
      <c r="AA16" s="138"/>
      <c r="AB16" s="138"/>
      <c r="AC16" s="138"/>
      <c r="AD16" s="135"/>
      <c r="AE16" s="135"/>
      <c r="AF16" s="136"/>
      <c r="AG16" s="136"/>
      <c r="AH16" s="136"/>
      <c r="AI16" s="136"/>
      <c r="AJ16" s="135"/>
      <c r="AK16" s="135"/>
      <c r="AL16" s="135"/>
      <c r="AM16" s="135"/>
      <c r="AN16" s="135"/>
      <c r="AO16" s="136"/>
      <c r="AP16" s="136"/>
      <c r="AQ16" s="136"/>
      <c r="AR16" s="136"/>
      <c r="AS16" s="135"/>
      <c r="AT16" s="135"/>
      <c r="AU16" s="135"/>
      <c r="AV16" s="135"/>
      <c r="AW16" s="136"/>
      <c r="AX16" s="136"/>
      <c r="AY16" s="136"/>
      <c r="AZ16" s="136"/>
      <c r="BA16" s="139"/>
      <c r="BB16" s="139"/>
      <c r="BC16" s="139"/>
      <c r="BD16" s="140"/>
      <c r="BE16" s="140"/>
      <c r="BF16" s="136"/>
      <c r="BG16" s="136"/>
      <c r="BH16" s="136"/>
      <c r="BI16" s="136"/>
      <c r="BJ16" s="136"/>
      <c r="BK16" s="136"/>
      <c r="BL16" s="136"/>
      <c r="BM16" s="136"/>
      <c r="BN16" s="136"/>
      <c r="BO16" s="136"/>
      <c r="BP16" s="142"/>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x14ac:dyDescent="0.25">
      <c r="A17" s="116" t="s">
        <v>272</v>
      </c>
      <c r="B17" s="117"/>
      <c r="C17" s="117"/>
      <c r="D17" s="117"/>
      <c r="E17" s="117"/>
      <c r="F17" s="118"/>
      <c r="G17" s="118"/>
      <c r="H17" s="118"/>
      <c r="I17" s="118"/>
      <c r="J17" s="117"/>
      <c r="K17" s="117"/>
      <c r="L17" s="117"/>
      <c r="M17" s="117"/>
      <c r="N17" s="117"/>
      <c r="O17" s="129"/>
      <c r="P17" s="129"/>
      <c r="Q17" s="129"/>
      <c r="R17" s="129"/>
      <c r="S17" s="129"/>
      <c r="T17" s="129"/>
      <c r="U17" s="129"/>
      <c r="V17" s="129"/>
      <c r="W17" s="129"/>
      <c r="X17" s="129"/>
      <c r="Y17" s="129"/>
      <c r="Z17" s="129"/>
      <c r="AA17" s="129"/>
      <c r="AB17" s="117"/>
      <c r="AC17" s="117"/>
      <c r="AD17" s="117"/>
      <c r="AE17" s="117"/>
      <c r="AF17" s="118"/>
      <c r="AG17" s="118"/>
      <c r="AH17" s="118"/>
      <c r="AI17" s="118"/>
      <c r="AJ17" s="117"/>
      <c r="AK17" s="117"/>
      <c r="AL17" s="117"/>
      <c r="AM17" s="117"/>
      <c r="AN17" s="117"/>
      <c r="AO17" s="118"/>
      <c r="AP17" s="118"/>
      <c r="AQ17" s="118"/>
      <c r="AR17" s="118"/>
      <c r="AS17" s="117"/>
      <c r="AT17" s="117"/>
      <c r="AU17" s="117"/>
      <c r="AV17" s="117"/>
      <c r="AW17" s="118"/>
      <c r="AX17" s="118"/>
      <c r="AY17" s="118"/>
      <c r="AZ17" s="118"/>
      <c r="BA17" s="130">
        <v>220</v>
      </c>
      <c r="BB17" s="130">
        <v>110</v>
      </c>
      <c r="BC17" s="130">
        <v>100</v>
      </c>
      <c r="BD17" s="131" t="s">
        <v>146</v>
      </c>
      <c r="BE17" s="131" t="s">
        <v>116</v>
      </c>
      <c r="BF17" s="118" t="s">
        <v>147</v>
      </c>
      <c r="BG17" s="132">
        <v>20</v>
      </c>
      <c r="BH17" s="118" t="s">
        <v>118</v>
      </c>
      <c r="BI17" s="132">
        <v>3</v>
      </c>
      <c r="BJ17" s="118">
        <v>8.4499999999999993</v>
      </c>
      <c r="BK17" s="118" t="s">
        <v>119</v>
      </c>
      <c r="BL17" s="118">
        <v>8</v>
      </c>
      <c r="BM17" s="118">
        <v>0.74</v>
      </c>
      <c r="BN17" s="118" t="s">
        <v>120</v>
      </c>
      <c r="BO17" s="118">
        <v>2.6</v>
      </c>
      <c r="BP17" s="133" t="s">
        <v>120</v>
      </c>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x14ac:dyDescent="0.25">
      <c r="A18" s="134" t="s">
        <v>272</v>
      </c>
      <c r="B18" s="135"/>
      <c r="C18" s="135"/>
      <c r="D18" s="135"/>
      <c r="E18" s="135"/>
      <c r="F18" s="136"/>
      <c r="G18" s="136"/>
      <c r="H18" s="136"/>
      <c r="I18" s="136"/>
      <c r="J18" s="135"/>
      <c r="K18" s="135"/>
      <c r="L18" s="135"/>
      <c r="M18" s="135"/>
      <c r="N18" s="135"/>
      <c r="O18" s="136"/>
      <c r="P18" s="136"/>
      <c r="Q18" s="136"/>
      <c r="R18" s="136"/>
      <c r="S18" s="135"/>
      <c r="T18" s="135"/>
      <c r="U18" s="135"/>
      <c r="V18" s="135"/>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5"/>
      <c r="AT18" s="135"/>
      <c r="AU18" s="135"/>
      <c r="AV18" s="135"/>
      <c r="AW18" s="136"/>
      <c r="AX18" s="136"/>
      <c r="AY18" s="136"/>
      <c r="AZ18" s="136"/>
      <c r="BA18" s="139"/>
      <c r="BB18" s="139"/>
      <c r="BC18" s="139"/>
      <c r="BD18" s="140"/>
      <c r="BE18" s="140"/>
      <c r="BF18" s="136"/>
      <c r="BG18" s="136"/>
      <c r="BH18" s="136"/>
      <c r="BI18" s="136"/>
      <c r="BJ18" s="136"/>
      <c r="BK18" s="136"/>
      <c r="BL18" s="136"/>
      <c r="BM18" s="136"/>
      <c r="BN18" s="136"/>
      <c r="BO18" s="136"/>
      <c r="BP18" s="142"/>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x14ac:dyDescent="0.25">
      <c r="A19" s="116" t="s">
        <v>273</v>
      </c>
      <c r="B19" s="117"/>
      <c r="C19" s="117"/>
      <c r="D19" s="117"/>
      <c r="E19" s="117"/>
      <c r="F19" s="118"/>
      <c r="G19" s="118"/>
      <c r="H19" s="118"/>
      <c r="I19" s="118"/>
      <c r="J19" s="129"/>
      <c r="K19" s="129"/>
      <c r="L19" s="129"/>
      <c r="M19" s="129"/>
      <c r="N19" s="129"/>
      <c r="O19" s="129"/>
      <c r="P19" s="129"/>
      <c r="Q19" s="129"/>
      <c r="R19" s="129"/>
      <c r="S19" s="129"/>
      <c r="T19" s="129"/>
      <c r="U19" s="129"/>
      <c r="V19" s="129"/>
      <c r="W19" s="118"/>
      <c r="X19" s="118"/>
      <c r="Y19" s="118"/>
      <c r="Z19" s="118"/>
      <c r="AA19" s="118"/>
      <c r="AB19" s="117"/>
      <c r="AC19" s="117"/>
      <c r="AD19" s="117"/>
      <c r="AE19" s="117"/>
      <c r="AF19" s="118"/>
      <c r="AG19" s="118"/>
      <c r="AH19" s="118"/>
      <c r="AI19" s="118"/>
      <c r="AJ19" s="117"/>
      <c r="AK19" s="117"/>
      <c r="AL19" s="117"/>
      <c r="AM19" s="117"/>
      <c r="AN19" s="117"/>
      <c r="AO19" s="118"/>
      <c r="AP19" s="118"/>
      <c r="AQ19" s="118"/>
      <c r="AR19" s="118"/>
      <c r="AS19" s="117"/>
      <c r="AT19" s="117"/>
      <c r="AU19" s="117"/>
      <c r="AV19" s="117"/>
      <c r="AW19" s="118"/>
      <c r="AX19" s="118"/>
      <c r="AY19" s="118"/>
      <c r="AZ19" s="118"/>
      <c r="BA19" s="130">
        <v>200</v>
      </c>
      <c r="BB19" s="130">
        <v>80</v>
      </c>
      <c r="BC19" s="130">
        <v>250</v>
      </c>
      <c r="BD19" s="131" t="s">
        <v>137</v>
      </c>
      <c r="BE19" s="131" t="s">
        <v>138</v>
      </c>
      <c r="BF19" s="118" t="s">
        <v>117</v>
      </c>
      <c r="BG19" s="132">
        <v>20</v>
      </c>
      <c r="BH19" s="118" t="s">
        <v>118</v>
      </c>
      <c r="BI19" s="132">
        <v>0.25</v>
      </c>
      <c r="BJ19" s="118">
        <v>0.9</v>
      </c>
      <c r="BK19" s="118" t="s">
        <v>119</v>
      </c>
      <c r="BL19" s="118">
        <v>14</v>
      </c>
      <c r="BM19" s="118">
        <v>2.2000000000000002</v>
      </c>
      <c r="BN19" s="118" t="s">
        <v>120</v>
      </c>
      <c r="BO19" s="118">
        <v>3.2</v>
      </c>
      <c r="BP19" s="133" t="s">
        <v>120</v>
      </c>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x14ac:dyDescent="0.25">
      <c r="A20" s="134" t="s">
        <v>273</v>
      </c>
      <c r="B20" s="138"/>
      <c r="C20" s="138"/>
      <c r="D20" s="138"/>
      <c r="E20" s="138"/>
      <c r="F20" s="138"/>
      <c r="G20" s="138"/>
      <c r="H20" s="138"/>
      <c r="I20" s="138"/>
      <c r="J20" s="138"/>
      <c r="K20" s="138"/>
      <c r="L20" s="138"/>
      <c r="M20" s="138"/>
      <c r="N20" s="138"/>
      <c r="O20" s="136"/>
      <c r="P20" s="136"/>
      <c r="Q20" s="136"/>
      <c r="R20" s="136"/>
      <c r="S20" s="135"/>
      <c r="T20" s="135"/>
      <c r="U20" s="135"/>
      <c r="V20" s="135"/>
      <c r="W20" s="136"/>
      <c r="X20" s="136"/>
      <c r="Y20" s="136"/>
      <c r="Z20" s="136"/>
      <c r="AA20" s="136"/>
      <c r="AB20" s="135"/>
      <c r="AC20" s="135"/>
      <c r="AD20" s="135"/>
      <c r="AE20" s="135"/>
      <c r="AF20" s="136"/>
      <c r="AG20" s="136"/>
      <c r="AH20" s="136"/>
      <c r="AI20" s="136"/>
      <c r="AJ20" s="138"/>
      <c r="AK20" s="138"/>
      <c r="AL20" s="138"/>
      <c r="AM20" s="138"/>
      <c r="AN20" s="138"/>
      <c r="AO20" s="138"/>
      <c r="AP20" s="138"/>
      <c r="AQ20" s="138"/>
      <c r="AR20" s="138"/>
      <c r="AS20" s="138"/>
      <c r="AT20" s="138"/>
      <c r="AU20" s="138"/>
      <c r="AV20" s="138"/>
      <c r="AW20" s="138"/>
      <c r="AX20" s="138"/>
      <c r="AY20" s="138"/>
      <c r="AZ20" s="138"/>
      <c r="BA20" s="139"/>
      <c r="BB20" s="139"/>
      <c r="BC20" s="139"/>
      <c r="BD20" s="140"/>
      <c r="BE20" s="140"/>
      <c r="BF20" s="136"/>
      <c r="BG20" s="136"/>
      <c r="BH20" s="136"/>
      <c r="BI20" s="136"/>
      <c r="BJ20" s="136"/>
      <c r="BK20" s="136"/>
      <c r="BL20" s="136"/>
      <c r="BM20" s="136"/>
      <c r="BN20" s="136"/>
      <c r="BO20" s="136"/>
      <c r="BP20" s="142"/>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x14ac:dyDescent="0.25">
      <c r="A21" s="116" t="s">
        <v>274</v>
      </c>
      <c r="B21" s="117"/>
      <c r="C21" s="117"/>
      <c r="D21" s="117"/>
      <c r="E21" s="117"/>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18"/>
      <c r="AG21" s="118"/>
      <c r="AH21" s="118"/>
      <c r="AI21" s="118"/>
      <c r="AJ21" s="117"/>
      <c r="AK21" s="117"/>
      <c r="AL21" s="117"/>
      <c r="AM21" s="117"/>
      <c r="AN21" s="117"/>
      <c r="AO21" s="129"/>
      <c r="AP21" s="129"/>
      <c r="AQ21" s="129"/>
      <c r="AR21" s="129"/>
      <c r="AS21" s="129"/>
      <c r="AT21" s="129"/>
      <c r="AU21" s="129"/>
      <c r="AV21" s="129"/>
      <c r="AW21" s="118"/>
      <c r="AX21" s="118"/>
      <c r="AY21" s="118"/>
      <c r="AZ21" s="118"/>
      <c r="BA21" s="130">
        <v>66</v>
      </c>
      <c r="BB21" s="130">
        <v>35</v>
      </c>
      <c r="BC21" s="130">
        <v>105</v>
      </c>
      <c r="BD21" s="131" t="s">
        <v>127</v>
      </c>
      <c r="BE21" s="131" t="s">
        <v>150</v>
      </c>
      <c r="BF21" s="118">
        <v>85</v>
      </c>
      <c r="BG21" s="132">
        <v>30</v>
      </c>
      <c r="BH21" s="118" t="s">
        <v>118</v>
      </c>
      <c r="BI21" s="132">
        <v>0.8</v>
      </c>
      <c r="BJ21" s="118">
        <v>8.7999999999999995E-2</v>
      </c>
      <c r="BK21" s="118" t="s">
        <v>125</v>
      </c>
      <c r="BL21" s="118">
        <v>11</v>
      </c>
      <c r="BM21" s="118">
        <v>1.2</v>
      </c>
      <c r="BN21" s="118" t="s">
        <v>120</v>
      </c>
      <c r="BO21" s="118">
        <v>2.8</v>
      </c>
      <c r="BP21" s="133" t="s">
        <v>120</v>
      </c>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x14ac:dyDescent="0.25">
      <c r="A22" s="134" t="s">
        <v>274</v>
      </c>
      <c r="B22" s="135"/>
      <c r="C22" s="135"/>
      <c r="D22" s="135"/>
      <c r="E22" s="135"/>
      <c r="F22" s="136"/>
      <c r="G22" s="136"/>
      <c r="H22" s="136"/>
      <c r="I22" s="136"/>
      <c r="J22" s="135"/>
      <c r="K22" s="135"/>
      <c r="L22" s="135"/>
      <c r="M22" s="135"/>
      <c r="N22" s="135"/>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6"/>
      <c r="AZ22" s="136"/>
      <c r="BA22" s="139"/>
      <c r="BB22" s="139"/>
      <c r="BC22" s="139"/>
      <c r="BD22" s="140"/>
      <c r="BE22" s="140"/>
      <c r="BF22" s="136"/>
      <c r="BG22" s="136"/>
      <c r="BH22" s="136"/>
      <c r="BI22" s="136"/>
      <c r="BJ22" s="136"/>
      <c r="BK22" s="136"/>
      <c r="BL22" s="136"/>
      <c r="BM22" s="136"/>
      <c r="BN22" s="136"/>
      <c r="BO22" s="136"/>
      <c r="BP22" s="14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x14ac:dyDescent="0.25">
      <c r="A23" s="116" t="s">
        <v>275</v>
      </c>
      <c r="B23" s="117"/>
      <c r="C23" s="117"/>
      <c r="D23" s="117"/>
      <c r="E23" s="117"/>
      <c r="F23" s="129"/>
      <c r="G23" s="129"/>
      <c r="H23" s="129"/>
      <c r="I23" s="129"/>
      <c r="J23" s="129"/>
      <c r="K23" s="129"/>
      <c r="L23" s="129"/>
      <c r="M23" s="129"/>
      <c r="N23" s="129"/>
      <c r="O23" s="129"/>
      <c r="P23" s="129"/>
      <c r="Q23" s="129"/>
      <c r="R23" s="129"/>
      <c r="S23" s="129"/>
      <c r="T23" s="129"/>
      <c r="U23" s="129"/>
      <c r="V23" s="129"/>
      <c r="W23" s="118"/>
      <c r="X23" s="118"/>
      <c r="Y23" s="118"/>
      <c r="Z23" s="118"/>
      <c r="AA23" s="118"/>
      <c r="AB23" s="117"/>
      <c r="AC23" s="117"/>
      <c r="AD23" s="117"/>
      <c r="AE23" s="117"/>
      <c r="AF23" s="118"/>
      <c r="AG23" s="118"/>
      <c r="AH23" s="118"/>
      <c r="AI23" s="118"/>
      <c r="AJ23" s="117"/>
      <c r="AK23" s="117"/>
      <c r="AL23" s="117"/>
      <c r="AM23" s="117"/>
      <c r="AN23" s="117"/>
      <c r="AO23" s="118"/>
      <c r="AP23" s="118"/>
      <c r="AQ23" s="118"/>
      <c r="AR23" s="118"/>
      <c r="AS23" s="117"/>
      <c r="AT23" s="117"/>
      <c r="AU23" s="117"/>
      <c r="AV23" s="117"/>
      <c r="AW23" s="118"/>
      <c r="AX23" s="118"/>
      <c r="AY23" s="118"/>
      <c r="AZ23" s="118"/>
      <c r="BA23" s="130">
        <v>120</v>
      </c>
      <c r="BB23" s="130">
        <v>64</v>
      </c>
      <c r="BC23" s="130">
        <v>240</v>
      </c>
      <c r="BD23" s="131" t="s">
        <v>147</v>
      </c>
      <c r="BE23" s="131" t="s">
        <v>116</v>
      </c>
      <c r="BF23" s="118" t="s">
        <v>141</v>
      </c>
      <c r="BG23" s="132">
        <v>25</v>
      </c>
      <c r="BH23" s="118" t="s">
        <v>118</v>
      </c>
      <c r="BI23" s="132">
        <v>0.8</v>
      </c>
      <c r="BJ23" s="118"/>
      <c r="BK23" s="118" t="s">
        <v>119</v>
      </c>
      <c r="BL23" s="118">
        <v>16</v>
      </c>
      <c r="BM23" s="118">
        <v>0.55000000000000004</v>
      </c>
      <c r="BN23" s="118" t="s">
        <v>120</v>
      </c>
      <c r="BO23" s="118">
        <v>1.6</v>
      </c>
      <c r="BP23" s="133" t="s">
        <v>120</v>
      </c>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x14ac:dyDescent="0.25">
      <c r="A24" s="134" t="s">
        <v>275</v>
      </c>
      <c r="B24" s="135"/>
      <c r="C24" s="135"/>
      <c r="D24" s="135"/>
      <c r="E24" s="135"/>
      <c r="F24" s="136"/>
      <c r="G24" s="136"/>
      <c r="H24" s="136"/>
      <c r="I24" s="136"/>
      <c r="J24" s="135"/>
      <c r="K24" s="135"/>
      <c r="L24" s="135"/>
      <c r="M24" s="135"/>
      <c r="N24" s="135"/>
      <c r="O24" s="136"/>
      <c r="P24" s="136"/>
      <c r="Q24" s="136"/>
      <c r="R24" s="136"/>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6"/>
      <c r="AP24" s="136"/>
      <c r="AQ24" s="136"/>
      <c r="AR24" s="136"/>
      <c r="AS24" s="135"/>
      <c r="AT24" s="135"/>
      <c r="AU24" s="135"/>
      <c r="AV24" s="135"/>
      <c r="AW24" s="136"/>
      <c r="AX24" s="136"/>
      <c r="AY24" s="136"/>
      <c r="AZ24" s="136"/>
      <c r="BA24" s="139"/>
      <c r="BB24" s="139"/>
      <c r="BC24" s="139"/>
      <c r="BD24" s="140"/>
      <c r="BE24" s="140"/>
      <c r="BF24" s="136"/>
      <c r="BG24" s="136"/>
      <c r="BH24" s="136"/>
      <c r="BI24" s="136"/>
      <c r="BJ24" s="136"/>
      <c r="BK24" s="136"/>
      <c r="BL24" s="136"/>
      <c r="BM24" s="136"/>
      <c r="BN24" s="136"/>
      <c r="BO24" s="136"/>
      <c r="BP24" s="142"/>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x14ac:dyDescent="0.25">
      <c r="A25" s="116" t="s">
        <v>276</v>
      </c>
      <c r="B25" s="117"/>
      <c r="C25" s="117"/>
      <c r="D25" s="117"/>
      <c r="E25" s="117"/>
      <c r="F25" s="129"/>
      <c r="G25" s="129"/>
      <c r="H25" s="129"/>
      <c r="I25" s="129"/>
      <c r="J25" s="129"/>
      <c r="K25" s="129"/>
      <c r="L25" s="129"/>
      <c r="M25" s="129"/>
      <c r="N25" s="129"/>
      <c r="O25" s="129"/>
      <c r="P25" s="129"/>
      <c r="Q25" s="129"/>
      <c r="R25" s="129"/>
      <c r="S25" s="129"/>
      <c r="T25" s="129"/>
      <c r="U25" s="129"/>
      <c r="V25" s="129"/>
      <c r="W25" s="129"/>
      <c r="X25" s="129"/>
      <c r="Y25" s="129"/>
      <c r="Z25" s="129"/>
      <c r="AA25" s="129"/>
      <c r="AB25" s="117"/>
      <c r="AC25" s="117"/>
      <c r="AD25" s="117"/>
      <c r="AE25" s="117"/>
      <c r="AF25" s="118"/>
      <c r="AG25" s="118"/>
      <c r="AH25" s="118"/>
      <c r="AI25" s="118"/>
      <c r="AJ25" s="117"/>
      <c r="AK25" s="117"/>
      <c r="AL25" s="117"/>
      <c r="AM25" s="117"/>
      <c r="AN25" s="117"/>
      <c r="AO25" s="118"/>
      <c r="AP25" s="118"/>
      <c r="AQ25" s="118"/>
      <c r="AR25" s="118"/>
      <c r="AS25" s="117"/>
      <c r="AT25" s="117"/>
      <c r="AU25" s="117"/>
      <c r="AV25" s="117"/>
      <c r="AW25" s="118"/>
      <c r="AX25" s="118"/>
      <c r="AY25" s="118"/>
      <c r="AZ25" s="118"/>
      <c r="BA25" s="130">
        <v>72</v>
      </c>
      <c r="BB25" s="130">
        <v>22</v>
      </c>
      <c r="BC25" s="130">
        <v>130</v>
      </c>
      <c r="BD25" s="131" t="s">
        <v>153</v>
      </c>
      <c r="BE25" s="131" t="s">
        <v>153</v>
      </c>
      <c r="BF25" s="118" t="s">
        <v>147</v>
      </c>
      <c r="BG25" s="132">
        <v>8</v>
      </c>
      <c r="BH25" s="118" t="s">
        <v>118</v>
      </c>
      <c r="BI25" s="132">
        <v>1</v>
      </c>
      <c r="BJ25" s="118">
        <v>7.0000000000000007E-2</v>
      </c>
      <c r="BK25" s="118" t="s">
        <v>125</v>
      </c>
      <c r="BL25" s="118">
        <v>4</v>
      </c>
      <c r="BM25" s="118">
        <v>3.65</v>
      </c>
      <c r="BN25" s="118" t="s">
        <v>120</v>
      </c>
      <c r="BO25" s="118">
        <v>4.5</v>
      </c>
      <c r="BP25" s="133" t="s">
        <v>120</v>
      </c>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x14ac:dyDescent="0.25">
      <c r="A26" s="134" t="s">
        <v>276</v>
      </c>
      <c r="B26" s="135"/>
      <c r="C26" s="135"/>
      <c r="D26" s="135"/>
      <c r="E26" s="135"/>
      <c r="F26" s="136"/>
      <c r="G26" s="136"/>
      <c r="H26" s="136"/>
      <c r="I26" s="136"/>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9"/>
      <c r="BB26" s="139"/>
      <c r="BC26" s="139"/>
      <c r="BD26" s="140"/>
      <c r="BE26" s="140"/>
      <c r="BF26" s="136"/>
      <c r="BG26" s="136"/>
      <c r="BH26" s="136"/>
      <c r="BI26" s="136"/>
      <c r="BJ26" s="136"/>
      <c r="BK26" s="136"/>
      <c r="BL26" s="136"/>
      <c r="BM26" s="136"/>
      <c r="BN26" s="136"/>
      <c r="BO26" s="136"/>
      <c r="BP26" s="142"/>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x14ac:dyDescent="0.25">
      <c r="A27" s="116" t="s">
        <v>277</v>
      </c>
      <c r="B27" s="117"/>
      <c r="C27" s="117"/>
      <c r="D27" s="117"/>
      <c r="E27" s="117"/>
      <c r="F27" s="118"/>
      <c r="G27" s="118"/>
      <c r="H27" s="118"/>
      <c r="I27" s="118"/>
      <c r="J27" s="117"/>
      <c r="K27" s="117"/>
      <c r="L27" s="117"/>
      <c r="M27" s="117"/>
      <c r="N27" s="117"/>
      <c r="O27" s="129"/>
      <c r="P27" s="129"/>
      <c r="Q27" s="129"/>
      <c r="R27" s="129"/>
      <c r="S27" s="129"/>
      <c r="T27" s="129"/>
      <c r="U27" s="129"/>
      <c r="V27" s="129"/>
      <c r="W27" s="129"/>
      <c r="X27" s="129"/>
      <c r="Y27" s="129"/>
      <c r="Z27" s="129"/>
      <c r="AA27" s="129"/>
      <c r="AB27" s="117"/>
      <c r="AC27" s="117"/>
      <c r="AD27" s="117"/>
      <c r="AE27" s="117"/>
      <c r="AF27" s="118"/>
      <c r="AG27" s="118"/>
      <c r="AH27" s="118"/>
      <c r="AI27" s="118"/>
      <c r="AJ27" s="117"/>
      <c r="AK27" s="117"/>
      <c r="AL27" s="117"/>
      <c r="AM27" s="117"/>
      <c r="AN27" s="117"/>
      <c r="AO27" s="118"/>
      <c r="AP27" s="118"/>
      <c r="AQ27" s="118"/>
      <c r="AR27" s="118"/>
      <c r="AS27" s="117"/>
      <c r="AT27" s="117"/>
      <c r="AU27" s="117"/>
      <c r="AV27" s="117"/>
      <c r="AW27" s="118"/>
      <c r="AX27" s="118"/>
      <c r="AY27" s="118"/>
      <c r="AZ27" s="118"/>
      <c r="BA27" s="130">
        <v>120</v>
      </c>
      <c r="BB27" s="130">
        <v>60</v>
      </c>
      <c r="BC27" s="130">
        <v>100</v>
      </c>
      <c r="BD27" s="131" t="s">
        <v>155</v>
      </c>
      <c r="BE27" s="131" t="s">
        <v>156</v>
      </c>
      <c r="BF27" s="118">
        <v>80</v>
      </c>
      <c r="BG27" s="132">
        <v>25</v>
      </c>
      <c r="BH27" s="118" t="s">
        <v>128</v>
      </c>
      <c r="BI27" s="132">
        <v>2</v>
      </c>
      <c r="BJ27" s="118">
        <v>10.35</v>
      </c>
      <c r="BK27" s="118" t="s">
        <v>119</v>
      </c>
      <c r="BL27" s="118">
        <v>14</v>
      </c>
      <c r="BM27" s="118">
        <v>0.8</v>
      </c>
      <c r="BN27" s="118" t="s">
        <v>120</v>
      </c>
      <c r="BO27" s="118">
        <v>1.64</v>
      </c>
      <c r="BP27" s="133" t="s">
        <v>120</v>
      </c>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x14ac:dyDescent="0.25">
      <c r="A28" s="134" t="s">
        <v>277</v>
      </c>
      <c r="B28" s="135"/>
      <c r="C28" s="135"/>
      <c r="D28" s="135"/>
      <c r="E28" s="135"/>
      <c r="F28" s="136"/>
      <c r="G28" s="136"/>
      <c r="H28" s="136"/>
      <c r="I28" s="136"/>
      <c r="J28" s="135"/>
      <c r="K28" s="135"/>
      <c r="L28" s="135"/>
      <c r="M28" s="135"/>
      <c r="N28" s="135"/>
      <c r="O28" s="136"/>
      <c r="P28" s="136"/>
      <c r="Q28" s="136"/>
      <c r="R28" s="136"/>
      <c r="S28" s="135"/>
      <c r="T28" s="135"/>
      <c r="U28" s="135"/>
      <c r="V28" s="135"/>
      <c r="W28" s="136"/>
      <c r="X28" s="136"/>
      <c r="Y28" s="136"/>
      <c r="Z28" s="136"/>
      <c r="AA28" s="136"/>
      <c r="AB28" s="135"/>
      <c r="AC28" s="135"/>
      <c r="AD28" s="135"/>
      <c r="AE28" s="135"/>
      <c r="AF28" s="138"/>
      <c r="AG28" s="138"/>
      <c r="AH28" s="138"/>
      <c r="AI28" s="138"/>
      <c r="AJ28" s="138"/>
      <c r="AK28" s="138"/>
      <c r="AL28" s="138"/>
      <c r="AM28" s="138"/>
      <c r="AN28" s="138"/>
      <c r="AO28" s="138"/>
      <c r="AP28" s="138"/>
      <c r="AQ28" s="138"/>
      <c r="AR28" s="138"/>
      <c r="AS28" s="135"/>
      <c r="AT28" s="135"/>
      <c r="AU28" s="135"/>
      <c r="AV28" s="135"/>
      <c r="AW28" s="136"/>
      <c r="AX28" s="136"/>
      <c r="AY28" s="136"/>
      <c r="AZ28" s="136"/>
      <c r="BA28" s="139"/>
      <c r="BB28" s="139"/>
      <c r="BC28" s="139"/>
      <c r="BD28" s="140"/>
      <c r="BE28" s="140"/>
      <c r="BF28" s="136"/>
      <c r="BG28" s="136"/>
      <c r="BH28" s="136"/>
      <c r="BI28" s="136"/>
      <c r="BJ28" s="136"/>
      <c r="BK28" s="136"/>
      <c r="BL28" s="136"/>
      <c r="BM28" s="136"/>
      <c r="BN28" s="136"/>
      <c r="BO28" s="136"/>
      <c r="BP28" s="142"/>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x14ac:dyDescent="0.25">
      <c r="A29" s="116" t="s">
        <v>278</v>
      </c>
      <c r="B29" s="117"/>
      <c r="C29" s="117"/>
      <c r="D29" s="117"/>
      <c r="E29" s="117"/>
      <c r="F29" s="118"/>
      <c r="G29" s="118"/>
      <c r="H29" s="118"/>
      <c r="I29" s="118"/>
      <c r="J29" s="117"/>
      <c r="K29" s="117"/>
      <c r="L29" s="117"/>
      <c r="M29" s="117"/>
      <c r="N29" s="117"/>
      <c r="O29" s="129"/>
      <c r="P29" s="129"/>
      <c r="Q29" s="129"/>
      <c r="R29" s="129"/>
      <c r="S29" s="129"/>
      <c r="T29" s="129"/>
      <c r="U29" s="129"/>
      <c r="V29" s="129"/>
      <c r="W29" s="129"/>
      <c r="X29" s="129"/>
      <c r="Y29" s="129"/>
      <c r="Z29" s="129"/>
      <c r="AA29" s="129"/>
      <c r="AB29" s="117"/>
      <c r="AC29" s="117"/>
      <c r="AD29" s="117"/>
      <c r="AE29" s="117"/>
      <c r="AF29" s="118"/>
      <c r="AG29" s="118"/>
      <c r="AH29" s="118"/>
      <c r="AI29" s="118"/>
      <c r="AJ29" s="117"/>
      <c r="AK29" s="117"/>
      <c r="AL29" s="117"/>
      <c r="AM29" s="117"/>
      <c r="AN29" s="117"/>
      <c r="AO29" s="118"/>
      <c r="AP29" s="118"/>
      <c r="AQ29" s="118"/>
      <c r="AR29" s="118"/>
      <c r="AS29" s="117"/>
      <c r="AT29" s="117"/>
      <c r="AU29" s="117"/>
      <c r="AV29" s="117"/>
      <c r="AW29" s="118"/>
      <c r="AX29" s="118"/>
      <c r="AY29" s="118"/>
      <c r="AZ29" s="118"/>
      <c r="BA29" s="130">
        <v>120</v>
      </c>
      <c r="BB29" s="130">
        <v>60</v>
      </c>
      <c r="BC29" s="130">
        <v>100</v>
      </c>
      <c r="BD29" s="131" t="s">
        <v>155</v>
      </c>
      <c r="BE29" s="131" t="s">
        <v>156</v>
      </c>
      <c r="BF29" s="118">
        <v>80</v>
      </c>
      <c r="BG29" s="132">
        <v>20</v>
      </c>
      <c r="BH29" s="118" t="s">
        <v>128</v>
      </c>
      <c r="BI29" s="132">
        <v>2</v>
      </c>
      <c r="BJ29" s="118"/>
      <c r="BK29" s="118" t="s">
        <v>119</v>
      </c>
      <c r="BL29" s="118">
        <v>14</v>
      </c>
      <c r="BM29" s="118">
        <v>0.8</v>
      </c>
      <c r="BN29" s="118" t="s">
        <v>120</v>
      </c>
      <c r="BO29" s="118">
        <v>1.6</v>
      </c>
      <c r="BP29" s="133" t="s">
        <v>120</v>
      </c>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x14ac:dyDescent="0.25">
      <c r="A30" s="134" t="s">
        <v>278</v>
      </c>
      <c r="B30" s="135"/>
      <c r="C30" s="135"/>
      <c r="D30" s="135"/>
      <c r="E30" s="135"/>
      <c r="F30" s="136"/>
      <c r="G30" s="136"/>
      <c r="H30" s="136"/>
      <c r="I30" s="136"/>
      <c r="J30" s="135"/>
      <c r="K30" s="135"/>
      <c r="L30" s="135"/>
      <c r="M30" s="135"/>
      <c r="N30" s="135"/>
      <c r="O30" s="136"/>
      <c r="P30" s="136"/>
      <c r="Q30" s="136"/>
      <c r="R30" s="136"/>
      <c r="S30" s="135"/>
      <c r="T30" s="135"/>
      <c r="U30" s="135"/>
      <c r="V30" s="135"/>
      <c r="W30" s="136"/>
      <c r="X30" s="136"/>
      <c r="Y30" s="136"/>
      <c r="Z30" s="136"/>
      <c r="AA30" s="136"/>
      <c r="AB30" s="135"/>
      <c r="AC30" s="135"/>
      <c r="AD30" s="135"/>
      <c r="AE30" s="135"/>
      <c r="AF30" s="138"/>
      <c r="AG30" s="138"/>
      <c r="AH30" s="138"/>
      <c r="AI30" s="138"/>
      <c r="AJ30" s="138"/>
      <c r="AK30" s="138"/>
      <c r="AL30" s="138"/>
      <c r="AM30" s="138"/>
      <c r="AN30" s="138"/>
      <c r="AO30" s="138"/>
      <c r="AP30" s="138"/>
      <c r="AQ30" s="138"/>
      <c r="AR30" s="138"/>
      <c r="AS30" s="135"/>
      <c r="AT30" s="135"/>
      <c r="AU30" s="135"/>
      <c r="AV30" s="135"/>
      <c r="AW30" s="136"/>
      <c r="AX30" s="136"/>
      <c r="AY30" s="136"/>
      <c r="AZ30" s="136"/>
      <c r="BA30" s="139"/>
      <c r="BB30" s="139"/>
      <c r="BC30" s="139"/>
      <c r="BD30" s="140"/>
      <c r="BE30" s="140"/>
      <c r="BF30" s="136"/>
      <c r="BG30" s="136"/>
      <c r="BH30" s="136"/>
      <c r="BI30" s="136"/>
      <c r="BJ30" s="136"/>
      <c r="BK30" s="136"/>
      <c r="BL30" s="136"/>
      <c r="BM30" s="136"/>
      <c r="BN30" s="136"/>
      <c r="BO30" s="136"/>
      <c r="BP30" s="142"/>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x14ac:dyDescent="0.25">
      <c r="A31" s="116" t="s">
        <v>279</v>
      </c>
      <c r="B31" s="117"/>
      <c r="C31" s="117"/>
      <c r="D31" s="117"/>
      <c r="E31" s="117"/>
      <c r="F31" s="118"/>
      <c r="G31" s="118"/>
      <c r="H31" s="118"/>
      <c r="I31" s="118"/>
      <c r="J31" s="129"/>
      <c r="K31" s="129"/>
      <c r="L31" s="129"/>
      <c r="M31" s="129"/>
      <c r="N31" s="129"/>
      <c r="O31" s="129"/>
      <c r="P31" s="129"/>
      <c r="Q31" s="129"/>
      <c r="R31" s="129"/>
      <c r="S31" s="129"/>
      <c r="T31" s="129"/>
      <c r="U31" s="129"/>
      <c r="V31" s="129"/>
      <c r="W31" s="129"/>
      <c r="X31" s="129"/>
      <c r="Y31" s="129"/>
      <c r="Z31" s="129"/>
      <c r="AA31" s="129"/>
      <c r="AB31" s="117"/>
      <c r="AC31" s="117"/>
      <c r="AD31" s="117"/>
      <c r="AE31" s="117"/>
      <c r="AF31" s="118"/>
      <c r="AG31" s="118"/>
      <c r="AH31" s="118"/>
      <c r="AI31" s="118"/>
      <c r="AJ31" s="129"/>
      <c r="AK31" s="129"/>
      <c r="AL31" s="129"/>
      <c r="AM31" s="129"/>
      <c r="AN31" s="129"/>
      <c r="AO31" s="118"/>
      <c r="AP31" s="118"/>
      <c r="AQ31" s="118"/>
      <c r="AR31" s="118"/>
      <c r="AS31" s="117"/>
      <c r="AT31" s="117"/>
      <c r="AU31" s="117"/>
      <c r="AV31" s="117"/>
      <c r="AW31" s="118"/>
      <c r="AX31" s="118"/>
      <c r="AY31" s="118"/>
      <c r="AZ31" s="118"/>
      <c r="BA31" s="130">
        <v>60</v>
      </c>
      <c r="BB31" s="130">
        <v>80</v>
      </c>
      <c r="BC31" s="130">
        <v>200</v>
      </c>
      <c r="BD31" s="131" t="s">
        <v>127</v>
      </c>
      <c r="BE31" s="131" t="s">
        <v>159</v>
      </c>
      <c r="BF31" s="118" t="s">
        <v>116</v>
      </c>
      <c r="BG31" s="132">
        <v>15</v>
      </c>
      <c r="BH31" s="118" t="s">
        <v>118</v>
      </c>
      <c r="BI31" s="132">
        <v>0.4</v>
      </c>
      <c r="BJ31" s="118">
        <v>0.89</v>
      </c>
      <c r="BK31" s="118" t="s">
        <v>125</v>
      </c>
      <c r="BL31" s="118">
        <v>14</v>
      </c>
      <c r="BM31" s="118">
        <v>0.8</v>
      </c>
      <c r="BN31" s="118" t="s">
        <v>120</v>
      </c>
      <c r="BO31" s="118">
        <v>2.1</v>
      </c>
      <c r="BP31" s="133" t="s">
        <v>120</v>
      </c>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x14ac:dyDescent="0.25">
      <c r="A32" s="134" t="s">
        <v>279</v>
      </c>
      <c r="B32" s="138"/>
      <c r="C32" s="138"/>
      <c r="D32" s="138"/>
      <c r="E32" s="138"/>
      <c r="F32" s="138"/>
      <c r="G32" s="138"/>
      <c r="H32" s="138"/>
      <c r="I32" s="138"/>
      <c r="J32" s="138"/>
      <c r="K32" s="138"/>
      <c r="L32" s="138"/>
      <c r="M32" s="138"/>
      <c r="N32" s="138"/>
      <c r="O32" s="136"/>
      <c r="P32" s="136"/>
      <c r="Q32" s="136"/>
      <c r="R32" s="136"/>
      <c r="S32" s="135"/>
      <c r="T32" s="135"/>
      <c r="U32" s="135"/>
      <c r="V32" s="135"/>
      <c r="W32" s="136"/>
      <c r="X32" s="136"/>
      <c r="Y32" s="136"/>
      <c r="Z32" s="136"/>
      <c r="AA32" s="136"/>
      <c r="AB32" s="135"/>
      <c r="AC32" s="135"/>
      <c r="AD32" s="135"/>
      <c r="AE32" s="135"/>
      <c r="AF32" s="136"/>
      <c r="AG32" s="136"/>
      <c r="AH32" s="136"/>
      <c r="AI32" s="136"/>
      <c r="AJ32" s="138"/>
      <c r="AK32" s="138"/>
      <c r="AL32" s="138"/>
      <c r="AM32" s="138"/>
      <c r="AN32" s="138"/>
      <c r="AO32" s="138"/>
      <c r="AP32" s="138"/>
      <c r="AQ32" s="138"/>
      <c r="AR32" s="138"/>
      <c r="AS32" s="138"/>
      <c r="AT32" s="138"/>
      <c r="AU32" s="138"/>
      <c r="AV32" s="138"/>
      <c r="AW32" s="138"/>
      <c r="AX32" s="138"/>
      <c r="AY32" s="138"/>
      <c r="AZ32" s="138"/>
      <c r="BA32" s="139"/>
      <c r="BB32" s="139"/>
      <c r="BC32" s="139"/>
      <c r="BD32" s="140"/>
      <c r="BE32" s="140"/>
      <c r="BF32" s="136"/>
      <c r="BG32" s="136"/>
      <c r="BH32" s="136"/>
      <c r="BI32" s="136"/>
      <c r="BJ32" s="136"/>
      <c r="BK32" s="136"/>
      <c r="BL32" s="136"/>
      <c r="BM32" s="136"/>
      <c r="BN32" s="136"/>
      <c r="BO32" s="136"/>
      <c r="BP32" s="14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x14ac:dyDescent="0.25">
      <c r="A33" s="116" t="s">
        <v>280</v>
      </c>
      <c r="B33" s="129"/>
      <c r="C33" s="129"/>
      <c r="D33" s="129"/>
      <c r="E33" s="129"/>
      <c r="F33" s="129"/>
      <c r="G33" s="129"/>
      <c r="H33" s="129"/>
      <c r="I33" s="129"/>
      <c r="J33" s="129"/>
      <c r="K33" s="129"/>
      <c r="L33" s="129"/>
      <c r="M33" s="129"/>
      <c r="N33" s="129"/>
      <c r="O33" s="129"/>
      <c r="P33" s="129"/>
      <c r="Q33" s="129"/>
      <c r="R33" s="129"/>
      <c r="S33" s="129"/>
      <c r="T33" s="129"/>
      <c r="U33" s="129"/>
      <c r="V33" s="129"/>
      <c r="W33" s="118"/>
      <c r="X33" s="118"/>
      <c r="Y33" s="118"/>
      <c r="Z33" s="118"/>
      <c r="AA33" s="118"/>
      <c r="AB33" s="117"/>
      <c r="AC33" s="117"/>
      <c r="AD33" s="117"/>
      <c r="AE33" s="117"/>
      <c r="AF33" s="118"/>
      <c r="AG33" s="118"/>
      <c r="AH33" s="118"/>
      <c r="AI33" s="118"/>
      <c r="AJ33" s="117"/>
      <c r="AK33" s="117"/>
      <c r="AL33" s="117"/>
      <c r="AM33" s="117"/>
      <c r="AN33" s="117"/>
      <c r="AO33" s="129"/>
      <c r="AP33" s="129"/>
      <c r="AQ33" s="129"/>
      <c r="AR33" s="129"/>
      <c r="AS33" s="129"/>
      <c r="AT33" s="129"/>
      <c r="AU33" s="129"/>
      <c r="AV33" s="129"/>
      <c r="AW33" s="129"/>
      <c r="AX33" s="129"/>
      <c r="AY33" s="129"/>
      <c r="AZ33" s="129"/>
      <c r="BA33" s="130">
        <v>0</v>
      </c>
      <c r="BB33" s="130">
        <v>50</v>
      </c>
      <c r="BC33" s="130">
        <v>100</v>
      </c>
      <c r="BD33" s="131" t="s">
        <v>141</v>
      </c>
      <c r="BE33" s="131" t="s">
        <v>127</v>
      </c>
      <c r="BF33" s="118" t="s">
        <v>161</v>
      </c>
      <c r="BG33" s="132">
        <v>25</v>
      </c>
      <c r="BH33" s="118" t="s">
        <v>118</v>
      </c>
      <c r="BI33" s="132">
        <v>0.35</v>
      </c>
      <c r="BJ33" s="118">
        <v>1.59</v>
      </c>
      <c r="BK33" s="118" t="s">
        <v>125</v>
      </c>
      <c r="BL33" s="118">
        <v>20</v>
      </c>
      <c r="BM33" s="118">
        <v>5.42</v>
      </c>
      <c r="BN33" s="118" t="s">
        <v>120</v>
      </c>
      <c r="BO33" s="118">
        <v>8</v>
      </c>
      <c r="BP33" s="133" t="s">
        <v>120</v>
      </c>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x14ac:dyDescent="0.25">
      <c r="A34" s="134" t="s">
        <v>280</v>
      </c>
      <c r="B34" s="135"/>
      <c r="C34" s="135"/>
      <c r="D34" s="135"/>
      <c r="E34" s="135"/>
      <c r="F34" s="136"/>
      <c r="G34" s="136"/>
      <c r="H34" s="136"/>
      <c r="I34" s="136"/>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6"/>
      <c r="AG34" s="136"/>
      <c r="AH34" s="136"/>
      <c r="AI34" s="136"/>
      <c r="AJ34" s="135"/>
      <c r="AK34" s="135"/>
      <c r="AL34" s="135"/>
      <c r="AM34" s="135"/>
      <c r="AN34" s="135"/>
      <c r="AO34" s="136"/>
      <c r="AP34" s="136"/>
      <c r="AQ34" s="136"/>
      <c r="AR34" s="136"/>
      <c r="AS34" s="135"/>
      <c r="AT34" s="135"/>
      <c r="AU34" s="135"/>
      <c r="AV34" s="135"/>
      <c r="AW34" s="136"/>
      <c r="AX34" s="136"/>
      <c r="AY34" s="136"/>
      <c r="AZ34" s="136"/>
      <c r="BA34" s="139"/>
      <c r="BB34" s="139"/>
      <c r="BC34" s="139"/>
      <c r="BD34" s="140"/>
      <c r="BE34" s="140"/>
      <c r="BF34" s="136"/>
      <c r="BG34" s="136"/>
      <c r="BH34" s="136"/>
      <c r="BI34" s="136"/>
      <c r="BJ34" s="136"/>
      <c r="BK34" s="136"/>
      <c r="BL34" s="136"/>
      <c r="BM34" s="136"/>
      <c r="BN34" s="136"/>
      <c r="BO34" s="136"/>
      <c r="BP34" s="142"/>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x14ac:dyDescent="0.25">
      <c r="A35" s="123" t="s">
        <v>281</v>
      </c>
      <c r="B35" s="124"/>
      <c r="C35" s="124"/>
      <c r="D35" s="124"/>
      <c r="E35" s="124"/>
      <c r="F35" s="125"/>
      <c r="G35" s="125"/>
      <c r="H35" s="125"/>
      <c r="I35" s="125"/>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25"/>
      <c r="AG35" s="125"/>
      <c r="AH35" s="125"/>
      <c r="AI35" s="125"/>
      <c r="AJ35" s="124"/>
      <c r="AK35" s="124"/>
      <c r="AL35" s="124"/>
      <c r="AM35" s="124"/>
      <c r="AN35" s="124"/>
      <c r="AO35" s="125"/>
      <c r="AP35" s="125"/>
      <c r="AQ35" s="125"/>
      <c r="AR35" s="125"/>
      <c r="AS35" s="124"/>
      <c r="AT35" s="124"/>
      <c r="AU35" s="124"/>
      <c r="AV35" s="124"/>
      <c r="AW35" s="125"/>
      <c r="AX35" s="125"/>
      <c r="AY35" s="125"/>
      <c r="AZ35" s="125"/>
      <c r="BA35" s="126">
        <v>85</v>
      </c>
      <c r="BB35" s="126">
        <v>30</v>
      </c>
      <c r="BC35" s="126">
        <v>155</v>
      </c>
      <c r="BD35" s="127" t="s">
        <v>153</v>
      </c>
      <c r="BE35" s="127" t="s">
        <v>156</v>
      </c>
      <c r="BF35" s="125" t="s">
        <v>147</v>
      </c>
      <c r="BG35" s="144">
        <v>22</v>
      </c>
      <c r="BH35" s="125" t="s">
        <v>128</v>
      </c>
      <c r="BI35" s="144">
        <v>1</v>
      </c>
      <c r="BJ35" s="125">
        <v>1.88</v>
      </c>
      <c r="BK35" s="125" t="s">
        <v>119</v>
      </c>
      <c r="BL35" s="125">
        <v>18</v>
      </c>
      <c r="BM35" s="125">
        <v>0.9</v>
      </c>
      <c r="BN35" s="125" t="s">
        <v>129</v>
      </c>
      <c r="BO35" s="125">
        <v>2</v>
      </c>
      <c r="BP35" s="128" t="s">
        <v>129</v>
      </c>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x14ac:dyDescent="0.25">
      <c r="A36" s="123" t="s">
        <v>281</v>
      </c>
      <c r="B36" s="124"/>
      <c r="C36" s="124"/>
      <c r="D36" s="124"/>
      <c r="E36" s="124"/>
      <c r="F36" s="125"/>
      <c r="G36" s="125"/>
      <c r="H36" s="125"/>
      <c r="I36" s="125"/>
      <c r="J36" s="124"/>
      <c r="K36" s="124"/>
      <c r="L36" s="124"/>
      <c r="M36" s="124"/>
      <c r="N36" s="124"/>
      <c r="O36" s="125"/>
      <c r="P36" s="125"/>
      <c r="Q36" s="125"/>
      <c r="R36" s="125"/>
      <c r="S36" s="124"/>
      <c r="T36" s="124"/>
      <c r="U36" s="124"/>
      <c r="V36" s="124"/>
      <c r="W36" s="125"/>
      <c r="X36" s="125"/>
      <c r="Y36" s="125"/>
      <c r="Z36" s="125"/>
      <c r="AA36" s="125"/>
      <c r="AB36" s="145"/>
      <c r="AC36" s="145"/>
      <c r="AD36" s="145"/>
      <c r="AE36" s="145"/>
      <c r="AF36" s="145"/>
      <c r="AG36" s="145"/>
      <c r="AH36" s="145"/>
      <c r="AI36" s="145"/>
      <c r="AJ36" s="145"/>
      <c r="AK36" s="145"/>
      <c r="AL36" s="145"/>
      <c r="AM36" s="145"/>
      <c r="AN36" s="145"/>
      <c r="AO36" s="145"/>
      <c r="AP36" s="145"/>
      <c r="AQ36" s="145"/>
      <c r="AR36" s="145"/>
      <c r="AS36" s="124"/>
      <c r="AT36" s="124"/>
      <c r="AU36" s="124"/>
      <c r="AV36" s="124"/>
      <c r="AW36" s="125"/>
      <c r="AX36" s="125"/>
      <c r="AY36" s="125"/>
      <c r="AZ36" s="125"/>
      <c r="BA36" s="126"/>
      <c r="BB36" s="126"/>
      <c r="BC36" s="126"/>
      <c r="BD36" s="127"/>
      <c r="BE36" s="127"/>
      <c r="BF36" s="125"/>
      <c r="BG36" s="125"/>
      <c r="BH36" s="125"/>
      <c r="BI36" s="125"/>
      <c r="BJ36" s="125"/>
      <c r="BK36" s="125"/>
      <c r="BL36" s="125"/>
      <c r="BM36" s="125"/>
      <c r="BN36" s="125"/>
      <c r="BO36" s="125"/>
      <c r="BP36" s="128"/>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x14ac:dyDescent="0.25">
      <c r="A37" s="116" t="s">
        <v>282</v>
      </c>
      <c r="B37" s="117"/>
      <c r="C37" s="117"/>
      <c r="D37" s="117"/>
      <c r="E37" s="117"/>
      <c r="F37" s="118"/>
      <c r="G37" s="118"/>
      <c r="H37" s="118"/>
      <c r="I37" s="118"/>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18"/>
      <c r="AP37" s="118"/>
      <c r="AQ37" s="118"/>
      <c r="AR37" s="118"/>
      <c r="AS37" s="117"/>
      <c r="AT37" s="117"/>
      <c r="AU37" s="117"/>
      <c r="AV37" s="117"/>
      <c r="AW37" s="118"/>
      <c r="AX37" s="118"/>
      <c r="AY37" s="118"/>
      <c r="AZ37" s="118"/>
      <c r="BA37" s="130"/>
      <c r="BB37" s="130"/>
      <c r="BC37" s="130"/>
      <c r="BD37" s="131" t="s">
        <v>164</v>
      </c>
      <c r="BE37" s="131" t="s">
        <v>164</v>
      </c>
      <c r="BF37" s="118" t="s">
        <v>165</v>
      </c>
      <c r="BG37" s="132">
        <v>8</v>
      </c>
      <c r="BH37" s="118" t="s">
        <v>118</v>
      </c>
      <c r="BI37" s="118">
        <v>1</v>
      </c>
      <c r="BJ37" s="118">
        <v>0.18</v>
      </c>
      <c r="BK37" s="118" t="s">
        <v>125</v>
      </c>
      <c r="BL37" s="118">
        <v>11</v>
      </c>
      <c r="BM37" s="118">
        <v>3.65</v>
      </c>
      <c r="BN37" s="118" t="s">
        <v>120</v>
      </c>
      <c r="BO37" s="118">
        <v>7</v>
      </c>
      <c r="BP37" s="133" t="s">
        <v>120</v>
      </c>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x14ac:dyDescent="0.25">
      <c r="A38" s="134" t="s">
        <v>282</v>
      </c>
      <c r="B38" s="135"/>
      <c r="C38" s="135"/>
      <c r="D38" s="135"/>
      <c r="E38" s="135"/>
      <c r="F38" s="136"/>
      <c r="G38" s="136"/>
      <c r="H38" s="136"/>
      <c r="I38" s="136"/>
      <c r="J38" s="135"/>
      <c r="K38" s="135"/>
      <c r="L38" s="135"/>
      <c r="M38" s="135"/>
      <c r="N38" s="135"/>
      <c r="O38" s="136"/>
      <c r="P38" s="136"/>
      <c r="Q38" s="136"/>
      <c r="R38" s="136"/>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6"/>
      <c r="AX38" s="136"/>
      <c r="AY38" s="136"/>
      <c r="AZ38" s="136"/>
      <c r="BA38" s="139"/>
      <c r="BB38" s="139"/>
      <c r="BC38" s="139"/>
      <c r="BD38" s="140"/>
      <c r="BE38" s="140"/>
      <c r="BF38" s="136"/>
      <c r="BG38" s="136"/>
      <c r="BH38" s="136"/>
      <c r="BI38" s="136"/>
      <c r="BJ38" s="136"/>
      <c r="BK38" s="136"/>
      <c r="BL38" s="136"/>
      <c r="BM38" s="136"/>
      <c r="BN38" s="136"/>
      <c r="BO38" s="136"/>
      <c r="BP38" s="142"/>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x14ac:dyDescent="0.25">
      <c r="A39" s="123" t="s">
        <v>283</v>
      </c>
      <c r="B39" s="124"/>
      <c r="C39" s="124"/>
      <c r="D39" s="124"/>
      <c r="E39" s="124"/>
      <c r="F39" s="125"/>
      <c r="G39" s="125"/>
      <c r="H39" s="125"/>
      <c r="I39" s="125"/>
      <c r="J39" s="143"/>
      <c r="K39" s="143"/>
      <c r="L39" s="143"/>
      <c r="M39" s="143"/>
      <c r="N39" s="143"/>
      <c r="O39" s="143"/>
      <c r="P39" s="143"/>
      <c r="Q39" s="143"/>
      <c r="R39" s="143"/>
      <c r="S39" s="124"/>
      <c r="T39" s="124"/>
      <c r="U39" s="124"/>
      <c r="V39" s="124"/>
      <c r="W39" s="125"/>
      <c r="X39" s="125"/>
      <c r="Y39" s="125"/>
      <c r="Z39" s="125"/>
      <c r="AA39" s="125"/>
      <c r="AB39" s="124"/>
      <c r="AC39" s="124"/>
      <c r="AD39" s="124"/>
      <c r="AE39" s="124"/>
      <c r="AF39" s="125"/>
      <c r="AG39" s="125"/>
      <c r="AH39" s="125"/>
      <c r="AI39" s="125"/>
      <c r="AJ39" s="124"/>
      <c r="AK39" s="124"/>
      <c r="AL39" s="124"/>
      <c r="AM39" s="124"/>
      <c r="AN39" s="124"/>
      <c r="AO39" s="125"/>
      <c r="AP39" s="125"/>
      <c r="AQ39" s="125"/>
      <c r="AR39" s="125"/>
      <c r="AS39" s="124"/>
      <c r="AT39" s="124"/>
      <c r="AU39" s="124"/>
      <c r="AV39" s="124"/>
      <c r="AW39" s="125"/>
      <c r="AX39" s="125"/>
      <c r="AY39" s="125"/>
      <c r="AZ39" s="125"/>
      <c r="BA39" s="126">
        <v>10</v>
      </c>
      <c r="BB39" s="126">
        <v>10</v>
      </c>
      <c r="BC39" s="126">
        <v>20</v>
      </c>
      <c r="BD39" s="127" t="s">
        <v>164</v>
      </c>
      <c r="BE39" s="127" t="s">
        <v>127</v>
      </c>
      <c r="BF39" s="125">
        <v>70</v>
      </c>
      <c r="BG39" s="144">
        <v>20</v>
      </c>
      <c r="BH39" s="125" t="s">
        <v>118</v>
      </c>
      <c r="BI39" s="144">
        <v>0.3</v>
      </c>
      <c r="BJ39" s="125"/>
      <c r="BK39" s="125" t="s">
        <v>119</v>
      </c>
      <c r="BL39" s="125">
        <v>27</v>
      </c>
      <c r="BM39" s="125">
        <v>5</v>
      </c>
      <c r="BN39" s="125" t="s">
        <v>120</v>
      </c>
      <c r="BO39" s="125">
        <v>15</v>
      </c>
      <c r="BP39" s="128" t="s">
        <v>120</v>
      </c>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x14ac:dyDescent="0.25">
      <c r="A40" s="123" t="s">
        <v>283</v>
      </c>
      <c r="B40" s="145"/>
      <c r="C40" s="145"/>
      <c r="D40" s="145"/>
      <c r="E40" s="145"/>
      <c r="F40" s="145"/>
      <c r="G40" s="145"/>
      <c r="H40" s="145"/>
      <c r="I40" s="145"/>
      <c r="J40" s="145"/>
      <c r="K40" s="145"/>
      <c r="L40" s="145"/>
      <c r="M40" s="145"/>
      <c r="N40" s="145"/>
      <c r="O40" s="125"/>
      <c r="P40" s="125"/>
      <c r="Q40" s="125"/>
      <c r="R40" s="125"/>
      <c r="S40" s="124"/>
      <c r="T40" s="124"/>
      <c r="U40" s="124"/>
      <c r="V40" s="124"/>
      <c r="W40" s="125"/>
      <c r="X40" s="125"/>
      <c r="Y40" s="125"/>
      <c r="Z40" s="125"/>
      <c r="AA40" s="125"/>
      <c r="AB40" s="124"/>
      <c r="AC40" s="124"/>
      <c r="AD40" s="124"/>
      <c r="AE40" s="124"/>
      <c r="AF40" s="125"/>
      <c r="AG40" s="125"/>
      <c r="AH40" s="125"/>
      <c r="AI40" s="125"/>
      <c r="AJ40" s="124"/>
      <c r="AK40" s="124"/>
      <c r="AL40" s="124"/>
      <c r="AM40" s="124"/>
      <c r="AN40" s="124"/>
      <c r="AO40" s="125"/>
      <c r="AP40" s="125"/>
      <c r="AQ40" s="125"/>
      <c r="AR40" s="125"/>
      <c r="AS40" s="145"/>
      <c r="AT40" s="145"/>
      <c r="AU40" s="145"/>
      <c r="AV40" s="145"/>
      <c r="AW40" s="145"/>
      <c r="AX40" s="145"/>
      <c r="AY40" s="145"/>
      <c r="AZ40" s="145"/>
      <c r="BA40" s="126"/>
      <c r="BB40" s="126"/>
      <c r="BC40" s="126"/>
      <c r="BD40" s="127"/>
      <c r="BE40" s="127"/>
      <c r="BF40" s="125"/>
      <c r="BG40" s="125"/>
      <c r="BH40" s="125"/>
      <c r="BI40" s="125"/>
      <c r="BJ40" s="125"/>
      <c r="BK40" s="125"/>
      <c r="BL40" s="125"/>
      <c r="BM40" s="125"/>
      <c r="BN40" s="125"/>
      <c r="BO40" s="125"/>
      <c r="BP40" s="128"/>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x14ac:dyDescent="0.25">
      <c r="A41" s="116" t="s">
        <v>284</v>
      </c>
      <c r="B41" s="117"/>
      <c r="C41" s="117"/>
      <c r="D41" s="117"/>
      <c r="E41" s="117"/>
      <c r="F41" s="118"/>
      <c r="G41" s="118"/>
      <c r="H41" s="118"/>
      <c r="I41" s="118"/>
      <c r="J41" s="129"/>
      <c r="K41" s="129"/>
      <c r="L41" s="129"/>
      <c r="M41" s="129"/>
      <c r="N41" s="129"/>
      <c r="O41" s="129"/>
      <c r="P41" s="129"/>
      <c r="Q41" s="129"/>
      <c r="R41" s="129"/>
      <c r="S41" s="129"/>
      <c r="T41" s="129"/>
      <c r="U41" s="129"/>
      <c r="V41" s="129"/>
      <c r="W41" s="129"/>
      <c r="X41" s="129"/>
      <c r="Y41" s="129"/>
      <c r="Z41" s="129"/>
      <c r="AA41" s="129"/>
      <c r="AB41" s="117"/>
      <c r="AC41" s="117"/>
      <c r="AD41" s="117"/>
      <c r="AE41" s="117"/>
      <c r="AF41" s="118"/>
      <c r="AG41" s="118"/>
      <c r="AH41" s="118"/>
      <c r="AI41" s="118"/>
      <c r="AJ41" s="117"/>
      <c r="AK41" s="117"/>
      <c r="AL41" s="117"/>
      <c r="AM41" s="117"/>
      <c r="AN41" s="117"/>
      <c r="AO41" s="118"/>
      <c r="AP41" s="118"/>
      <c r="AQ41" s="118"/>
      <c r="AR41" s="118"/>
      <c r="AS41" s="117"/>
      <c r="AT41" s="117"/>
      <c r="AU41" s="117"/>
      <c r="AV41" s="117"/>
      <c r="AW41" s="118"/>
      <c r="AX41" s="118"/>
      <c r="AY41" s="118"/>
      <c r="AZ41" s="118"/>
      <c r="BA41" s="130">
        <v>5</v>
      </c>
      <c r="BB41" s="130">
        <v>18</v>
      </c>
      <c r="BC41" s="130">
        <v>20</v>
      </c>
      <c r="BD41" s="131" t="s">
        <v>156</v>
      </c>
      <c r="BE41" s="131" t="s">
        <v>127</v>
      </c>
      <c r="BF41" s="118">
        <v>75</v>
      </c>
      <c r="BG41" s="132">
        <v>20</v>
      </c>
      <c r="BH41" s="118" t="s">
        <v>118</v>
      </c>
      <c r="BI41" s="132">
        <v>1</v>
      </c>
      <c r="BJ41" s="118">
        <v>0.21</v>
      </c>
      <c r="BK41" s="118" t="s">
        <v>125</v>
      </c>
      <c r="BL41" s="118">
        <v>18</v>
      </c>
      <c r="BM41" s="118">
        <v>1.2</v>
      </c>
      <c r="BN41" s="118" t="s">
        <v>120</v>
      </c>
      <c r="BO41" s="118">
        <v>2.02</v>
      </c>
      <c r="BP41" s="133" t="s">
        <v>120</v>
      </c>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x14ac:dyDescent="0.25">
      <c r="A42" s="134" t="s">
        <v>284</v>
      </c>
      <c r="B42" s="138"/>
      <c r="C42" s="138"/>
      <c r="D42" s="138"/>
      <c r="E42" s="138"/>
      <c r="F42" s="138"/>
      <c r="G42" s="138"/>
      <c r="H42" s="138"/>
      <c r="I42" s="138"/>
      <c r="J42" s="135"/>
      <c r="K42" s="135"/>
      <c r="L42" s="135"/>
      <c r="M42" s="135"/>
      <c r="N42" s="135"/>
      <c r="O42" s="136"/>
      <c r="P42" s="136"/>
      <c r="Q42" s="136"/>
      <c r="R42" s="136"/>
      <c r="S42" s="135"/>
      <c r="T42" s="135"/>
      <c r="U42" s="135"/>
      <c r="V42" s="135"/>
      <c r="W42" s="136"/>
      <c r="X42" s="136"/>
      <c r="Y42" s="136"/>
      <c r="Z42" s="136"/>
      <c r="AA42" s="136"/>
      <c r="AB42" s="135"/>
      <c r="AC42" s="135"/>
      <c r="AD42" s="135"/>
      <c r="AE42" s="135"/>
      <c r="AF42" s="136"/>
      <c r="AG42" s="136"/>
      <c r="AH42" s="136"/>
      <c r="AI42" s="136"/>
      <c r="AJ42" s="138"/>
      <c r="AK42" s="138"/>
      <c r="AL42" s="138"/>
      <c r="AM42" s="138"/>
      <c r="AN42" s="138"/>
      <c r="AO42" s="138"/>
      <c r="AP42" s="138"/>
      <c r="AQ42" s="138"/>
      <c r="AR42" s="138"/>
      <c r="AS42" s="138"/>
      <c r="AT42" s="138"/>
      <c r="AU42" s="138"/>
      <c r="AV42" s="138"/>
      <c r="AW42" s="138"/>
      <c r="AX42" s="138"/>
      <c r="AY42" s="138"/>
      <c r="AZ42" s="138"/>
      <c r="BA42" s="139"/>
      <c r="BB42" s="139"/>
      <c r="BC42" s="139"/>
      <c r="BD42" s="140"/>
      <c r="BE42" s="140"/>
      <c r="BF42" s="136"/>
      <c r="BG42" s="136"/>
      <c r="BH42" s="136"/>
      <c r="BI42" s="136"/>
      <c r="BJ42" s="136"/>
      <c r="BK42" s="136"/>
      <c r="BL42" s="136"/>
      <c r="BM42" s="136"/>
      <c r="BN42" s="136"/>
      <c r="BO42" s="136"/>
      <c r="BP42" s="1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x14ac:dyDescent="0.25">
      <c r="A43" s="123" t="s">
        <v>285</v>
      </c>
      <c r="B43" s="124"/>
      <c r="C43" s="124"/>
      <c r="D43" s="124"/>
      <c r="E43" s="124"/>
      <c r="F43" s="125"/>
      <c r="G43" s="125"/>
      <c r="H43" s="125"/>
      <c r="I43" s="125"/>
      <c r="J43" s="143"/>
      <c r="K43" s="143"/>
      <c r="L43" s="143"/>
      <c r="M43" s="143"/>
      <c r="N43" s="143"/>
      <c r="O43" s="143"/>
      <c r="P43" s="143"/>
      <c r="Q43" s="143"/>
      <c r="R43" s="143"/>
      <c r="S43" s="143"/>
      <c r="T43" s="143"/>
      <c r="U43" s="143"/>
      <c r="V43" s="143"/>
      <c r="W43" s="125"/>
      <c r="X43" s="125"/>
      <c r="Y43" s="125"/>
      <c r="Z43" s="125"/>
      <c r="AA43" s="125"/>
      <c r="AB43" s="124"/>
      <c r="AC43" s="124"/>
      <c r="AD43" s="124"/>
      <c r="AE43" s="124"/>
      <c r="AF43" s="143"/>
      <c r="AG43" s="143"/>
      <c r="AH43" s="143"/>
      <c r="AI43" s="143"/>
      <c r="AJ43" s="143"/>
      <c r="AK43" s="143"/>
      <c r="AL43" s="143"/>
      <c r="AM43" s="143"/>
      <c r="AN43" s="143"/>
      <c r="AO43" s="125"/>
      <c r="AP43" s="125"/>
      <c r="AQ43" s="125"/>
      <c r="AR43" s="125"/>
      <c r="AS43" s="124"/>
      <c r="AT43" s="124"/>
      <c r="AU43" s="124"/>
      <c r="AV43" s="124"/>
      <c r="AW43" s="125"/>
      <c r="AX43" s="125"/>
      <c r="AY43" s="125"/>
      <c r="AZ43" s="125"/>
      <c r="BA43" s="126"/>
      <c r="BB43" s="126"/>
      <c r="BC43" s="126"/>
      <c r="BD43" s="127" t="s">
        <v>127</v>
      </c>
      <c r="BE43" s="127" t="s">
        <v>138</v>
      </c>
      <c r="BF43" s="125" t="s">
        <v>141</v>
      </c>
      <c r="BG43" s="144">
        <v>28</v>
      </c>
      <c r="BH43" s="125" t="s">
        <v>118</v>
      </c>
      <c r="BI43" s="144">
        <v>0.2</v>
      </c>
      <c r="BJ43" s="125">
        <v>0.42</v>
      </c>
      <c r="BK43" s="125" t="s">
        <v>125</v>
      </c>
      <c r="BL43" s="125">
        <v>9</v>
      </c>
      <c r="BM43" s="125">
        <v>1</v>
      </c>
      <c r="BN43" s="125" t="s">
        <v>120</v>
      </c>
      <c r="BO43" s="125">
        <v>2.2999999999999998</v>
      </c>
      <c r="BP43" s="128" t="s">
        <v>120</v>
      </c>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x14ac:dyDescent="0.25">
      <c r="A44" s="123" t="s">
        <v>285</v>
      </c>
      <c r="B44" s="145"/>
      <c r="C44" s="145"/>
      <c r="D44" s="145"/>
      <c r="E44" s="145"/>
      <c r="F44" s="145"/>
      <c r="G44" s="145"/>
      <c r="H44" s="145"/>
      <c r="I44" s="145"/>
      <c r="J44" s="145"/>
      <c r="K44" s="145"/>
      <c r="L44" s="145"/>
      <c r="M44" s="145"/>
      <c r="N44" s="145"/>
      <c r="O44" s="125"/>
      <c r="P44" s="125"/>
      <c r="Q44" s="125"/>
      <c r="R44" s="125"/>
      <c r="S44" s="124"/>
      <c r="T44" s="124"/>
      <c r="U44" s="124"/>
      <c r="V44" s="124"/>
      <c r="W44" s="125"/>
      <c r="X44" s="125"/>
      <c r="Y44" s="125"/>
      <c r="Z44" s="125"/>
      <c r="AA44" s="125"/>
      <c r="AB44" s="124"/>
      <c r="AC44" s="124"/>
      <c r="AD44" s="124"/>
      <c r="AE44" s="124"/>
      <c r="AF44" s="125"/>
      <c r="AG44" s="125"/>
      <c r="AH44" s="125"/>
      <c r="AI44" s="125"/>
      <c r="AJ44" s="124"/>
      <c r="AK44" s="124"/>
      <c r="AL44" s="124"/>
      <c r="AM44" s="124"/>
      <c r="AN44" s="124"/>
      <c r="AO44" s="145"/>
      <c r="AP44" s="145"/>
      <c r="AQ44" s="145"/>
      <c r="AR44" s="145"/>
      <c r="AS44" s="145"/>
      <c r="AT44" s="145"/>
      <c r="AU44" s="145"/>
      <c r="AV44" s="145"/>
      <c r="AW44" s="145"/>
      <c r="AX44" s="145"/>
      <c r="AY44" s="145"/>
      <c r="AZ44" s="145"/>
      <c r="BA44" s="126"/>
      <c r="BB44" s="126"/>
      <c r="BC44" s="126"/>
      <c r="BD44" s="127"/>
      <c r="BE44" s="127"/>
      <c r="BF44" s="125"/>
      <c r="BG44" s="125"/>
      <c r="BH44" s="125"/>
      <c r="BI44" s="125"/>
      <c r="BJ44" s="125"/>
      <c r="BK44" s="125"/>
      <c r="BL44" s="125"/>
      <c r="BM44" s="125"/>
      <c r="BN44" s="125"/>
      <c r="BO44" s="125"/>
      <c r="BP44" s="128"/>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x14ac:dyDescent="0.25">
      <c r="A45" s="116" t="s">
        <v>286</v>
      </c>
      <c r="B45" s="117"/>
      <c r="C45" s="117"/>
      <c r="D45" s="117"/>
      <c r="E45" s="117"/>
      <c r="F45" s="118"/>
      <c r="G45" s="118"/>
      <c r="H45" s="118"/>
      <c r="I45" s="118"/>
      <c r="J45" s="129"/>
      <c r="K45" s="129"/>
      <c r="L45" s="129"/>
      <c r="M45" s="129"/>
      <c r="N45" s="129"/>
      <c r="O45" s="129"/>
      <c r="P45" s="129"/>
      <c r="Q45" s="129"/>
      <c r="R45" s="129"/>
      <c r="S45" s="129"/>
      <c r="T45" s="129"/>
      <c r="U45" s="129"/>
      <c r="V45" s="129"/>
      <c r="W45" s="118"/>
      <c r="X45" s="118"/>
      <c r="Y45" s="118"/>
      <c r="Z45" s="118"/>
      <c r="AA45" s="118"/>
      <c r="AB45" s="117"/>
      <c r="AC45" s="117"/>
      <c r="AD45" s="117"/>
      <c r="AE45" s="117"/>
      <c r="AF45" s="118"/>
      <c r="AG45" s="118"/>
      <c r="AH45" s="118"/>
      <c r="AI45" s="118"/>
      <c r="AJ45" s="117"/>
      <c r="AK45" s="117"/>
      <c r="AL45" s="117"/>
      <c r="AM45" s="117"/>
      <c r="AN45" s="117"/>
      <c r="AO45" s="118"/>
      <c r="AP45" s="118"/>
      <c r="AQ45" s="118"/>
      <c r="AR45" s="118"/>
      <c r="AS45" s="117"/>
      <c r="AT45" s="117"/>
      <c r="AU45" s="117"/>
      <c r="AV45" s="117"/>
      <c r="AW45" s="118"/>
      <c r="AX45" s="118"/>
      <c r="AY45" s="118"/>
      <c r="AZ45" s="118"/>
      <c r="BA45" s="130"/>
      <c r="BB45" s="130"/>
      <c r="BC45" s="130"/>
      <c r="BD45" s="131" t="s">
        <v>127</v>
      </c>
      <c r="BE45" s="131" t="s">
        <v>138</v>
      </c>
      <c r="BF45" s="118" t="s">
        <v>141</v>
      </c>
      <c r="BG45" s="132">
        <v>28</v>
      </c>
      <c r="BH45" s="118" t="s">
        <v>118</v>
      </c>
      <c r="BI45" s="132">
        <v>0.4</v>
      </c>
      <c r="BJ45" s="118">
        <v>0.42</v>
      </c>
      <c r="BK45" s="118" t="s">
        <v>125</v>
      </c>
      <c r="BL45" s="118">
        <v>20</v>
      </c>
      <c r="BM45" s="118">
        <v>0.9</v>
      </c>
      <c r="BN45" s="118" t="s">
        <v>120</v>
      </c>
      <c r="BO45" s="118">
        <v>1.1499999999999999</v>
      </c>
      <c r="BP45" s="133" t="s">
        <v>120</v>
      </c>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x14ac:dyDescent="0.25">
      <c r="A46" s="134" t="s">
        <v>286</v>
      </c>
      <c r="B46" s="138"/>
      <c r="C46" s="138"/>
      <c r="D46" s="138"/>
      <c r="E46" s="138"/>
      <c r="F46" s="138"/>
      <c r="G46" s="138"/>
      <c r="H46" s="138"/>
      <c r="I46" s="138"/>
      <c r="J46" s="138"/>
      <c r="K46" s="138"/>
      <c r="L46" s="138"/>
      <c r="M46" s="138"/>
      <c r="N46" s="138"/>
      <c r="O46" s="136"/>
      <c r="P46" s="136"/>
      <c r="Q46" s="136"/>
      <c r="R46" s="136"/>
      <c r="S46" s="135"/>
      <c r="T46" s="135"/>
      <c r="U46" s="135"/>
      <c r="V46" s="135"/>
      <c r="W46" s="136"/>
      <c r="X46" s="136"/>
      <c r="Y46" s="136"/>
      <c r="Z46" s="136"/>
      <c r="AA46" s="136"/>
      <c r="AB46" s="135"/>
      <c r="AC46" s="135"/>
      <c r="AD46" s="135"/>
      <c r="AE46" s="135"/>
      <c r="AF46" s="136"/>
      <c r="AG46" s="136"/>
      <c r="AH46" s="136"/>
      <c r="AI46" s="136"/>
      <c r="AJ46" s="135"/>
      <c r="AK46" s="135"/>
      <c r="AL46" s="135"/>
      <c r="AM46" s="135"/>
      <c r="AN46" s="135"/>
      <c r="AO46" s="138"/>
      <c r="AP46" s="138"/>
      <c r="AQ46" s="138"/>
      <c r="AR46" s="138"/>
      <c r="AS46" s="138"/>
      <c r="AT46" s="138"/>
      <c r="AU46" s="138"/>
      <c r="AV46" s="138"/>
      <c r="AW46" s="138"/>
      <c r="AX46" s="138"/>
      <c r="AY46" s="138"/>
      <c r="AZ46" s="138"/>
      <c r="BA46" s="139"/>
      <c r="BB46" s="139"/>
      <c r="BC46" s="139"/>
      <c r="BD46" s="140"/>
      <c r="BE46" s="140"/>
      <c r="BF46" s="136"/>
      <c r="BG46" s="136"/>
      <c r="BH46" s="136"/>
      <c r="BI46" s="136"/>
      <c r="BJ46" s="136"/>
      <c r="BK46" s="136"/>
      <c r="BL46" s="136"/>
      <c r="BM46" s="136"/>
      <c r="BN46" s="136"/>
      <c r="BO46" s="136"/>
      <c r="BP46" s="142"/>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x14ac:dyDescent="0.25">
      <c r="A47" s="123" t="s">
        <v>287</v>
      </c>
      <c r="B47" s="124"/>
      <c r="C47" s="124"/>
      <c r="D47" s="124"/>
      <c r="E47" s="124"/>
      <c r="F47" s="125"/>
      <c r="G47" s="125"/>
      <c r="H47" s="125"/>
      <c r="I47" s="125"/>
      <c r="J47" s="124"/>
      <c r="K47" s="124"/>
      <c r="L47" s="124"/>
      <c r="M47" s="124"/>
      <c r="N47" s="124"/>
      <c r="O47" s="143"/>
      <c r="P47" s="143"/>
      <c r="Q47" s="143"/>
      <c r="R47" s="143"/>
      <c r="S47" s="143"/>
      <c r="T47" s="143"/>
      <c r="U47" s="143"/>
      <c r="V47" s="143"/>
      <c r="W47" s="125"/>
      <c r="X47" s="125"/>
      <c r="Y47" s="125"/>
      <c r="Z47" s="125"/>
      <c r="AA47" s="125"/>
      <c r="AB47" s="124"/>
      <c r="AC47" s="124"/>
      <c r="AD47" s="124"/>
      <c r="AE47" s="124"/>
      <c r="AF47" s="125"/>
      <c r="AG47" s="125"/>
      <c r="AH47" s="125"/>
      <c r="AI47" s="125"/>
      <c r="AJ47" s="124"/>
      <c r="AK47" s="124"/>
      <c r="AL47" s="124"/>
      <c r="AM47" s="124"/>
      <c r="AN47" s="124"/>
      <c r="AO47" s="125"/>
      <c r="AP47" s="125"/>
      <c r="AQ47" s="125"/>
      <c r="AR47" s="125"/>
      <c r="AS47" s="124"/>
      <c r="AT47" s="124"/>
      <c r="AU47" s="124"/>
      <c r="AV47" s="124"/>
      <c r="AW47" s="125"/>
      <c r="AX47" s="125"/>
      <c r="AY47" s="125"/>
      <c r="AZ47" s="125"/>
      <c r="BA47" s="126">
        <v>15</v>
      </c>
      <c r="BB47" s="126">
        <v>15</v>
      </c>
      <c r="BC47" s="126">
        <v>15</v>
      </c>
      <c r="BD47" s="127" t="s">
        <v>127</v>
      </c>
      <c r="BE47" s="127" t="s">
        <v>127</v>
      </c>
      <c r="BF47" s="125">
        <v>75</v>
      </c>
      <c r="BG47" s="125">
        <v>3</v>
      </c>
      <c r="BH47" s="125" t="s">
        <v>118</v>
      </c>
      <c r="BI47" s="125"/>
      <c r="BJ47" s="125"/>
      <c r="BK47" s="125" t="s">
        <v>119</v>
      </c>
      <c r="BL47" s="125">
        <v>19</v>
      </c>
      <c r="BM47" s="125">
        <v>9</v>
      </c>
      <c r="BN47" s="125" t="s">
        <v>120</v>
      </c>
      <c r="BO47" s="125">
        <v>22.4</v>
      </c>
      <c r="BP47" s="128" t="s">
        <v>120</v>
      </c>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x14ac:dyDescent="0.25">
      <c r="A48" s="123" t="s">
        <v>287</v>
      </c>
      <c r="B48" s="124"/>
      <c r="C48" s="124"/>
      <c r="D48" s="124"/>
      <c r="E48" s="124"/>
      <c r="F48" s="125"/>
      <c r="G48" s="125"/>
      <c r="H48" s="125"/>
      <c r="I48" s="125"/>
      <c r="J48" s="124"/>
      <c r="K48" s="124"/>
      <c r="L48" s="124"/>
      <c r="M48" s="124"/>
      <c r="N48" s="124"/>
      <c r="O48" s="125"/>
      <c r="P48" s="125"/>
      <c r="Q48" s="125"/>
      <c r="R48" s="125"/>
      <c r="S48" s="124"/>
      <c r="T48" s="124"/>
      <c r="U48" s="124"/>
      <c r="V48" s="124"/>
      <c r="W48" s="125"/>
      <c r="X48" s="125"/>
      <c r="Y48" s="125"/>
      <c r="Z48" s="125"/>
      <c r="AA48" s="125"/>
      <c r="AB48" s="124"/>
      <c r="AC48" s="124"/>
      <c r="AD48" s="124"/>
      <c r="AE48" s="124"/>
      <c r="AF48" s="125"/>
      <c r="AG48" s="125"/>
      <c r="AH48" s="125"/>
      <c r="AI48" s="125"/>
      <c r="AJ48" s="124"/>
      <c r="AK48" s="124"/>
      <c r="AL48" s="124"/>
      <c r="AM48" s="124"/>
      <c r="AN48" s="124"/>
      <c r="AO48" s="145"/>
      <c r="AP48" s="145"/>
      <c r="AQ48" s="145"/>
      <c r="AR48" s="145"/>
      <c r="AS48" s="145"/>
      <c r="AT48" s="145"/>
      <c r="AU48" s="145"/>
      <c r="AV48" s="145"/>
      <c r="AW48" s="125"/>
      <c r="AX48" s="125"/>
      <c r="AY48" s="125"/>
      <c r="AZ48" s="125"/>
      <c r="BA48" s="126"/>
      <c r="BB48" s="126"/>
      <c r="BC48" s="126"/>
      <c r="BD48" s="127"/>
      <c r="BE48" s="127"/>
      <c r="BF48" s="125"/>
      <c r="BG48" s="125"/>
      <c r="BH48" s="125"/>
      <c r="BI48" s="125"/>
      <c r="BJ48" s="125"/>
      <c r="BK48" s="125"/>
      <c r="BL48" s="125"/>
      <c r="BM48" s="125"/>
      <c r="BN48" s="125"/>
      <c r="BO48" s="125"/>
      <c r="BP48" s="12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x14ac:dyDescent="0.25">
      <c r="A49" s="116" t="s">
        <v>288</v>
      </c>
      <c r="B49" s="117"/>
      <c r="C49" s="117"/>
      <c r="D49" s="117"/>
      <c r="E49" s="117"/>
      <c r="F49" s="118"/>
      <c r="G49" s="118"/>
      <c r="H49" s="118"/>
      <c r="I49" s="118"/>
      <c r="J49" s="117"/>
      <c r="K49" s="117"/>
      <c r="L49" s="117"/>
      <c r="M49" s="117"/>
      <c r="N49" s="117"/>
      <c r="O49" s="118"/>
      <c r="P49" s="118"/>
      <c r="Q49" s="118"/>
      <c r="R49" s="118"/>
      <c r="S49" s="117"/>
      <c r="T49" s="117"/>
      <c r="U49" s="117"/>
      <c r="V49" s="117"/>
      <c r="W49" s="129"/>
      <c r="X49" s="129"/>
      <c r="Y49" s="129"/>
      <c r="Z49" s="129"/>
      <c r="AA49" s="129"/>
      <c r="AB49" s="129"/>
      <c r="AC49" s="129"/>
      <c r="AD49" s="129"/>
      <c r="AE49" s="129"/>
      <c r="AF49" s="129"/>
      <c r="AG49" s="129"/>
      <c r="AH49" s="129"/>
      <c r="AI49" s="129"/>
      <c r="AJ49" s="117"/>
      <c r="AK49" s="117"/>
      <c r="AL49" s="117"/>
      <c r="AM49" s="117"/>
      <c r="AN49" s="117"/>
      <c r="AO49" s="118"/>
      <c r="AP49" s="118"/>
      <c r="AQ49" s="118"/>
      <c r="AR49" s="118"/>
      <c r="AS49" s="117"/>
      <c r="AT49" s="117"/>
      <c r="AU49" s="117"/>
      <c r="AV49" s="117"/>
      <c r="AW49" s="118"/>
      <c r="AX49" s="118"/>
      <c r="AY49" s="118"/>
      <c r="AZ49" s="118"/>
      <c r="BA49" s="130">
        <v>65</v>
      </c>
      <c r="BB49" s="130">
        <v>90</v>
      </c>
      <c r="BC49" s="130">
        <v>65</v>
      </c>
      <c r="BD49" s="131" t="s">
        <v>127</v>
      </c>
      <c r="BE49" s="131" t="s">
        <v>172</v>
      </c>
      <c r="BF49" s="118" t="s">
        <v>141</v>
      </c>
      <c r="BG49" s="132">
        <v>20</v>
      </c>
      <c r="BH49" s="118" t="s">
        <v>118</v>
      </c>
      <c r="BI49" s="132">
        <v>0.5</v>
      </c>
      <c r="BJ49" s="118">
        <v>0.3</v>
      </c>
      <c r="BK49" s="118" t="s">
        <v>125</v>
      </c>
      <c r="BL49" s="118">
        <v>33</v>
      </c>
      <c r="BM49" s="118">
        <v>1.18</v>
      </c>
      <c r="BN49" s="118" t="s">
        <v>120</v>
      </c>
      <c r="BO49" s="118">
        <v>3.1</v>
      </c>
      <c r="BP49" s="133" t="s">
        <v>120</v>
      </c>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x14ac:dyDescent="0.25">
      <c r="A50" s="134" t="s">
        <v>288</v>
      </c>
      <c r="B50" s="135"/>
      <c r="C50" s="135"/>
      <c r="D50" s="135"/>
      <c r="E50" s="135"/>
      <c r="F50" s="136"/>
      <c r="G50" s="136"/>
      <c r="H50" s="136"/>
      <c r="I50" s="136"/>
      <c r="J50" s="135"/>
      <c r="K50" s="135"/>
      <c r="L50" s="135"/>
      <c r="M50" s="135"/>
      <c r="N50" s="135"/>
      <c r="O50" s="136"/>
      <c r="P50" s="136"/>
      <c r="Q50" s="136"/>
      <c r="R50" s="136"/>
      <c r="S50" s="135"/>
      <c r="T50" s="135"/>
      <c r="U50" s="135"/>
      <c r="V50" s="135"/>
      <c r="W50" s="136"/>
      <c r="X50" s="136"/>
      <c r="Y50" s="136"/>
      <c r="Z50" s="136"/>
      <c r="AA50" s="136"/>
      <c r="AB50" s="135"/>
      <c r="AC50" s="135"/>
      <c r="AD50" s="135"/>
      <c r="AE50" s="135"/>
      <c r="AF50" s="136"/>
      <c r="AG50" s="136"/>
      <c r="AH50" s="136"/>
      <c r="AI50" s="136"/>
      <c r="AJ50" s="138"/>
      <c r="AK50" s="138"/>
      <c r="AL50" s="138"/>
      <c r="AM50" s="138"/>
      <c r="AN50" s="138"/>
      <c r="AO50" s="138"/>
      <c r="AP50" s="138"/>
      <c r="AQ50" s="138"/>
      <c r="AR50" s="138"/>
      <c r="AS50" s="138"/>
      <c r="AT50" s="138"/>
      <c r="AU50" s="138"/>
      <c r="AV50" s="138"/>
      <c r="AW50" s="136"/>
      <c r="AX50" s="136"/>
      <c r="AY50" s="136"/>
      <c r="AZ50" s="136"/>
      <c r="BA50" s="139"/>
      <c r="BB50" s="139"/>
      <c r="BC50" s="139"/>
      <c r="BD50" s="140"/>
      <c r="BE50" s="140"/>
      <c r="BF50" s="136"/>
      <c r="BG50" s="136"/>
      <c r="BH50" s="136"/>
      <c r="BI50" s="136"/>
      <c r="BJ50" s="136"/>
      <c r="BK50" s="136"/>
      <c r="BL50" s="136"/>
      <c r="BM50" s="136"/>
      <c r="BN50" s="136"/>
      <c r="BO50" s="136"/>
      <c r="BP50" s="142"/>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x14ac:dyDescent="0.25">
      <c r="A51" s="123" t="s">
        <v>289</v>
      </c>
      <c r="B51" s="124"/>
      <c r="C51" s="124"/>
      <c r="D51" s="124"/>
      <c r="E51" s="124"/>
      <c r="F51" s="125"/>
      <c r="G51" s="125"/>
      <c r="H51" s="125"/>
      <c r="I51" s="125"/>
      <c r="J51" s="143"/>
      <c r="K51" s="143"/>
      <c r="L51" s="143"/>
      <c r="M51" s="143"/>
      <c r="N51" s="143"/>
      <c r="O51" s="143"/>
      <c r="P51" s="143"/>
      <c r="Q51" s="143"/>
      <c r="R51" s="143"/>
      <c r="S51" s="143"/>
      <c r="T51" s="143"/>
      <c r="U51" s="143"/>
      <c r="V51" s="143"/>
      <c r="W51" s="125"/>
      <c r="X51" s="125"/>
      <c r="Y51" s="125"/>
      <c r="Z51" s="125"/>
      <c r="AA51" s="125"/>
      <c r="AB51" s="124"/>
      <c r="AC51" s="124"/>
      <c r="AD51" s="124"/>
      <c r="AE51" s="124"/>
      <c r="AF51" s="125"/>
      <c r="AG51" s="125"/>
      <c r="AH51" s="125"/>
      <c r="AI51" s="125"/>
      <c r="AJ51" s="124"/>
      <c r="AK51" s="124"/>
      <c r="AL51" s="124"/>
      <c r="AM51" s="124"/>
      <c r="AN51" s="124"/>
      <c r="AO51" s="125"/>
      <c r="AP51" s="125"/>
      <c r="AQ51" s="125"/>
      <c r="AR51" s="125"/>
      <c r="AS51" s="124"/>
      <c r="AT51" s="124"/>
      <c r="AU51" s="124"/>
      <c r="AV51" s="124"/>
      <c r="AW51" s="125"/>
      <c r="AX51" s="125"/>
      <c r="AY51" s="125"/>
      <c r="AZ51" s="125"/>
      <c r="BA51" s="126"/>
      <c r="BB51" s="126"/>
      <c r="BC51" s="126"/>
      <c r="BD51" s="127" t="s">
        <v>174</v>
      </c>
      <c r="BE51" s="127" t="s">
        <v>174</v>
      </c>
      <c r="BF51" s="125"/>
      <c r="BG51" s="125">
        <v>2.5</v>
      </c>
      <c r="BH51" s="125" t="s">
        <v>118</v>
      </c>
      <c r="BI51" s="125"/>
      <c r="BJ51" s="125"/>
      <c r="BK51" s="125" t="s">
        <v>119</v>
      </c>
      <c r="BL51" s="125">
        <v>35</v>
      </c>
      <c r="BM51" s="125">
        <v>5</v>
      </c>
      <c r="BN51" s="125" t="s">
        <v>120</v>
      </c>
      <c r="BO51" s="125">
        <v>15</v>
      </c>
      <c r="BP51" s="128" t="s">
        <v>120</v>
      </c>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x14ac:dyDescent="0.25">
      <c r="A52" s="123" t="s">
        <v>289</v>
      </c>
      <c r="B52" s="124"/>
      <c r="C52" s="124"/>
      <c r="D52" s="124"/>
      <c r="E52" s="124"/>
      <c r="F52" s="125"/>
      <c r="G52" s="125"/>
      <c r="H52" s="125"/>
      <c r="I52" s="125"/>
      <c r="J52" s="124"/>
      <c r="K52" s="124"/>
      <c r="L52" s="124"/>
      <c r="M52" s="124"/>
      <c r="N52" s="124"/>
      <c r="O52" s="125"/>
      <c r="P52" s="125"/>
      <c r="Q52" s="125"/>
      <c r="R52" s="125"/>
      <c r="S52" s="124"/>
      <c r="T52" s="124"/>
      <c r="U52" s="124"/>
      <c r="V52" s="124"/>
      <c r="W52" s="125"/>
      <c r="X52" s="125"/>
      <c r="Y52" s="125"/>
      <c r="Z52" s="125"/>
      <c r="AA52" s="125"/>
      <c r="AB52" s="124"/>
      <c r="AC52" s="124"/>
      <c r="AD52" s="124"/>
      <c r="AE52" s="124"/>
      <c r="AF52" s="125"/>
      <c r="AG52" s="125"/>
      <c r="AH52" s="125"/>
      <c r="AI52" s="125"/>
      <c r="AJ52" s="124"/>
      <c r="AK52" s="124"/>
      <c r="AL52" s="124"/>
      <c r="AM52" s="124"/>
      <c r="AN52" s="124"/>
      <c r="AO52" s="145"/>
      <c r="AP52" s="145"/>
      <c r="AQ52" s="145"/>
      <c r="AR52" s="145"/>
      <c r="AS52" s="145"/>
      <c r="AT52" s="145"/>
      <c r="AU52" s="145"/>
      <c r="AV52" s="145"/>
      <c r="AW52" s="125"/>
      <c r="AX52" s="125"/>
      <c r="AY52" s="125"/>
      <c r="AZ52" s="125"/>
      <c r="BA52" s="126"/>
      <c r="BB52" s="126"/>
      <c r="BC52" s="126"/>
      <c r="BD52" s="127"/>
      <c r="BE52" s="127"/>
      <c r="BF52" s="125"/>
      <c r="BG52" s="125"/>
      <c r="BH52" s="125"/>
      <c r="BI52" s="125"/>
      <c r="BJ52" s="125"/>
      <c r="BK52" s="125"/>
      <c r="BL52" s="125"/>
      <c r="BM52" s="125"/>
      <c r="BN52" s="125"/>
      <c r="BO52" s="125"/>
      <c r="BP52" s="128"/>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x14ac:dyDescent="0.25">
      <c r="A53" s="116" t="s">
        <v>290</v>
      </c>
      <c r="B53" s="117"/>
      <c r="C53" s="117"/>
      <c r="D53" s="117"/>
      <c r="E53" s="117"/>
      <c r="F53" s="118"/>
      <c r="G53" s="118"/>
      <c r="H53" s="118"/>
      <c r="I53" s="118"/>
      <c r="J53" s="117"/>
      <c r="K53" s="117"/>
      <c r="L53" s="117"/>
      <c r="M53" s="117"/>
      <c r="N53" s="117"/>
      <c r="O53" s="129"/>
      <c r="P53" s="129"/>
      <c r="Q53" s="129"/>
      <c r="R53" s="129"/>
      <c r="S53" s="129"/>
      <c r="T53" s="129"/>
      <c r="U53" s="129"/>
      <c r="V53" s="129"/>
      <c r="W53" s="129"/>
      <c r="X53" s="129"/>
      <c r="Y53" s="129"/>
      <c r="Z53" s="129"/>
      <c r="AA53" s="129"/>
      <c r="AB53" s="129"/>
      <c r="AC53" s="129"/>
      <c r="AD53" s="129"/>
      <c r="AE53" s="129"/>
      <c r="AF53" s="129"/>
      <c r="AG53" s="129"/>
      <c r="AH53" s="129"/>
      <c r="AI53" s="129"/>
      <c r="AJ53" s="117"/>
      <c r="AK53" s="117"/>
      <c r="AL53" s="117"/>
      <c r="AM53" s="117"/>
      <c r="AN53" s="117"/>
      <c r="AO53" s="118"/>
      <c r="AP53" s="118"/>
      <c r="AQ53" s="118"/>
      <c r="AR53" s="118"/>
      <c r="AS53" s="117"/>
      <c r="AT53" s="117"/>
      <c r="AU53" s="117"/>
      <c r="AV53" s="117"/>
      <c r="AW53" s="118"/>
      <c r="AX53" s="118"/>
      <c r="AY53" s="118"/>
      <c r="AZ53" s="118"/>
      <c r="BA53" s="130">
        <v>80</v>
      </c>
      <c r="BB53" s="130">
        <v>20</v>
      </c>
      <c r="BC53" s="130">
        <v>180</v>
      </c>
      <c r="BD53" s="131" t="s">
        <v>127</v>
      </c>
      <c r="BE53" s="131" t="s">
        <v>127</v>
      </c>
      <c r="BF53" s="118" t="s">
        <v>141</v>
      </c>
      <c r="BG53" s="132">
        <v>30</v>
      </c>
      <c r="BH53" s="118" t="s">
        <v>128</v>
      </c>
      <c r="BI53" s="132">
        <v>0.3</v>
      </c>
      <c r="BJ53" s="118">
        <v>3.56</v>
      </c>
      <c r="BK53" s="118" t="s">
        <v>119</v>
      </c>
      <c r="BL53" s="118">
        <v>21</v>
      </c>
      <c r="BM53" s="118">
        <v>1.97</v>
      </c>
      <c r="BN53" s="118" t="s">
        <v>120</v>
      </c>
      <c r="BO53" s="118">
        <v>2.84</v>
      </c>
      <c r="BP53" s="133" t="s">
        <v>120</v>
      </c>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x14ac:dyDescent="0.25">
      <c r="A54" s="134" t="s">
        <v>290</v>
      </c>
      <c r="B54" s="138"/>
      <c r="C54" s="138"/>
      <c r="D54" s="138"/>
      <c r="E54" s="138"/>
      <c r="F54" s="138"/>
      <c r="G54" s="138"/>
      <c r="H54" s="138"/>
      <c r="I54" s="138"/>
      <c r="J54" s="138"/>
      <c r="K54" s="138"/>
      <c r="L54" s="138"/>
      <c r="M54" s="138"/>
      <c r="N54" s="138"/>
      <c r="O54" s="136"/>
      <c r="P54" s="136"/>
      <c r="Q54" s="136"/>
      <c r="R54" s="136"/>
      <c r="S54" s="135"/>
      <c r="T54" s="135"/>
      <c r="U54" s="135"/>
      <c r="V54" s="135"/>
      <c r="W54" s="136"/>
      <c r="X54" s="136"/>
      <c r="Y54" s="136"/>
      <c r="Z54" s="136"/>
      <c r="AA54" s="136"/>
      <c r="AB54" s="135"/>
      <c r="AC54" s="135"/>
      <c r="AD54" s="135"/>
      <c r="AE54" s="135"/>
      <c r="AF54" s="136"/>
      <c r="AG54" s="136"/>
      <c r="AH54" s="136"/>
      <c r="AI54" s="136"/>
      <c r="AJ54" s="138"/>
      <c r="AK54" s="138"/>
      <c r="AL54" s="138"/>
      <c r="AM54" s="138"/>
      <c r="AN54" s="138"/>
      <c r="AO54" s="138"/>
      <c r="AP54" s="138"/>
      <c r="AQ54" s="138"/>
      <c r="AR54" s="138"/>
      <c r="AS54" s="138"/>
      <c r="AT54" s="138"/>
      <c r="AU54" s="138"/>
      <c r="AV54" s="138"/>
      <c r="AW54" s="138"/>
      <c r="AX54" s="138"/>
      <c r="AY54" s="138"/>
      <c r="AZ54" s="138"/>
      <c r="BA54" s="139"/>
      <c r="BB54" s="139"/>
      <c r="BC54" s="139"/>
      <c r="BD54" s="140"/>
      <c r="BE54" s="140"/>
      <c r="BF54" s="136"/>
      <c r="BG54" s="136"/>
      <c r="BH54" s="136"/>
      <c r="BI54" s="136"/>
      <c r="BJ54" s="136"/>
      <c r="BK54" s="136"/>
      <c r="BL54" s="136"/>
      <c r="BM54" s="136"/>
      <c r="BN54" s="136"/>
      <c r="BO54" s="136"/>
      <c r="BP54" s="142"/>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x14ac:dyDescent="0.25">
      <c r="A55" s="123" t="s">
        <v>291</v>
      </c>
      <c r="B55" s="124"/>
      <c r="C55" s="124"/>
      <c r="D55" s="124"/>
      <c r="E55" s="124"/>
      <c r="F55" s="125"/>
      <c r="G55" s="125"/>
      <c r="H55" s="125"/>
      <c r="I55" s="125"/>
      <c r="J55" s="124"/>
      <c r="K55" s="124"/>
      <c r="L55" s="124"/>
      <c r="M55" s="124"/>
      <c r="N55" s="124"/>
      <c r="O55" s="143"/>
      <c r="P55" s="143"/>
      <c r="Q55" s="143"/>
      <c r="R55" s="143"/>
      <c r="S55" s="143"/>
      <c r="T55" s="143"/>
      <c r="U55" s="143"/>
      <c r="V55" s="143"/>
      <c r="W55" s="143"/>
      <c r="X55" s="143"/>
      <c r="Y55" s="143"/>
      <c r="Z55" s="143"/>
      <c r="AA55" s="143"/>
      <c r="AB55" s="124"/>
      <c r="AC55" s="124"/>
      <c r="AD55" s="124"/>
      <c r="AE55" s="124"/>
      <c r="AF55" s="125"/>
      <c r="AG55" s="125"/>
      <c r="AH55" s="125"/>
      <c r="AI55" s="125"/>
      <c r="AJ55" s="124"/>
      <c r="AK55" s="124"/>
      <c r="AL55" s="124"/>
      <c r="AM55" s="124"/>
      <c r="AN55" s="124"/>
      <c r="AO55" s="125"/>
      <c r="AP55" s="125"/>
      <c r="AQ55" s="125"/>
      <c r="AR55" s="125"/>
      <c r="AS55" s="124"/>
      <c r="AT55" s="124"/>
      <c r="AU55" s="124"/>
      <c r="AV55" s="124"/>
      <c r="AW55" s="125"/>
      <c r="AX55" s="125"/>
      <c r="AY55" s="125"/>
      <c r="AZ55" s="125"/>
      <c r="BA55" s="126">
        <v>140</v>
      </c>
      <c r="BB55" s="126">
        <v>60</v>
      </c>
      <c r="BC55" s="126">
        <v>300</v>
      </c>
      <c r="BD55" s="127" t="s">
        <v>127</v>
      </c>
      <c r="BE55" s="127" t="s">
        <v>127</v>
      </c>
      <c r="BF55" s="125" t="s">
        <v>141</v>
      </c>
      <c r="BG55" s="144">
        <v>20</v>
      </c>
      <c r="BH55" s="125" t="s">
        <v>118</v>
      </c>
      <c r="BI55" s="144">
        <v>0.9</v>
      </c>
      <c r="BJ55" s="125">
        <v>0.27</v>
      </c>
      <c r="BK55" s="125" t="s">
        <v>125</v>
      </c>
      <c r="BL55" s="125">
        <v>13</v>
      </c>
      <c r="BM55" s="125">
        <v>1.27</v>
      </c>
      <c r="BN55" s="125" t="s">
        <v>120</v>
      </c>
      <c r="BO55" s="125">
        <v>1.8</v>
      </c>
      <c r="BP55" s="128" t="s">
        <v>120</v>
      </c>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x14ac:dyDescent="0.25">
      <c r="A56" s="123" t="s">
        <v>291</v>
      </c>
      <c r="B56" s="124"/>
      <c r="C56" s="124"/>
      <c r="D56" s="124"/>
      <c r="E56" s="124"/>
      <c r="F56" s="125"/>
      <c r="G56" s="125"/>
      <c r="H56" s="125"/>
      <c r="I56" s="125"/>
      <c r="J56" s="124"/>
      <c r="K56" s="124"/>
      <c r="L56" s="124"/>
      <c r="M56" s="124"/>
      <c r="N56" s="124"/>
      <c r="O56" s="125"/>
      <c r="P56" s="125"/>
      <c r="Q56" s="125"/>
      <c r="R56" s="125"/>
      <c r="S56" s="124"/>
      <c r="T56" s="124"/>
      <c r="U56" s="124"/>
      <c r="V56" s="124"/>
      <c r="W56" s="125"/>
      <c r="X56" s="125"/>
      <c r="Y56" s="125"/>
      <c r="Z56" s="125"/>
      <c r="AA56" s="12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25"/>
      <c r="AX56" s="125"/>
      <c r="AY56" s="125"/>
      <c r="AZ56" s="125"/>
      <c r="BA56" s="126"/>
      <c r="BB56" s="126"/>
      <c r="BC56" s="126"/>
      <c r="BD56" s="127"/>
      <c r="BE56" s="127"/>
      <c r="BF56" s="125"/>
      <c r="BG56" s="125"/>
      <c r="BH56" s="125"/>
      <c r="BI56" s="125"/>
      <c r="BJ56" s="125"/>
      <c r="BK56" s="125"/>
      <c r="BL56" s="125"/>
      <c r="BM56" s="125"/>
      <c r="BN56" s="125"/>
      <c r="BO56" s="125"/>
      <c r="BP56" s="128"/>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x14ac:dyDescent="0.25">
      <c r="A57" s="116" t="s">
        <v>292</v>
      </c>
      <c r="B57" s="117"/>
      <c r="C57" s="117"/>
      <c r="D57" s="117"/>
      <c r="E57" s="117"/>
      <c r="F57" s="118"/>
      <c r="G57" s="118"/>
      <c r="H57" s="118"/>
      <c r="I57" s="118"/>
      <c r="J57" s="129"/>
      <c r="K57" s="129"/>
      <c r="L57" s="129"/>
      <c r="M57" s="129"/>
      <c r="N57" s="129"/>
      <c r="O57" s="129"/>
      <c r="P57" s="129"/>
      <c r="Q57" s="129"/>
      <c r="R57" s="129"/>
      <c r="S57" s="129"/>
      <c r="T57" s="129"/>
      <c r="U57" s="129"/>
      <c r="V57" s="129"/>
      <c r="W57" s="118"/>
      <c r="X57" s="118"/>
      <c r="Y57" s="118"/>
      <c r="Z57" s="118"/>
      <c r="AA57" s="118"/>
      <c r="AB57" s="117"/>
      <c r="AC57" s="117"/>
      <c r="AD57" s="117"/>
      <c r="AE57" s="117"/>
      <c r="AF57" s="118"/>
      <c r="AG57" s="118"/>
      <c r="AH57" s="118"/>
      <c r="AI57" s="118"/>
      <c r="AJ57" s="117"/>
      <c r="AK57" s="117"/>
      <c r="AL57" s="117"/>
      <c r="AM57" s="117"/>
      <c r="AN57" s="117"/>
      <c r="AO57" s="118"/>
      <c r="AP57" s="118"/>
      <c r="AQ57" s="118"/>
      <c r="AR57" s="118"/>
      <c r="AS57" s="117"/>
      <c r="AT57" s="117"/>
      <c r="AU57" s="117"/>
      <c r="AV57" s="117"/>
      <c r="AW57" s="118"/>
      <c r="AX57" s="118"/>
      <c r="AY57" s="118"/>
      <c r="AZ57" s="118"/>
      <c r="BA57" s="130"/>
      <c r="BB57" s="130"/>
      <c r="BC57" s="130"/>
      <c r="BD57" s="131"/>
      <c r="BE57" s="131"/>
      <c r="BF57" s="118"/>
      <c r="BG57" s="118"/>
      <c r="BH57" s="118"/>
      <c r="BI57" s="118"/>
      <c r="BJ57" s="118"/>
      <c r="BK57" s="118" t="s">
        <v>119</v>
      </c>
      <c r="BL57" s="118"/>
      <c r="BM57" s="118"/>
      <c r="BN57" s="118"/>
      <c r="BO57" s="118"/>
      <c r="BP57" s="133"/>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x14ac:dyDescent="0.25">
      <c r="A58" s="134" t="s">
        <v>292</v>
      </c>
      <c r="B58" s="135"/>
      <c r="C58" s="135"/>
      <c r="D58" s="135"/>
      <c r="E58" s="135"/>
      <c r="F58" s="136"/>
      <c r="G58" s="136"/>
      <c r="H58" s="136"/>
      <c r="I58" s="136"/>
      <c r="J58" s="135"/>
      <c r="K58" s="135"/>
      <c r="L58" s="135"/>
      <c r="M58" s="135"/>
      <c r="N58" s="135"/>
      <c r="O58" s="136"/>
      <c r="P58" s="136"/>
      <c r="Q58" s="136"/>
      <c r="R58" s="136"/>
      <c r="S58" s="135"/>
      <c r="T58" s="135"/>
      <c r="U58" s="135"/>
      <c r="V58" s="135"/>
      <c r="W58" s="136"/>
      <c r="X58" s="136"/>
      <c r="Y58" s="136"/>
      <c r="Z58" s="136"/>
      <c r="AA58" s="136"/>
      <c r="AB58" s="135"/>
      <c r="AC58" s="135"/>
      <c r="AD58" s="135"/>
      <c r="AE58" s="135"/>
      <c r="AF58" s="138"/>
      <c r="AG58" s="138"/>
      <c r="AH58" s="138"/>
      <c r="AI58" s="138"/>
      <c r="AJ58" s="138"/>
      <c r="AK58" s="138"/>
      <c r="AL58" s="138"/>
      <c r="AM58" s="138"/>
      <c r="AN58" s="138"/>
      <c r="AO58" s="138"/>
      <c r="AP58" s="138"/>
      <c r="AQ58" s="138"/>
      <c r="AR58" s="138"/>
      <c r="AS58" s="135"/>
      <c r="AT58" s="135"/>
      <c r="AU58" s="135"/>
      <c r="AV58" s="135"/>
      <c r="AW58" s="136"/>
      <c r="AX58" s="136"/>
      <c r="AY58" s="136"/>
      <c r="AZ58" s="136"/>
      <c r="BA58" s="139"/>
      <c r="BB58" s="139"/>
      <c r="BC58" s="139"/>
      <c r="BD58" s="140"/>
      <c r="BE58" s="140"/>
      <c r="BF58" s="136"/>
      <c r="BG58" s="136"/>
      <c r="BH58" s="136"/>
      <c r="BI58" s="136"/>
      <c r="BJ58" s="136"/>
      <c r="BK58" s="136"/>
      <c r="BL58" s="136"/>
      <c r="BM58" s="136"/>
      <c r="BN58" s="136"/>
      <c r="BO58" s="136"/>
      <c r="BP58" s="142"/>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x14ac:dyDescent="0.25">
      <c r="A59" s="123" t="s">
        <v>293</v>
      </c>
      <c r="B59" s="124"/>
      <c r="C59" s="124"/>
      <c r="D59" s="124"/>
      <c r="E59" s="124"/>
      <c r="F59" s="143"/>
      <c r="G59" s="143"/>
      <c r="H59" s="143"/>
      <c r="I59" s="143"/>
      <c r="J59" s="143"/>
      <c r="K59" s="143"/>
      <c r="L59" s="143"/>
      <c r="M59" s="143"/>
      <c r="N59" s="143"/>
      <c r="O59" s="143"/>
      <c r="P59" s="143"/>
      <c r="Q59" s="143"/>
      <c r="R59" s="143"/>
      <c r="S59" s="124"/>
      <c r="T59" s="124"/>
      <c r="U59" s="124"/>
      <c r="V59" s="124"/>
      <c r="W59" s="125"/>
      <c r="X59" s="125"/>
      <c r="Y59" s="125"/>
      <c r="Z59" s="125"/>
      <c r="AA59" s="125"/>
      <c r="AB59" s="124"/>
      <c r="AC59" s="124"/>
      <c r="AD59" s="124"/>
      <c r="AE59" s="124"/>
      <c r="AF59" s="143"/>
      <c r="AG59" s="143"/>
      <c r="AH59" s="143"/>
      <c r="AI59" s="143"/>
      <c r="AJ59" s="143"/>
      <c r="AK59" s="143"/>
      <c r="AL59" s="143"/>
      <c r="AM59" s="143"/>
      <c r="AN59" s="143"/>
      <c r="AO59" s="125"/>
      <c r="AP59" s="125"/>
      <c r="AQ59" s="125"/>
      <c r="AR59" s="125"/>
      <c r="AS59" s="124"/>
      <c r="AT59" s="124"/>
      <c r="AU59" s="124"/>
      <c r="AV59" s="124"/>
      <c r="AW59" s="125"/>
      <c r="AX59" s="125"/>
      <c r="AY59" s="125"/>
      <c r="AZ59" s="125"/>
      <c r="BA59" s="126">
        <v>120</v>
      </c>
      <c r="BB59" s="126">
        <v>80</v>
      </c>
      <c r="BC59" s="126">
        <v>160</v>
      </c>
      <c r="BD59" s="127" t="s">
        <v>156</v>
      </c>
      <c r="BE59" s="127" t="s">
        <v>138</v>
      </c>
      <c r="BF59" s="125" t="s">
        <v>141</v>
      </c>
      <c r="BG59" s="144">
        <v>30</v>
      </c>
      <c r="BH59" s="125" t="s">
        <v>118</v>
      </c>
      <c r="BI59" s="144">
        <v>0.08</v>
      </c>
      <c r="BJ59" s="125">
        <v>4.5999999999999996</v>
      </c>
      <c r="BK59" s="125" t="s">
        <v>119</v>
      </c>
      <c r="BL59" s="125">
        <v>17</v>
      </c>
      <c r="BM59" s="125">
        <v>1.63</v>
      </c>
      <c r="BN59" s="125" t="s">
        <v>120</v>
      </c>
      <c r="BO59" s="125">
        <v>2.4</v>
      </c>
      <c r="BP59" s="128" t="s">
        <v>120</v>
      </c>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x14ac:dyDescent="0.25">
      <c r="A60" s="123" t="s">
        <v>293</v>
      </c>
      <c r="B60" s="124"/>
      <c r="C60" s="124"/>
      <c r="D60" s="124"/>
      <c r="E60" s="124"/>
      <c r="F60" s="125"/>
      <c r="G60" s="125"/>
      <c r="H60" s="125"/>
      <c r="I60" s="125"/>
      <c r="J60" s="124"/>
      <c r="K60" s="124"/>
      <c r="L60" s="124"/>
      <c r="M60" s="124"/>
      <c r="N60" s="124"/>
      <c r="O60" s="145"/>
      <c r="P60" s="145"/>
      <c r="Q60" s="145"/>
      <c r="R60" s="145"/>
      <c r="S60" s="145"/>
      <c r="T60" s="145"/>
      <c r="U60" s="145"/>
      <c r="V60" s="145"/>
      <c r="W60" s="145"/>
      <c r="X60" s="145"/>
      <c r="Y60" s="145"/>
      <c r="Z60" s="145"/>
      <c r="AA60" s="145"/>
      <c r="AB60" s="145"/>
      <c r="AC60" s="145"/>
      <c r="AD60" s="145"/>
      <c r="AE60" s="145"/>
      <c r="AF60" s="145"/>
      <c r="AG60" s="145"/>
      <c r="AH60" s="145"/>
      <c r="AI60" s="145"/>
      <c r="AJ60" s="124"/>
      <c r="AK60" s="124"/>
      <c r="AL60" s="124"/>
      <c r="AM60" s="124"/>
      <c r="AN60" s="124"/>
      <c r="AO60" s="125"/>
      <c r="AP60" s="125"/>
      <c r="AQ60" s="125"/>
      <c r="AR60" s="125"/>
      <c r="AS60" s="124"/>
      <c r="AT60" s="124"/>
      <c r="AU60" s="124"/>
      <c r="AV60" s="124"/>
      <c r="AW60" s="125"/>
      <c r="AX60" s="125"/>
      <c r="AY60" s="125"/>
      <c r="AZ60" s="125"/>
      <c r="BA60" s="126"/>
      <c r="BB60" s="126"/>
      <c r="BC60" s="126"/>
      <c r="BD60" s="127"/>
      <c r="BE60" s="127"/>
      <c r="BF60" s="125"/>
      <c r="BG60" s="125"/>
      <c r="BH60" s="125"/>
      <c r="BI60" s="125"/>
      <c r="BJ60" s="125"/>
      <c r="BK60" s="125"/>
      <c r="BL60" s="125"/>
      <c r="BM60" s="125"/>
      <c r="BN60" s="125"/>
      <c r="BO60" s="125"/>
      <c r="BP60" s="128"/>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x14ac:dyDescent="0.25">
      <c r="A61" s="116" t="s">
        <v>294</v>
      </c>
      <c r="B61" s="117"/>
      <c r="C61" s="117"/>
      <c r="D61" s="117"/>
      <c r="E61" s="117"/>
      <c r="F61" s="118"/>
      <c r="G61" s="118"/>
      <c r="H61" s="118"/>
      <c r="I61" s="118"/>
      <c r="J61" s="129"/>
      <c r="K61" s="129"/>
      <c r="L61" s="129"/>
      <c r="M61" s="129"/>
      <c r="N61" s="129"/>
      <c r="O61" s="129"/>
      <c r="P61" s="129"/>
      <c r="Q61" s="129"/>
      <c r="R61" s="129"/>
      <c r="S61" s="129"/>
      <c r="T61" s="129"/>
      <c r="U61" s="129"/>
      <c r="V61" s="129"/>
      <c r="W61" s="129"/>
      <c r="X61" s="129"/>
      <c r="Y61" s="129"/>
      <c r="Z61" s="129"/>
      <c r="AA61" s="129"/>
      <c r="AB61" s="117"/>
      <c r="AC61" s="117"/>
      <c r="AD61" s="117"/>
      <c r="AE61" s="117"/>
      <c r="AF61" s="118"/>
      <c r="AG61" s="118"/>
      <c r="AH61" s="118"/>
      <c r="AI61" s="118"/>
      <c r="AJ61" s="117"/>
      <c r="AK61" s="117"/>
      <c r="AL61" s="117"/>
      <c r="AM61" s="117"/>
      <c r="AN61" s="117"/>
      <c r="AO61" s="118"/>
      <c r="AP61" s="118"/>
      <c r="AQ61" s="118"/>
      <c r="AR61" s="118"/>
      <c r="AS61" s="117"/>
      <c r="AT61" s="117"/>
      <c r="AU61" s="117"/>
      <c r="AV61" s="117"/>
      <c r="AW61" s="118"/>
      <c r="AX61" s="118"/>
      <c r="AY61" s="118"/>
      <c r="AZ61" s="118"/>
      <c r="BA61" s="130"/>
      <c r="BB61" s="130"/>
      <c r="BC61" s="130"/>
      <c r="BD61" s="131" t="s">
        <v>131</v>
      </c>
      <c r="BE61" s="131" t="s">
        <v>131</v>
      </c>
      <c r="BF61" s="118"/>
      <c r="BG61" s="132">
        <v>15</v>
      </c>
      <c r="BH61" s="118" t="s">
        <v>118</v>
      </c>
      <c r="BI61" s="132">
        <v>0.2</v>
      </c>
      <c r="BJ61" s="118"/>
      <c r="BK61" s="118" t="s">
        <v>125</v>
      </c>
      <c r="BL61" s="118"/>
      <c r="BM61" s="146">
        <v>3.8</v>
      </c>
      <c r="BN61" s="118" t="s">
        <v>120</v>
      </c>
      <c r="BO61" s="118">
        <v>18.440000000000001</v>
      </c>
      <c r="BP61" s="133" t="s">
        <v>120</v>
      </c>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x14ac:dyDescent="0.25">
      <c r="A62" s="134" t="s">
        <v>294</v>
      </c>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8"/>
      <c r="AX62" s="138"/>
      <c r="AY62" s="138"/>
      <c r="AZ62" s="138"/>
      <c r="BA62" s="139"/>
      <c r="BB62" s="139"/>
      <c r="BC62" s="139"/>
      <c r="BD62" s="140"/>
      <c r="BE62" s="140"/>
      <c r="BF62" s="136"/>
      <c r="BG62" s="136"/>
      <c r="BH62" s="136"/>
      <c r="BI62" s="136"/>
      <c r="BJ62" s="136"/>
      <c r="BK62" s="136"/>
      <c r="BL62" s="136"/>
      <c r="BM62" s="136"/>
      <c r="BN62" s="136"/>
      <c r="BO62" s="136"/>
      <c r="BP62" s="14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x14ac:dyDescent="0.25">
      <c r="A63" s="123" t="s">
        <v>295</v>
      </c>
      <c r="B63" s="124"/>
      <c r="C63" s="124"/>
      <c r="D63" s="124"/>
      <c r="E63" s="124"/>
      <c r="F63" s="143"/>
      <c r="G63" s="143"/>
      <c r="H63" s="143"/>
      <c r="I63" s="143"/>
      <c r="J63" s="143"/>
      <c r="K63" s="143"/>
      <c r="L63" s="143"/>
      <c r="M63" s="143"/>
      <c r="N63" s="143"/>
      <c r="O63" s="143"/>
      <c r="P63" s="143"/>
      <c r="Q63" s="143"/>
      <c r="R63" s="143"/>
      <c r="S63" s="143"/>
      <c r="T63" s="143"/>
      <c r="U63" s="143"/>
      <c r="V63" s="143"/>
      <c r="W63" s="143"/>
      <c r="X63" s="143"/>
      <c r="Y63" s="143"/>
      <c r="Z63" s="143"/>
      <c r="AA63" s="143"/>
      <c r="AB63" s="124"/>
      <c r="AC63" s="124"/>
      <c r="AD63" s="124"/>
      <c r="AE63" s="124"/>
      <c r="AF63" s="143"/>
      <c r="AG63" s="143"/>
      <c r="AH63" s="143"/>
      <c r="AI63" s="143"/>
      <c r="AJ63" s="143"/>
      <c r="AK63" s="143"/>
      <c r="AL63" s="143"/>
      <c r="AM63" s="143"/>
      <c r="AN63" s="143"/>
      <c r="AO63" s="143"/>
      <c r="AP63" s="143"/>
      <c r="AQ63" s="143"/>
      <c r="AR63" s="143"/>
      <c r="AS63" s="124"/>
      <c r="AT63" s="124"/>
      <c r="AU63" s="124"/>
      <c r="AV63" s="124"/>
      <c r="AW63" s="125"/>
      <c r="AX63" s="125"/>
      <c r="AY63" s="125"/>
      <c r="AZ63" s="125"/>
      <c r="BA63" s="126">
        <v>175</v>
      </c>
      <c r="BB63" s="126">
        <v>90</v>
      </c>
      <c r="BC63" s="126">
        <v>210</v>
      </c>
      <c r="BD63" s="127" t="s">
        <v>137</v>
      </c>
      <c r="BE63" s="127" t="s">
        <v>164</v>
      </c>
      <c r="BF63" s="125" t="s">
        <v>147</v>
      </c>
      <c r="BG63" s="144">
        <v>15</v>
      </c>
      <c r="BH63" s="125" t="s">
        <v>128</v>
      </c>
      <c r="BI63" s="144">
        <v>1</v>
      </c>
      <c r="BJ63" s="125">
        <v>5.35</v>
      </c>
      <c r="BK63" s="125" t="s">
        <v>119</v>
      </c>
      <c r="BL63" s="125">
        <v>22</v>
      </c>
      <c r="BM63" s="125">
        <v>0.43</v>
      </c>
      <c r="BN63" s="125" t="s">
        <v>129</v>
      </c>
      <c r="BO63" s="125">
        <v>1.36</v>
      </c>
      <c r="BP63" s="128" t="s">
        <v>120</v>
      </c>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x14ac:dyDescent="0.25">
      <c r="A64" s="123" t="s">
        <v>295</v>
      </c>
      <c r="B64" s="145"/>
      <c r="C64" s="145"/>
      <c r="D64" s="145"/>
      <c r="E64" s="145"/>
      <c r="F64" s="145"/>
      <c r="G64" s="145"/>
      <c r="H64" s="145"/>
      <c r="I64" s="145"/>
      <c r="J64" s="145"/>
      <c r="K64" s="145"/>
      <c r="L64" s="145"/>
      <c r="M64" s="145"/>
      <c r="N64" s="145"/>
      <c r="O64" s="145"/>
      <c r="P64" s="145"/>
      <c r="Q64" s="145"/>
      <c r="R64" s="145"/>
      <c r="S64" s="145"/>
      <c r="T64" s="145"/>
      <c r="U64" s="145"/>
      <c r="V64" s="145"/>
      <c r="W64" s="125"/>
      <c r="X64" s="125"/>
      <c r="Y64" s="125"/>
      <c r="Z64" s="125"/>
      <c r="AA64" s="125"/>
      <c r="AB64" s="145"/>
      <c r="AC64" s="145"/>
      <c r="AD64" s="145"/>
      <c r="AE64" s="145"/>
      <c r="AF64" s="145"/>
      <c r="AG64" s="145"/>
      <c r="AH64" s="145"/>
      <c r="AI64" s="145"/>
      <c r="AJ64" s="145"/>
      <c r="AK64" s="145"/>
      <c r="AL64" s="145"/>
      <c r="AM64" s="145"/>
      <c r="AN64" s="145"/>
      <c r="AO64" s="145"/>
      <c r="AP64" s="145"/>
      <c r="AQ64" s="145"/>
      <c r="AR64" s="145"/>
      <c r="AS64" s="145"/>
      <c r="AT64" s="145"/>
      <c r="AU64" s="145"/>
      <c r="AV64" s="145"/>
      <c r="AW64" s="145"/>
      <c r="AX64" s="145"/>
      <c r="AY64" s="145"/>
      <c r="AZ64" s="145"/>
      <c r="BA64" s="126"/>
      <c r="BB64" s="126"/>
      <c r="BC64" s="126"/>
      <c r="BD64" s="127"/>
      <c r="BE64" s="127"/>
      <c r="BF64" s="125"/>
      <c r="BG64" s="125"/>
      <c r="BH64" s="125"/>
      <c r="BI64" s="125"/>
      <c r="BJ64" s="125"/>
      <c r="BK64" s="125"/>
      <c r="BL64" s="125"/>
      <c r="BM64" s="125"/>
      <c r="BN64" s="125"/>
      <c r="BO64" s="125"/>
      <c r="BP64" s="128"/>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x14ac:dyDescent="0.25">
      <c r="A65" s="116" t="s">
        <v>296</v>
      </c>
      <c r="B65" s="117"/>
      <c r="C65" s="117"/>
      <c r="D65" s="117"/>
      <c r="E65" s="117"/>
      <c r="F65" s="118"/>
      <c r="G65" s="118"/>
      <c r="H65" s="118"/>
      <c r="I65" s="118"/>
      <c r="J65" s="117"/>
      <c r="K65" s="117"/>
      <c r="L65" s="117"/>
      <c r="M65" s="117"/>
      <c r="N65" s="117"/>
      <c r="O65" s="129"/>
      <c r="P65" s="129"/>
      <c r="Q65" s="129"/>
      <c r="R65" s="129"/>
      <c r="S65" s="129"/>
      <c r="T65" s="129"/>
      <c r="U65" s="129"/>
      <c r="V65" s="129"/>
      <c r="W65" s="129"/>
      <c r="X65" s="129"/>
      <c r="Y65" s="129"/>
      <c r="Z65" s="129"/>
      <c r="AA65" s="129"/>
      <c r="AB65" s="117"/>
      <c r="AC65" s="117"/>
      <c r="AD65" s="117"/>
      <c r="AE65" s="117"/>
      <c r="AF65" s="118"/>
      <c r="AG65" s="118"/>
      <c r="AH65" s="118"/>
      <c r="AI65" s="118"/>
      <c r="AJ65" s="117"/>
      <c r="AK65" s="117"/>
      <c r="AL65" s="117"/>
      <c r="AM65" s="117"/>
      <c r="AN65" s="117"/>
      <c r="AO65" s="118"/>
      <c r="AP65" s="118"/>
      <c r="AQ65" s="118"/>
      <c r="AR65" s="118"/>
      <c r="AS65" s="117"/>
      <c r="AT65" s="117"/>
      <c r="AU65" s="117"/>
      <c r="AV65" s="117"/>
      <c r="AW65" s="118"/>
      <c r="AX65" s="118"/>
      <c r="AY65" s="118"/>
      <c r="AZ65" s="118"/>
      <c r="BA65" s="130">
        <v>250</v>
      </c>
      <c r="BB65" s="130">
        <v>100</v>
      </c>
      <c r="BC65" s="130">
        <v>400</v>
      </c>
      <c r="BD65" s="131" t="s">
        <v>174</v>
      </c>
      <c r="BE65" s="131" t="s">
        <v>137</v>
      </c>
      <c r="BF65" s="118" t="s">
        <v>180</v>
      </c>
      <c r="BG65" s="132">
        <v>15</v>
      </c>
      <c r="BH65" s="118" t="s">
        <v>128</v>
      </c>
      <c r="BI65" s="132">
        <v>4</v>
      </c>
      <c r="BJ65" s="118">
        <v>10.65</v>
      </c>
      <c r="BK65" s="118" t="s">
        <v>119</v>
      </c>
      <c r="BL65" s="118">
        <v>15</v>
      </c>
      <c r="BM65" s="118">
        <v>0.5</v>
      </c>
      <c r="BN65" s="118" t="s">
        <v>129</v>
      </c>
      <c r="BO65" s="118">
        <v>1.6</v>
      </c>
      <c r="BP65" s="133" t="s">
        <v>120</v>
      </c>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x14ac:dyDescent="0.25">
      <c r="A66" s="134" t="s">
        <v>296</v>
      </c>
      <c r="B66" s="135"/>
      <c r="C66" s="135"/>
      <c r="D66" s="135"/>
      <c r="E66" s="135"/>
      <c r="F66" s="136"/>
      <c r="G66" s="136"/>
      <c r="H66" s="136"/>
      <c r="I66" s="136"/>
      <c r="J66" s="135"/>
      <c r="K66" s="135"/>
      <c r="L66" s="135"/>
      <c r="M66" s="135"/>
      <c r="N66" s="135"/>
      <c r="O66" s="136"/>
      <c r="P66" s="136"/>
      <c r="Q66" s="136"/>
      <c r="R66" s="136"/>
      <c r="S66" s="135"/>
      <c r="T66" s="135"/>
      <c r="U66" s="135"/>
      <c r="V66" s="135"/>
      <c r="W66" s="136"/>
      <c r="X66" s="136"/>
      <c r="Y66" s="136"/>
      <c r="Z66" s="136"/>
      <c r="AA66" s="136"/>
      <c r="AB66" s="138"/>
      <c r="AC66" s="138"/>
      <c r="AD66" s="138"/>
      <c r="AE66" s="138"/>
      <c r="AF66" s="138"/>
      <c r="AG66" s="138"/>
      <c r="AH66" s="138"/>
      <c r="AI66" s="138"/>
      <c r="AJ66" s="138"/>
      <c r="AK66" s="138"/>
      <c r="AL66" s="138"/>
      <c r="AM66" s="138"/>
      <c r="AN66" s="138"/>
      <c r="AO66" s="136"/>
      <c r="AP66" s="136"/>
      <c r="AQ66" s="136"/>
      <c r="AR66" s="136"/>
      <c r="AS66" s="135"/>
      <c r="AT66" s="135"/>
      <c r="AU66" s="135"/>
      <c r="AV66" s="135"/>
      <c r="AW66" s="136"/>
      <c r="AX66" s="136"/>
      <c r="AY66" s="136"/>
      <c r="AZ66" s="136"/>
      <c r="BA66" s="139"/>
      <c r="BB66" s="139"/>
      <c r="BC66" s="139"/>
      <c r="BD66" s="140"/>
      <c r="BE66" s="140"/>
      <c r="BF66" s="136"/>
      <c r="BG66" s="136"/>
      <c r="BH66" s="136"/>
      <c r="BI66" s="136"/>
      <c r="BJ66" s="136"/>
      <c r="BK66" s="136"/>
      <c r="BL66" s="136"/>
      <c r="BM66" s="136"/>
      <c r="BN66" s="136"/>
      <c r="BO66" s="136"/>
      <c r="BP66" s="142"/>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18.75" x14ac:dyDescent="0.25">
      <c r="A67" s="123" t="s">
        <v>297</v>
      </c>
      <c r="B67" s="124"/>
      <c r="C67" s="124"/>
      <c r="D67" s="124"/>
      <c r="E67" s="124"/>
      <c r="F67" s="125"/>
      <c r="G67" s="125"/>
      <c r="H67" s="174" t="s">
        <v>330</v>
      </c>
      <c r="I67" s="174" t="s">
        <v>330</v>
      </c>
      <c r="J67" s="174" t="s">
        <v>330</v>
      </c>
      <c r="K67" s="174" t="s">
        <v>330</v>
      </c>
      <c r="L67" s="174" t="s">
        <v>330</v>
      </c>
      <c r="M67" s="174" t="s">
        <v>330</v>
      </c>
      <c r="N67" s="174" t="s">
        <v>330</v>
      </c>
      <c r="O67" s="125"/>
      <c r="P67" s="125"/>
      <c r="Q67" s="125"/>
      <c r="R67" s="125"/>
      <c r="S67" s="143"/>
      <c r="T67" s="143"/>
      <c r="U67" s="143"/>
      <c r="V67" s="143"/>
      <c r="W67" s="125"/>
      <c r="X67" s="125"/>
      <c r="Y67" s="125"/>
      <c r="Z67" s="125"/>
      <c r="AA67" s="125"/>
      <c r="AB67" s="124"/>
      <c r="AC67" s="124"/>
      <c r="AD67" s="124"/>
      <c r="AE67" s="124"/>
      <c r="AF67" s="125"/>
      <c r="AG67" s="125"/>
      <c r="AH67" s="125"/>
      <c r="AI67" s="125"/>
      <c r="AJ67" s="124"/>
      <c r="AK67" s="124"/>
      <c r="AL67" s="124"/>
      <c r="AM67" s="124"/>
      <c r="AN67" s="124"/>
      <c r="AO67" s="125"/>
      <c r="AP67" s="125"/>
      <c r="AQ67" s="125"/>
      <c r="AR67" s="125"/>
      <c r="AS67" s="124"/>
      <c r="AT67" s="124"/>
      <c r="AU67" s="124"/>
      <c r="AV67" s="124"/>
      <c r="AW67" s="125"/>
      <c r="AX67" s="125"/>
      <c r="AY67" s="125"/>
      <c r="AZ67" s="125"/>
      <c r="BA67" s="126">
        <v>250</v>
      </c>
      <c r="BB67" s="126">
        <v>150</v>
      </c>
      <c r="BC67" s="126">
        <v>400</v>
      </c>
      <c r="BD67" s="127" t="s">
        <v>116</v>
      </c>
      <c r="BE67" s="127" t="s">
        <v>116</v>
      </c>
      <c r="BF67" s="125" t="s">
        <v>117</v>
      </c>
      <c r="BG67" s="144">
        <v>15</v>
      </c>
      <c r="BH67" s="125" t="s">
        <v>118</v>
      </c>
      <c r="BI67" s="144">
        <v>0.7</v>
      </c>
      <c r="BJ67" s="125">
        <v>72.95</v>
      </c>
      <c r="BK67" s="125" t="s">
        <v>119</v>
      </c>
      <c r="BL67" s="125">
        <v>8</v>
      </c>
      <c r="BM67" s="125">
        <v>2.72</v>
      </c>
      <c r="BN67" s="125" t="s">
        <v>120</v>
      </c>
      <c r="BO67" s="125">
        <v>2.7</v>
      </c>
      <c r="BP67" s="128" t="s">
        <v>120</v>
      </c>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x14ac:dyDescent="0.25">
      <c r="A68" s="123" t="s">
        <v>297</v>
      </c>
      <c r="B68" s="124"/>
      <c r="C68" s="124"/>
      <c r="D68" s="124"/>
      <c r="E68" s="124"/>
      <c r="F68" s="125"/>
      <c r="G68" s="125"/>
      <c r="H68" s="125"/>
      <c r="I68" s="125"/>
      <c r="J68" s="124"/>
      <c r="K68" s="124"/>
      <c r="L68" s="124"/>
      <c r="M68" s="124"/>
      <c r="N68" s="124"/>
      <c r="O68" s="125"/>
      <c r="P68" s="125"/>
      <c r="Q68" s="125"/>
      <c r="R68" s="125"/>
      <c r="S68" s="124"/>
      <c r="T68" s="124"/>
      <c r="U68" s="124"/>
      <c r="V68" s="124"/>
      <c r="W68" s="125"/>
      <c r="X68" s="125"/>
      <c r="Y68" s="125"/>
      <c r="Z68" s="125"/>
      <c r="AA68" s="125"/>
      <c r="AB68" s="124"/>
      <c r="AC68" s="124"/>
      <c r="AD68" s="124"/>
      <c r="AE68" s="124"/>
      <c r="AF68" s="145"/>
      <c r="AG68" s="145"/>
      <c r="AH68" s="145"/>
      <c r="AI68" s="145"/>
      <c r="AJ68" s="145"/>
      <c r="AK68" s="145"/>
      <c r="AL68" s="145"/>
      <c r="AM68" s="145"/>
      <c r="AN68" s="145"/>
      <c r="AO68" s="145"/>
      <c r="AP68" s="145"/>
      <c r="AQ68" s="145"/>
      <c r="AR68" s="145"/>
      <c r="AS68" s="145"/>
      <c r="AT68" s="145"/>
      <c r="AU68" s="145"/>
      <c r="AV68" s="145"/>
      <c r="AW68" s="125"/>
      <c r="AX68" s="125"/>
      <c r="AY68" s="125"/>
      <c r="AZ68" s="125"/>
      <c r="BA68" s="126"/>
      <c r="BB68" s="126"/>
      <c r="BC68" s="126"/>
      <c r="BD68" s="127"/>
      <c r="BE68" s="127"/>
      <c r="BF68" s="125"/>
      <c r="BG68" s="125"/>
      <c r="BH68" s="125"/>
      <c r="BI68" s="125"/>
      <c r="BJ68" s="125"/>
      <c r="BK68" s="125"/>
      <c r="BL68" s="125"/>
      <c r="BM68" s="125"/>
      <c r="BN68" s="125"/>
      <c r="BO68" s="125"/>
      <c r="BP68" s="12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x14ac:dyDescent="0.25">
      <c r="A69" s="116" t="s">
        <v>298</v>
      </c>
      <c r="B69" s="117"/>
      <c r="C69" s="117"/>
      <c r="D69" s="117"/>
      <c r="E69" s="117"/>
      <c r="F69" s="118"/>
      <c r="G69" s="118"/>
      <c r="H69" s="118"/>
      <c r="I69" s="118"/>
      <c r="J69" s="129"/>
      <c r="K69" s="129"/>
      <c r="L69" s="129"/>
      <c r="M69" s="129"/>
      <c r="N69" s="129"/>
      <c r="O69" s="129"/>
      <c r="P69" s="129"/>
      <c r="Q69" s="129"/>
      <c r="R69" s="129"/>
      <c r="S69" s="117"/>
      <c r="T69" s="117"/>
      <c r="U69" s="117"/>
      <c r="V69" s="117"/>
      <c r="W69" s="118"/>
      <c r="X69" s="118"/>
      <c r="Y69" s="118"/>
      <c r="Z69" s="118"/>
      <c r="AA69" s="118"/>
      <c r="AB69" s="117"/>
      <c r="AC69" s="117"/>
      <c r="AD69" s="117"/>
      <c r="AE69" s="117"/>
      <c r="AF69" s="118"/>
      <c r="AG69" s="118"/>
      <c r="AH69" s="118"/>
      <c r="AI69" s="118"/>
      <c r="AJ69" s="117"/>
      <c r="AK69" s="117"/>
      <c r="AL69" s="117"/>
      <c r="AM69" s="117"/>
      <c r="AN69" s="117"/>
      <c r="AO69" s="118"/>
      <c r="AP69" s="118"/>
      <c r="AQ69" s="118"/>
      <c r="AR69" s="118"/>
      <c r="AS69" s="117"/>
      <c r="AT69" s="117"/>
      <c r="AU69" s="117"/>
      <c r="AV69" s="117"/>
      <c r="AW69" s="118"/>
      <c r="AX69" s="118"/>
      <c r="AY69" s="118"/>
      <c r="AZ69" s="118"/>
      <c r="BA69" s="130">
        <v>150</v>
      </c>
      <c r="BB69" s="130">
        <v>100</v>
      </c>
      <c r="BC69" s="130">
        <v>200</v>
      </c>
      <c r="BD69" s="131" t="s">
        <v>299</v>
      </c>
      <c r="BE69" s="131" t="s">
        <v>116</v>
      </c>
      <c r="BF69" s="118" t="s">
        <v>141</v>
      </c>
      <c r="BG69" s="132">
        <v>55</v>
      </c>
      <c r="BH69" s="118" t="s">
        <v>128</v>
      </c>
      <c r="BI69" s="132">
        <v>1</v>
      </c>
      <c r="BJ69" s="118">
        <v>0.36</v>
      </c>
      <c r="BK69" s="118" t="s">
        <v>119</v>
      </c>
      <c r="BL69" s="118"/>
      <c r="BM69" s="118"/>
      <c r="BN69" s="118" t="s">
        <v>120</v>
      </c>
      <c r="BO69" s="118">
        <v>2.2200000000000002</v>
      </c>
      <c r="BP69" s="133" t="s">
        <v>120</v>
      </c>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x14ac:dyDescent="0.25">
      <c r="A70" s="134" t="s">
        <v>298</v>
      </c>
      <c r="B70" s="135"/>
      <c r="C70" s="135"/>
      <c r="D70" s="135"/>
      <c r="E70" s="135"/>
      <c r="F70" s="136"/>
      <c r="G70" s="136"/>
      <c r="H70" s="136"/>
      <c r="I70" s="136"/>
      <c r="J70" s="135"/>
      <c r="K70" s="135"/>
      <c r="L70" s="135"/>
      <c r="M70" s="135"/>
      <c r="N70" s="135"/>
      <c r="O70" s="136"/>
      <c r="P70" s="136"/>
      <c r="Q70" s="136"/>
      <c r="R70" s="136"/>
      <c r="S70" s="135"/>
      <c r="T70" s="135"/>
      <c r="U70" s="135"/>
      <c r="V70" s="135"/>
      <c r="W70" s="136"/>
      <c r="X70" s="136"/>
      <c r="Y70" s="136"/>
      <c r="Z70" s="136"/>
      <c r="AA70" s="136"/>
      <c r="AB70" s="135"/>
      <c r="AC70" s="135"/>
      <c r="AD70" s="135"/>
      <c r="AE70" s="135"/>
      <c r="AF70" s="147"/>
      <c r="AG70" s="147"/>
      <c r="AH70" s="147"/>
      <c r="AI70" s="147"/>
      <c r="AJ70" s="147"/>
      <c r="AK70" s="147"/>
      <c r="AL70" s="147"/>
      <c r="AM70" s="147"/>
      <c r="AN70" s="147"/>
      <c r="AO70" s="147"/>
      <c r="AP70" s="147"/>
      <c r="AQ70" s="147"/>
      <c r="AR70" s="147"/>
      <c r="AS70" s="135"/>
      <c r="AT70" s="135"/>
      <c r="AU70" s="135"/>
      <c r="AV70" s="135"/>
      <c r="AW70" s="136"/>
      <c r="AX70" s="136"/>
      <c r="AY70" s="136"/>
      <c r="AZ70" s="136"/>
      <c r="BA70" s="139"/>
      <c r="BB70" s="139"/>
      <c r="BC70" s="139"/>
      <c r="BD70" s="140"/>
      <c r="BE70" s="140"/>
      <c r="BF70" s="136"/>
      <c r="BG70" s="136"/>
      <c r="BH70" s="136"/>
      <c r="BI70" s="136"/>
      <c r="BJ70" s="136"/>
      <c r="BK70" s="136"/>
      <c r="BL70" s="136"/>
      <c r="BM70" s="136"/>
      <c r="BN70" s="136"/>
      <c r="BO70" s="136"/>
      <c r="BP70" s="142"/>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x14ac:dyDescent="0.25">
      <c r="A71" s="123" t="s">
        <v>300</v>
      </c>
      <c r="B71" s="124"/>
      <c r="C71" s="124"/>
      <c r="D71" s="124"/>
      <c r="E71" s="124"/>
      <c r="F71" s="125"/>
      <c r="G71" s="125"/>
      <c r="H71" s="125"/>
      <c r="I71" s="125"/>
      <c r="J71" s="124"/>
      <c r="K71" s="124"/>
      <c r="L71" s="124"/>
      <c r="M71" s="124"/>
      <c r="N71" s="124"/>
      <c r="O71" s="143"/>
      <c r="P71" s="143"/>
      <c r="Q71" s="143"/>
      <c r="R71" s="143"/>
      <c r="S71" s="143"/>
      <c r="T71" s="143"/>
      <c r="U71" s="143"/>
      <c r="V71" s="143"/>
      <c r="W71" s="125"/>
      <c r="X71" s="125"/>
      <c r="Y71" s="125"/>
      <c r="Z71" s="125"/>
      <c r="AA71" s="125"/>
      <c r="AB71" s="124"/>
      <c r="AC71" s="124"/>
      <c r="AD71" s="124"/>
      <c r="AE71" s="124"/>
      <c r="AF71" s="125"/>
      <c r="AG71" s="125"/>
      <c r="AH71" s="125"/>
      <c r="AI71" s="125"/>
      <c r="AJ71" s="124"/>
      <c r="AK71" s="124"/>
      <c r="AL71" s="124"/>
      <c r="AM71" s="124"/>
      <c r="AN71" s="124"/>
      <c r="AO71" s="125"/>
      <c r="AP71" s="125"/>
      <c r="AQ71" s="125"/>
      <c r="AR71" s="125"/>
      <c r="AS71" s="124"/>
      <c r="AT71" s="124"/>
      <c r="AU71" s="124"/>
      <c r="AV71" s="124"/>
      <c r="AW71" s="125"/>
      <c r="AX71" s="125"/>
      <c r="AY71" s="125"/>
      <c r="AZ71" s="125"/>
      <c r="BA71" s="126">
        <v>65</v>
      </c>
      <c r="BB71" s="126">
        <v>8</v>
      </c>
      <c r="BC71" s="126">
        <v>56</v>
      </c>
      <c r="BD71" s="127" t="s">
        <v>127</v>
      </c>
      <c r="BE71" s="127" t="s">
        <v>127</v>
      </c>
      <c r="BF71" s="125">
        <v>40</v>
      </c>
      <c r="BG71" s="144">
        <v>8</v>
      </c>
      <c r="BH71" s="125" t="s">
        <v>118</v>
      </c>
      <c r="BI71" s="144">
        <v>0.3</v>
      </c>
      <c r="BJ71" s="125">
        <v>7.3</v>
      </c>
      <c r="BK71" s="125" t="s">
        <v>125</v>
      </c>
      <c r="BL71" s="125">
        <v>18</v>
      </c>
      <c r="BM71" s="125"/>
      <c r="BN71" s="125" t="s">
        <v>120</v>
      </c>
      <c r="BO71" s="125"/>
      <c r="BP71" s="128"/>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x14ac:dyDescent="0.25">
      <c r="A72" s="134" t="s">
        <v>300</v>
      </c>
      <c r="B72" s="135"/>
      <c r="C72" s="135"/>
      <c r="D72" s="135"/>
      <c r="E72" s="135"/>
      <c r="F72" s="136"/>
      <c r="G72" s="136"/>
      <c r="H72" s="136"/>
      <c r="I72" s="136"/>
      <c r="J72" s="135"/>
      <c r="K72" s="135"/>
      <c r="L72" s="135"/>
      <c r="M72" s="135"/>
      <c r="N72" s="135"/>
      <c r="O72" s="136"/>
      <c r="P72" s="136"/>
      <c r="Q72" s="136"/>
      <c r="R72" s="136"/>
      <c r="S72" s="138"/>
      <c r="T72" s="138"/>
      <c r="U72" s="138"/>
      <c r="V72" s="138"/>
      <c r="W72" s="138"/>
      <c r="X72" s="138"/>
      <c r="Y72" s="138"/>
      <c r="Z72" s="138"/>
      <c r="AA72" s="138"/>
      <c r="AB72" s="138"/>
      <c r="AC72" s="138"/>
      <c r="AD72" s="138"/>
      <c r="AE72" s="138"/>
      <c r="AF72" s="138"/>
      <c r="AG72" s="138"/>
      <c r="AH72" s="138"/>
      <c r="AI72" s="138"/>
      <c r="AJ72" s="138"/>
      <c r="AK72" s="138"/>
      <c r="AL72" s="138"/>
      <c r="AM72" s="138"/>
      <c r="AN72" s="138"/>
      <c r="AO72" s="138"/>
      <c r="AP72" s="138"/>
      <c r="AQ72" s="138"/>
      <c r="AR72" s="138"/>
      <c r="AS72" s="135"/>
      <c r="AT72" s="135"/>
      <c r="AU72" s="135"/>
      <c r="AV72" s="135"/>
      <c r="AW72" s="136"/>
      <c r="AX72" s="136"/>
      <c r="AY72" s="136"/>
      <c r="AZ72" s="136"/>
      <c r="BA72" s="139"/>
      <c r="BB72" s="139"/>
      <c r="BC72" s="139"/>
      <c r="BD72" s="140"/>
      <c r="BE72" s="140"/>
      <c r="BF72" s="136"/>
      <c r="BG72" s="136"/>
      <c r="BH72" s="136"/>
      <c r="BI72" s="136"/>
      <c r="BJ72" s="136"/>
      <c r="BK72" s="136"/>
      <c r="BL72" s="136"/>
      <c r="BM72" s="136"/>
      <c r="BN72" s="136"/>
      <c r="BO72" s="136"/>
      <c r="BP72" s="14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sheetData>
  <pageMargins left="0" right="0" top="0.39374999999999999" bottom="0.39374999999999999" header="0.51180555555555551" footer="0.51180555555555551"/>
  <pageSetup paperSize="9"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83"/>
  <sheetViews>
    <sheetView zoomScale="65" zoomScaleNormal="65" workbookViewId="0">
      <pane xSplit="2" ySplit="1" topLeftCell="R2" activePane="bottomRight" state="frozen"/>
      <selection pane="topRight" activeCell="C1" sqref="C1"/>
      <selection pane="bottomLeft" activeCell="A2" sqref="A2"/>
      <selection pane="bottomRight" activeCell="AG61" sqref="AG61"/>
    </sheetView>
  </sheetViews>
  <sheetFormatPr baseColWidth="10" defaultColWidth="8" defaultRowHeight="14.25" x14ac:dyDescent="0.2"/>
  <cols>
    <col min="1" max="1" width="18.5" style="148" customWidth="1"/>
    <col min="2" max="2" width="24.375" style="149" customWidth="1"/>
    <col min="3" max="13" width="9.625" style="149" customWidth="1"/>
    <col min="14" max="14" width="10.875" style="149" customWidth="1"/>
    <col min="15" max="25" width="9.625" style="149" customWidth="1"/>
    <col min="26" max="27" width="9.625" style="150" customWidth="1"/>
    <col min="28" max="28" width="10.625" style="150" customWidth="1"/>
    <col min="29" max="32" width="9.625" style="150" customWidth="1"/>
    <col min="33" max="38" width="9.625" style="149" customWidth="1"/>
    <col min="39" max="16384" width="8" style="148"/>
  </cols>
  <sheetData>
    <row r="1" spans="1:38" s="156" customFormat="1" ht="85.5" x14ac:dyDescent="0.2">
      <c r="A1" s="151" t="s">
        <v>301</v>
      </c>
      <c r="B1" s="152" t="s">
        <v>45</v>
      </c>
      <c r="C1" s="152" t="s">
        <v>102</v>
      </c>
      <c r="D1" s="152" t="s">
        <v>302</v>
      </c>
      <c r="E1" s="152" t="s">
        <v>303</v>
      </c>
      <c r="F1" s="152" t="s">
        <v>304</v>
      </c>
      <c r="G1" s="152" t="s">
        <v>103</v>
      </c>
      <c r="H1" s="152" t="s">
        <v>113</v>
      </c>
      <c r="I1" s="152" t="s">
        <v>305</v>
      </c>
      <c r="J1" s="153" t="s">
        <v>259</v>
      </c>
      <c r="K1" s="153" t="s">
        <v>306</v>
      </c>
      <c r="L1" s="153" t="s">
        <v>307</v>
      </c>
      <c r="M1" s="153" t="s">
        <v>308</v>
      </c>
      <c r="N1" s="153" t="s">
        <v>309</v>
      </c>
      <c r="O1" s="153" t="s">
        <v>310</v>
      </c>
      <c r="P1" s="153" t="s">
        <v>311</v>
      </c>
      <c r="Q1" s="153" t="s">
        <v>312</v>
      </c>
      <c r="R1" s="153" t="s">
        <v>113</v>
      </c>
      <c r="S1" s="153" t="s">
        <v>313</v>
      </c>
      <c r="T1" s="153" t="s">
        <v>314</v>
      </c>
      <c r="U1" s="153" t="s">
        <v>315</v>
      </c>
      <c r="V1" s="153" t="s">
        <v>316</v>
      </c>
      <c r="W1" s="153" t="s">
        <v>317</v>
      </c>
      <c r="X1" s="153" t="s">
        <v>318</v>
      </c>
      <c r="Y1" s="153" t="s">
        <v>319</v>
      </c>
      <c r="Z1" s="154" t="s">
        <v>259</v>
      </c>
      <c r="AA1" s="154" t="s">
        <v>307</v>
      </c>
      <c r="AB1" s="154" t="s">
        <v>309</v>
      </c>
      <c r="AC1" s="154" t="s">
        <v>320</v>
      </c>
      <c r="AD1" s="154" t="s">
        <v>312</v>
      </c>
      <c r="AE1" s="154" t="s">
        <v>113</v>
      </c>
      <c r="AF1" s="154" t="s">
        <v>321</v>
      </c>
      <c r="AG1" s="155" t="s">
        <v>322</v>
      </c>
      <c r="AH1" s="154" t="s">
        <v>323</v>
      </c>
      <c r="AI1" s="154" t="s">
        <v>324</v>
      </c>
      <c r="AJ1" s="154" t="s">
        <v>325</v>
      </c>
      <c r="AK1" s="154" t="s">
        <v>318</v>
      </c>
      <c r="AL1" s="154" t="s">
        <v>326</v>
      </c>
    </row>
    <row r="2" spans="1:38" x14ac:dyDescent="0.2">
      <c r="A2" s="157" t="str">
        <f>IF((Calendrier!BC2)="","",Calendrier!A2)</f>
        <v>poivron</v>
      </c>
      <c r="B2" s="158" t="str">
        <f t="array" aca="1" ref="B2" ca="1">IFERROR(IF(ROWS(1:$1)&lt;=COUNTA($A$2:$A$181),INDEX($A$2:$A$181,SMALL(IF($A$2:$A$181&lt;&gt;"",ROW(INDIRECT("1:"&amp;ROWS($A$2:$A$181)))),ROWS(1:$1))),""),"")</f>
        <v>poivron</v>
      </c>
      <c r="C2" s="152">
        <f ca="1">IF(ISNA(VLOOKUP($B2,Calendrier!$A$2:$BR$181,59,0)),"",VLOOKUP($B2,Calendrier!$A$2:$BR$181,59,0))</f>
        <v>15</v>
      </c>
      <c r="D2" s="152" t="str">
        <f ca="1">IF(ISNA(VLOOKUP($B2,Calendrier!$A$2:$BR$181,56,0)),"",VLOOKUP($B2,Calendrier!$A$2:$BR$181,56,0))</f>
        <v>50</v>
      </c>
      <c r="E2" s="152" t="str">
        <f ca="1">IF(ISNA(VLOOKUP($B2,Calendrier!$A$2:$BR$181,57,0)),"",VLOOKUP($B2,Calendrier!$A$2:$BR$181,57,0))</f>
        <v>50</v>
      </c>
      <c r="F2" s="152">
        <f ca="1">IF(ISNA(VLOOKUP($B2,Calendrier!$A$2:$BR$181,55,0)),"",VLOOKUP($B2,Calendrier!$A$2:$BR$181,55,0))</f>
        <v>7</v>
      </c>
      <c r="G2" s="152">
        <f ca="1">IF(ISNA(VLOOKUP($B2,Calendrier!$A$2:$BR$181,60,0)),"",VLOOKUP($B2,Calendrier!$A$2:$BR$181,60,0))</f>
        <v>1.2</v>
      </c>
      <c r="H2" s="152" t="str">
        <f ca="1">IF(ISNA(VLOOKUP($B2,Calendrier!$A$2:$BR$181,61,0)),"",VLOOKUP($B2,Calendrier!$A$2:$BR$181,61,0))</f>
        <v>kg</v>
      </c>
      <c r="I2" s="152">
        <f ca="1">IF(ISERROR(G2*F2*'Tableau de bord'!$C$2),"",G2*F2*'Tableau de bord'!$C$2)</f>
        <v>420</v>
      </c>
      <c r="J2" s="153">
        <f ca="1">IF(ISNA(IF((VLOOKUP(B2,Calendrier!$A$1:$BR$181,64,0))="P",(VLOOKUP(B2,Calendrier!$A$1:$BR$181,62,0)),"")),"",IF((VLOOKUP(B2,Calendrier!$A$1:$BR$181,64,0))="P",(VLOOKUP(B2,Calendrier!$A$1:$BR$181,62,0)),""))</f>
        <v>0.7</v>
      </c>
      <c r="K2" s="153">
        <f t="shared" ref="K2:K62" ca="1" si="0">IF(J2="","",I2/J2)</f>
        <v>600</v>
      </c>
      <c r="L2" s="153">
        <f ca="1">IF(J2="","",IF(ISNA(VLOOKUP(B:B,Calendrier!A1:BR181,65,FALSE)),"",VLOOKUP(B:B,Calendrier!A1:BR181,65,FALSE)))</f>
        <v>30</v>
      </c>
      <c r="M2" s="153">
        <f t="shared" ref="M2:M62" ca="1" si="1">IF(J2="","",K2*(1+L2/100))</f>
        <v>780</v>
      </c>
      <c r="N2" s="153" t="str">
        <f ca="1">IF(J2="","",VLOOKUP(B2,Calendrier!A1:BR181,58,0))</f>
        <v>65</v>
      </c>
      <c r="O2" s="159">
        <f t="shared" ref="O2:O62" ca="1" si="2">IF(J2="","",M2*(1+(1-N2/100)))</f>
        <v>1053</v>
      </c>
      <c r="P2" s="159">
        <f t="shared" ref="P2:P62" ca="1" si="3">IF(J2="","",O2/F2)</f>
        <v>150.42857142857142</v>
      </c>
      <c r="Q2" s="159">
        <f t="shared" ref="Q2:Q62" ca="1" si="4">IF(J2="","",I2/F2)</f>
        <v>60</v>
      </c>
      <c r="R2" s="153" t="str">
        <f t="shared" ref="R2:R62" ca="1" si="5">IF(J2="","",H2)</f>
        <v>kg</v>
      </c>
      <c r="S2" s="153">
        <f t="shared" ref="S2:S62" ca="1" si="6">IF(J2="","",(M2*(E2/100)))</f>
        <v>390</v>
      </c>
      <c r="T2" s="153">
        <f ca="1">IF(J2="","",IF(ROUNDDOWN('Tableau de bord'!$C$4/D2,0)&lt;1,1,ROUNDDOWN('Tableau de bord'!$C$4/D2,0)))</f>
        <v>1</v>
      </c>
      <c r="U2" s="160">
        <f t="shared" ref="U2:U62" ca="1" si="7">IF(J2="","",S2/T2)</f>
        <v>390</v>
      </c>
      <c r="V2" s="160">
        <f ca="1">IF(J2="","",U2/'Tableau de bord'!$C$3)</f>
        <v>19.5</v>
      </c>
      <c r="W2" s="153">
        <f t="shared" ref="W2:W62" ca="1" si="8">IF(J2="","",ROUNDUP(V2,0))</f>
        <v>20</v>
      </c>
      <c r="X2" s="153">
        <f ca="1">IF(J2="","",(U2*('Tableau de bord'!$C$4/100)))</f>
        <v>312</v>
      </c>
      <c r="Y2" s="153">
        <f ca="1">IF(J2="","",(U2*('Tableau de bord'!$C$6/100)))</f>
        <v>468</v>
      </c>
      <c r="Z2" s="161" t="str">
        <f ca="1">IF(ISNA(IF((VLOOKUP(B2,Calendrier!$A$1:$BR$181,64,0))="S",(VLOOKUP(B2,Calendrier!$A$1:$BR$181,62,0)),"")),"",IF((VLOOKUP(B2,Calendrier!$A$1:$BR$181,64,0))="S",(VLOOKUP(B2,Calendrier!$A$1:$BR$181,62,0)),""))</f>
        <v/>
      </c>
      <c r="AA2" s="161" t="str">
        <f ca="1">IF(Z2="","",IF(ISNA(VLOOKUP(B:B,Calendrier!A1:BR181,65,FALSE)),"",VLOOKUP(B:B,Calendrier!A1:BR181,65,FALSE)))</f>
        <v/>
      </c>
      <c r="AB2" s="154" t="str">
        <f ca="1">IF(Z2="","",VLOOKUP(B2,Calendrier!A1:BR181,58,0))</f>
        <v/>
      </c>
      <c r="AC2" s="162" t="str">
        <f t="shared" ref="AC2:AC62" ca="1" si="9">IF(Z2="","",I2*Z2*(1+AA2/100)/(AB2/100))</f>
        <v/>
      </c>
      <c r="AD2" s="154" t="str">
        <f t="shared" ref="AD2:AD62" ca="1" si="10">IF(Z2="","",I2/F2)</f>
        <v/>
      </c>
      <c r="AE2" s="154" t="str">
        <f t="shared" ref="AE2:AE62" ca="1" si="11">IF(Z2="","",H2)</f>
        <v/>
      </c>
      <c r="AF2" s="154" t="str">
        <f t="shared" ref="AF2:AF62" ca="1" si="12">IF(Z2="","",I2*Z2)</f>
        <v/>
      </c>
      <c r="AG2" s="163" t="str">
        <f ca="1">IF(Z2="","",IF(ROUNDDOWN('Tableau de bord'!$C$4/D2,0)&lt;1,1,ROUNDDOWN('Tableau de bord'!$C$4/D2,0)))</f>
        <v/>
      </c>
      <c r="AH2" s="164" t="str">
        <f t="shared" ref="AH2:AH63" ca="1" si="13">IF(Z2="","",AF2/AG2)</f>
        <v/>
      </c>
      <c r="AI2" s="164" t="str">
        <f ca="1">IF(Z2="","",AH2/'Tableau de bord'!$C$3)</f>
        <v/>
      </c>
      <c r="AJ2" s="154" t="str">
        <f t="shared" ref="AJ2:AJ62" ca="1" si="14">IF(Z2="","",(ROUNDUP(AI2,0)))</f>
        <v/>
      </c>
      <c r="AK2" s="164" t="str">
        <f ca="1">IF(Z2="","",(AH2*('Tableau de bord'!$C$4/100)))</f>
        <v/>
      </c>
      <c r="AL2" s="154" t="str">
        <f ca="1">IF(Z2="","",(AH2*('Tableau de bord'!$C$6/100)))</f>
        <v/>
      </c>
    </row>
    <row r="3" spans="1:38" x14ac:dyDescent="0.2">
      <c r="A3" s="157" t="str">
        <f>IF((Calendrier!BC3)="","",Calendrier!A3)</f>
        <v/>
      </c>
      <c r="B3" s="158" t="str">
        <f t="array" aca="1" ref="B3" ca="1">IFERROR(IF(ROWS($1:2)&lt;=COUNTA($A$2:$A$181),INDEX($A$2:$A$181,SMALL(IF($A$2:$A$181&lt;&gt;"",ROW(INDIRECT("1:"&amp;ROWS($A$2:$A$181)))),ROWS($1:2))),""),"")</f>
        <v>betterave rouge</v>
      </c>
      <c r="C3" s="152">
        <f ca="1">IF(ISNA(VLOOKUP($B3,Calendrier!$A$2:$BR$181,59,0)),"",VLOOKUP($B3,Calendrier!$A$2:$BR$181,59,0))</f>
        <v>20</v>
      </c>
      <c r="D3" s="152">
        <f ca="1">IF(ISNA(VLOOKUP($B3,Calendrier!$A$2:$BR$181,56,0)),"",VLOOKUP($B3,Calendrier!$A$2:$BR$181,56,0))</f>
        <v>30</v>
      </c>
      <c r="E3" s="152">
        <f ca="1">IF(ISNA(VLOOKUP($B3,Calendrier!$A$2:$BR$181,57,0)),"",VLOOKUP($B3,Calendrier!$A$2:$BR$181,57,0))</f>
        <v>30</v>
      </c>
      <c r="F3" s="152">
        <f ca="1">IF(ISNA(VLOOKUP($B3,Calendrier!$A$2:$BR$181,55,0)),"",VLOOKUP($B3,Calendrier!$A$2:$BR$181,55,0))</f>
        <v>10</v>
      </c>
      <c r="G3" s="152">
        <f ca="1">IF(ISNA(VLOOKUP($B3,Calendrier!$A$2:$BR$181,60,0)),"",VLOOKUP($B3,Calendrier!$A$2:$BR$181,60,0))</f>
        <v>0.5</v>
      </c>
      <c r="H3" s="152" t="str">
        <f ca="1">IF(ISNA(VLOOKUP($B3,Calendrier!$A$2:$BR$181,61,0)),"",VLOOKUP($B3,Calendrier!$A$2:$BR$181,61,0))</f>
        <v>kg</v>
      </c>
      <c r="I3" s="152">
        <f ca="1">IF(ISERROR(G3*F3*'Tableau de bord'!$C$2),"",G3*F3*'Tableau de bord'!$C$2)</f>
        <v>250</v>
      </c>
      <c r="J3" s="153" t="str">
        <f ca="1">IF(ISNA(IF((VLOOKUP(B3,Calendrier!$A$1:$BR$181,64,0))="P",(VLOOKUP(B3,Calendrier!$A$1:$BR$181,62,0)),"")),"",IF((VLOOKUP(B3,Calendrier!$A$1:$BR$181,64,0))="P",(VLOOKUP(B3,Calendrier!$A$1:$BR$181,62,0)),""))</f>
        <v/>
      </c>
      <c r="K3" s="153" t="str">
        <f t="shared" ca="1" si="0"/>
        <v/>
      </c>
      <c r="L3" s="153" t="str">
        <f ca="1">IF(J3="","",IF(ISNA(VLOOKUP(B:B,Calendrier!A2:BR182,65,FALSE)),"",VLOOKUP(B:B,Calendrier!A2:BR182,65,FALSE)))</f>
        <v/>
      </c>
      <c r="M3" s="153" t="str">
        <f t="shared" ca="1" si="1"/>
        <v/>
      </c>
      <c r="N3" s="153" t="str">
        <f ca="1">IF(J3="","",VLOOKUP(B3,Calendrier!A2:BR182,58,0))</f>
        <v/>
      </c>
      <c r="O3" s="159" t="str">
        <f t="shared" ca="1" si="2"/>
        <v/>
      </c>
      <c r="P3" s="159" t="str">
        <f t="shared" ca="1" si="3"/>
        <v/>
      </c>
      <c r="Q3" s="159" t="str">
        <f t="shared" ca="1" si="4"/>
        <v/>
      </c>
      <c r="R3" s="153" t="str">
        <f t="shared" ca="1" si="5"/>
        <v/>
      </c>
      <c r="S3" s="153" t="str">
        <f t="shared" ca="1" si="6"/>
        <v/>
      </c>
      <c r="T3" s="153" t="str">
        <f ca="1">IF(J3="","",IF(ROUNDDOWN('Tableau de bord'!$C$4/D3,0)&lt;1,1,ROUNDDOWN('Tableau de bord'!$C$4/D3,0)))</f>
        <v/>
      </c>
      <c r="U3" s="160" t="str">
        <f t="shared" ca="1" si="7"/>
        <v/>
      </c>
      <c r="V3" s="160" t="str">
        <f ca="1">IF(J3="","",U3/'Tableau de bord'!$C$3)</f>
        <v/>
      </c>
      <c r="W3" s="153" t="str">
        <f t="shared" ca="1" si="8"/>
        <v/>
      </c>
      <c r="X3" s="153" t="str">
        <f ca="1">IF(J3="","",(U3*('Tableau de bord'!$C$4/100)))</f>
        <v/>
      </c>
      <c r="Y3" s="153" t="str">
        <f ca="1">IF(J3="","",(U3*('Tableau de bord'!$C$6/100)))</f>
        <v/>
      </c>
      <c r="Z3" s="161">
        <f ca="1">IF(ISNA(IF((VLOOKUP(B3,Calendrier!$A$1:$BR$181,64,0))="S",(VLOOKUP(B3,Calendrier!$A$1:$BR$181,62,0)),"")),"",IF((VLOOKUP(B3,Calendrier!$A$1:$BR$181,64,0))="S",(VLOOKUP(B3,Calendrier!$A$1:$BR$181,62,0)),""))</f>
        <v>0.9</v>
      </c>
      <c r="AA3" s="161">
        <f ca="1">IF(Z3="","",IF(ISNA(VLOOKUP(B:B,Calendrier!A2:BR182,65,FALSE)),"",VLOOKUP(B:B,Calendrier!A2:BR182,65,FALSE)))</f>
        <v>30</v>
      </c>
      <c r="AB3" s="154">
        <f ca="1">IF(Z3="","",VLOOKUP(B3,Calendrier!A2:BR182,58,0))</f>
        <v>70</v>
      </c>
      <c r="AC3" s="162">
        <f t="shared" ca="1" si="9"/>
        <v>417.85714285714289</v>
      </c>
      <c r="AD3" s="154">
        <f t="shared" ca="1" si="10"/>
        <v>25</v>
      </c>
      <c r="AE3" s="154" t="str">
        <f t="shared" ca="1" si="11"/>
        <v>kg</v>
      </c>
      <c r="AF3" s="154">
        <f t="shared" ca="1" si="12"/>
        <v>225</v>
      </c>
      <c r="AG3" s="163">
        <f ca="1">IF(Z3="","",IF(ROUNDDOWN('Tableau de bord'!$C$4/D3,0)&lt;1,1,ROUNDDOWN('Tableau de bord'!$C$4/D3,0)))</f>
        <v>2</v>
      </c>
      <c r="AH3" s="164">
        <f t="shared" ca="1" si="13"/>
        <v>112.5</v>
      </c>
      <c r="AI3" s="164">
        <f ca="1">IF(Z3="","",AH3/'Tableau de bord'!$C$3)</f>
        <v>5.625</v>
      </c>
      <c r="AJ3" s="154">
        <f t="shared" ca="1" si="14"/>
        <v>6</v>
      </c>
      <c r="AK3" s="164">
        <f ca="1">IF(Z3="","",(AH3*('Tableau de bord'!$C$4/100)))</f>
        <v>90</v>
      </c>
      <c r="AL3" s="154">
        <f ca="1">IF(Z3="","",(AH3*('Tableau de bord'!$C$6/100)))</f>
        <v>135</v>
      </c>
    </row>
    <row r="4" spans="1:38" x14ac:dyDescent="0.2">
      <c r="A4" s="157" t="str">
        <f>IF((Calendrier!BC4)="","",Calendrier!A4)</f>
        <v/>
      </c>
      <c r="B4" s="158" t="str">
        <f t="array" aca="1" ref="B4" ca="1">IFERROR(IF(ROWS($1:3)&lt;=COUNTA($A$2:$A$181),INDEX($A$2:$A$181,SMALL(IF($A$2:$A$181&lt;&gt;"",ROW(INDIRECT("1:"&amp;ROWS($A$2:$A$181)))),ROWS($1:3))),""),"")</f>
        <v>laitue</v>
      </c>
      <c r="C4" s="152">
        <f ca="1">IF(ISNA(VLOOKUP($B4,Calendrier!$A$2:$BR$181,59,0)),"",VLOOKUP($B4,Calendrier!$A$2:$BR$181,59,0))</f>
        <v>20</v>
      </c>
      <c r="D4" s="152" t="str">
        <f ca="1">IF(ISNA(VLOOKUP($B4,Calendrier!$A$2:$BR$181,56,0)),"",VLOOKUP($B4,Calendrier!$A$2:$BR$181,56,0))</f>
        <v>30</v>
      </c>
      <c r="E4" s="152" t="str">
        <f ca="1">IF(ISNA(VLOOKUP($B4,Calendrier!$A$2:$BR$181,57,0)),"",VLOOKUP($B4,Calendrier!$A$2:$BR$181,57,0))</f>
        <v>30</v>
      </c>
      <c r="F4" s="152">
        <f ca="1">IF(ISNA(VLOOKUP($B4,Calendrier!$A$2:$BR$181,55,0)),"",VLOOKUP($B4,Calendrier!$A$2:$BR$181,55,0))</f>
        <v>12</v>
      </c>
      <c r="G4" s="152">
        <f ca="1">IF(ISNA(VLOOKUP($B4,Calendrier!$A$2:$BR$181,60,0)),"",VLOOKUP($B4,Calendrier!$A$2:$BR$181,60,0))</f>
        <v>2</v>
      </c>
      <c r="H4" s="152" t="str">
        <f ca="1">IF(ISNA(VLOOKUP($B4,Calendrier!$A$2:$BR$181,61,0)),"",VLOOKUP($B4,Calendrier!$A$2:$BR$181,61,0))</f>
        <v>u</v>
      </c>
      <c r="I4" s="152">
        <f ca="1">IF(ISERROR(G4*F4*'Tableau de bord'!$C$2),"",G4*F4*'Tableau de bord'!$C$2)</f>
        <v>1200</v>
      </c>
      <c r="J4" s="153">
        <f ca="1">IF(ISNA(IF((VLOOKUP(B4,Calendrier!$A$1:$BR$181,64,0))="P",(VLOOKUP(B4,Calendrier!$A$1:$BR$181,62,0)),"")),"",IF((VLOOKUP(B4,Calendrier!$A$1:$BR$181,64,0))="P",(VLOOKUP(B4,Calendrier!$A$1:$BR$181,62,0)),""))</f>
        <v>1</v>
      </c>
      <c r="K4" s="153">
        <f t="shared" ca="1" si="0"/>
        <v>1200</v>
      </c>
      <c r="L4" s="153">
        <f ca="1">IF(J4="","",IF(ISNA(VLOOKUP(B:B,Calendrier!A3:BR183,65,FALSE)),"",VLOOKUP(B:B,Calendrier!A3:BR183,65,FALSE)))</f>
        <v>30</v>
      </c>
      <c r="M4" s="153">
        <f t="shared" ca="1" si="1"/>
        <v>1560</v>
      </c>
      <c r="N4" s="153">
        <f ca="1">IF(J4="","",VLOOKUP(B4,Calendrier!A3:BR183,58,0))</f>
        <v>75</v>
      </c>
      <c r="O4" s="159">
        <f t="shared" ca="1" si="2"/>
        <v>1950</v>
      </c>
      <c r="P4" s="159">
        <f t="shared" ca="1" si="3"/>
        <v>162.5</v>
      </c>
      <c r="Q4" s="159">
        <f t="shared" ca="1" si="4"/>
        <v>100</v>
      </c>
      <c r="R4" s="153" t="str">
        <f t="shared" ca="1" si="5"/>
        <v>u</v>
      </c>
      <c r="S4" s="153">
        <f t="shared" ca="1" si="6"/>
        <v>468</v>
      </c>
      <c r="T4" s="153">
        <f ca="1">IF(J4="","",IF(ROUNDDOWN('Tableau de bord'!$C$4/D4,0)&lt;1,1,ROUNDDOWN('Tableau de bord'!$C$4/D4,0)))</f>
        <v>2</v>
      </c>
      <c r="U4" s="160">
        <f t="shared" ca="1" si="7"/>
        <v>234</v>
      </c>
      <c r="V4" s="160">
        <f ca="1">IF(J4="","",U4/'Tableau de bord'!$C$3)</f>
        <v>11.7</v>
      </c>
      <c r="W4" s="153">
        <f t="shared" ca="1" si="8"/>
        <v>12</v>
      </c>
      <c r="X4" s="153">
        <f ca="1">IF(J4="","",(U4*('Tableau de bord'!$C$4/100)))</f>
        <v>187.20000000000002</v>
      </c>
      <c r="Y4" s="153">
        <f ca="1">IF(J4="","",(U4*('Tableau de bord'!$C$6/100)))</f>
        <v>280.8</v>
      </c>
      <c r="Z4" s="161" t="str">
        <f ca="1">IF(ISNA(IF((VLOOKUP(B4,Calendrier!$A$1:$BR$181,64,0))="S",(VLOOKUP(B4,Calendrier!$A$1:$BR$181,62,0)),"")),"",IF((VLOOKUP(B4,Calendrier!$A$1:$BR$181,64,0))="S",(VLOOKUP(B4,Calendrier!$A$1:$BR$181,62,0)),""))</f>
        <v/>
      </c>
      <c r="AA4" s="161" t="str">
        <f ca="1">IF(Z4="","",IF(ISNA(VLOOKUP(B:B,Calendrier!A3:BR183,65,FALSE)),"",VLOOKUP(B:B,Calendrier!A3:BR183,65,FALSE)))</f>
        <v/>
      </c>
      <c r="AB4" s="154" t="str">
        <f ca="1">IF(Z4="","",VLOOKUP(B4,Calendrier!A3:BR183,58,0))</f>
        <v/>
      </c>
      <c r="AC4" s="162" t="str">
        <f t="shared" ca="1" si="9"/>
        <v/>
      </c>
      <c r="AD4" s="154" t="str">
        <f t="shared" ca="1" si="10"/>
        <v/>
      </c>
      <c r="AE4" s="154" t="str">
        <f t="shared" ca="1" si="11"/>
        <v/>
      </c>
      <c r="AF4" s="154" t="str">
        <f t="shared" ca="1" si="12"/>
        <v/>
      </c>
      <c r="AG4" s="163" t="str">
        <f ca="1">IF(Z4="","",IF(ROUNDDOWN('Tableau de bord'!$C$4/D4,0)&lt;1,1,ROUNDDOWN('Tableau de bord'!$C$4/D4,0)))</f>
        <v/>
      </c>
      <c r="AH4" s="164" t="str">
        <f t="shared" ca="1" si="13"/>
        <v/>
      </c>
      <c r="AI4" s="164" t="str">
        <f ca="1">IF(Z4="","",AH4/'Tableau de bord'!$C$3)</f>
        <v/>
      </c>
      <c r="AJ4" s="154" t="str">
        <f t="shared" ca="1" si="14"/>
        <v/>
      </c>
      <c r="AK4" s="164" t="str">
        <f ca="1">IF(Z4="","",(AH4*('Tableau de bord'!$C$4/100)))</f>
        <v/>
      </c>
      <c r="AL4" s="154" t="str">
        <f ca="1">IF(Z4="","",(AH4*('Tableau de bord'!$C$6/100)))</f>
        <v/>
      </c>
    </row>
    <row r="5" spans="1:38" x14ac:dyDescent="0.2">
      <c r="A5" s="157" t="str">
        <f>IF((Calendrier!BC5)="","",Calendrier!A5)</f>
        <v>betterave rouge</v>
      </c>
      <c r="B5" s="158" t="str">
        <f t="array" aca="1" ref="B5" ca="1">IFERROR(IF(ROWS($1:4)&lt;=COUNTA($A$2:$A$181),INDEX($A$2:$A$181,SMALL(IF($A$2:$A$181&lt;&gt;"",ROW(INDIRECT("1:"&amp;ROWS($A$2:$A$181)))),ROWS($1:4))),""),"")</f>
        <v>radis</v>
      </c>
      <c r="C5" s="152">
        <f ca="1">IF(ISNA(VLOOKUP($B5,Calendrier!$A$2:$BR$181,59,0)),"",VLOOKUP($B5,Calendrier!$A$2:$BR$181,59,0))</f>
        <v>7</v>
      </c>
      <c r="D5" s="152" t="str">
        <f ca="1">IF(ISNA(VLOOKUP($B5,Calendrier!$A$2:$BR$181,56,0)),"",VLOOKUP($B5,Calendrier!$A$2:$BR$181,56,0))</f>
        <v>20</v>
      </c>
      <c r="E5" s="152" t="str">
        <f ca="1">IF(ISNA(VLOOKUP($B5,Calendrier!$A$2:$BR$181,57,0)),"",VLOOKUP($B5,Calendrier!$A$2:$BR$181,57,0))</f>
        <v>2</v>
      </c>
      <c r="F5" s="152">
        <f ca="1">IF(ISNA(VLOOKUP($B5,Calendrier!$A$2:$BR$181,55,0)),"",VLOOKUP($B5,Calendrier!$A$2:$BR$181,55,0))</f>
        <v>15</v>
      </c>
      <c r="G5" s="152">
        <f ca="1">IF(ISNA(VLOOKUP($B5,Calendrier!$A$2:$BR$181,60,0)),"",VLOOKUP($B5,Calendrier!$A$2:$BR$181,60,0))</f>
        <v>1</v>
      </c>
      <c r="H5" s="152" t="str">
        <f ca="1">IF(ISNA(VLOOKUP($B5,Calendrier!$A$2:$BR$181,61,0)),"",VLOOKUP($B5,Calendrier!$A$2:$BR$181,61,0))</f>
        <v>botte</v>
      </c>
      <c r="I5" s="152">
        <f ca="1">IF(ISERROR(G5*F5*'Tableau de bord'!$C$2),"",G5*F5*'Tableau de bord'!$C$2)</f>
        <v>750</v>
      </c>
      <c r="J5" s="153" t="str">
        <f ca="1">IF(ISNA(IF((VLOOKUP(B5,Calendrier!$A$1:$BR$181,64,0))="P",(VLOOKUP(B5,Calendrier!$A$1:$BR$181,62,0)),"")),"",IF((VLOOKUP(B5,Calendrier!$A$1:$BR$181,64,0))="P",(VLOOKUP(B5,Calendrier!$A$1:$BR$181,62,0)),""))</f>
        <v/>
      </c>
      <c r="K5" s="153" t="str">
        <f t="shared" ca="1" si="0"/>
        <v/>
      </c>
      <c r="L5" s="153" t="str">
        <f ca="1">IF(J5="","",IF(ISNA(VLOOKUP(B:B,Calendrier!A4:BR184,65,FALSE)),"",VLOOKUP(B:B,Calendrier!A4:BR184,65,FALSE)))</f>
        <v/>
      </c>
      <c r="M5" s="153" t="str">
        <f t="shared" ca="1" si="1"/>
        <v/>
      </c>
      <c r="N5" s="153" t="str">
        <f ca="1">IF(J5="","",VLOOKUP(B5,Calendrier!A4:BR184,58,0))</f>
        <v/>
      </c>
      <c r="O5" s="159" t="str">
        <f t="shared" ca="1" si="2"/>
        <v/>
      </c>
      <c r="P5" s="159" t="str">
        <f t="shared" ca="1" si="3"/>
        <v/>
      </c>
      <c r="Q5" s="159" t="str">
        <f t="shared" ca="1" si="4"/>
        <v/>
      </c>
      <c r="R5" s="153" t="str">
        <f t="shared" ca="1" si="5"/>
        <v/>
      </c>
      <c r="S5" s="153" t="str">
        <f t="shared" ca="1" si="6"/>
        <v/>
      </c>
      <c r="T5" s="153" t="str">
        <f ca="1">IF(J5="","",IF(ROUNDDOWN('Tableau de bord'!$C$4/D5,0)&lt;1,1,ROUNDDOWN('Tableau de bord'!$C$4/D5,0)))</f>
        <v/>
      </c>
      <c r="U5" s="160" t="str">
        <f t="shared" ca="1" si="7"/>
        <v/>
      </c>
      <c r="V5" s="160" t="str">
        <f ca="1">IF(J5="","",U5/'Tableau de bord'!$C$3)</f>
        <v/>
      </c>
      <c r="W5" s="153" t="str">
        <f t="shared" ca="1" si="8"/>
        <v/>
      </c>
      <c r="X5" s="153" t="str">
        <f ca="1">IF(J5="","",(U5*('Tableau de bord'!$C$4/100)))</f>
        <v/>
      </c>
      <c r="Y5" s="153" t="str">
        <f ca="1">IF(J5="","",(U5*('Tableau de bord'!$C$6/100)))</f>
        <v/>
      </c>
      <c r="Z5" s="161">
        <f ca="1">IF(ISNA(IF((VLOOKUP(B5,Calendrier!$A$1:$BR$181,64,0))="S",(VLOOKUP(B5,Calendrier!$A$1:$BR$181,62,0)),"")),"",IF((VLOOKUP(B5,Calendrier!$A$1:$BR$181,64,0))="S",(VLOOKUP(B5,Calendrier!$A$1:$BR$181,62,0)),""))</f>
        <v>2</v>
      </c>
      <c r="AA5" s="161">
        <f ca="1">IF(Z5="","",IF(ISNA(VLOOKUP(B:B,Calendrier!A4:BR184,65,FALSE)),"",VLOOKUP(B:B,Calendrier!A4:BR184,65,FALSE)))</f>
        <v>30</v>
      </c>
      <c r="AB5" s="154">
        <f ca="1">IF(Z5="","",VLOOKUP(B5,Calendrier!A4:BR184,58,0))</f>
        <v>80</v>
      </c>
      <c r="AC5" s="162">
        <f t="shared" ca="1" si="9"/>
        <v>2437.5</v>
      </c>
      <c r="AD5" s="154">
        <f t="shared" ca="1" si="10"/>
        <v>50</v>
      </c>
      <c r="AE5" s="154" t="str">
        <f t="shared" ca="1" si="11"/>
        <v>botte</v>
      </c>
      <c r="AF5" s="154">
        <f t="shared" ca="1" si="12"/>
        <v>1500</v>
      </c>
      <c r="AG5" s="163">
        <f ca="1">IF(Z5="","",IF(ROUNDDOWN('Tableau de bord'!$C$4/D5,0)&lt;1,1,ROUNDDOWN('Tableau de bord'!$C$4/D5,0)))</f>
        <v>4</v>
      </c>
      <c r="AH5" s="164">
        <f t="shared" ca="1" si="13"/>
        <v>375</v>
      </c>
      <c r="AI5" s="164">
        <f ca="1">IF(Z5="","",AH5/'Tableau de bord'!$C$3)</f>
        <v>18.75</v>
      </c>
      <c r="AJ5" s="154">
        <f t="shared" ca="1" si="14"/>
        <v>19</v>
      </c>
      <c r="AK5" s="164">
        <f ca="1">IF(Z5="","",(AH5*('Tableau de bord'!$C$4/100)))</f>
        <v>300</v>
      </c>
      <c r="AL5" s="154">
        <f ca="1">IF(Z5="","",(AH5*('Tableau de bord'!$C$6/100)))</f>
        <v>450</v>
      </c>
    </row>
    <row r="6" spans="1:38" x14ac:dyDescent="0.2">
      <c r="A6" s="157" t="str">
        <f>IF((Calendrier!BC6)="","",Calendrier!A6)</f>
        <v/>
      </c>
      <c r="B6" s="158" t="str">
        <f t="array" aca="1" ref="B6" ca="1">IFERROR(IF(ROWS($1:5)&lt;=COUNTA($A$2:$A$181),INDEX($A$2:$A$181,SMALL(IF($A$2:$A$181&lt;&gt;"",ROW(INDIRECT("1:"&amp;ROWS($A$2:$A$181)))),ROWS($1:5))),""),"")</f>
        <v>blette</v>
      </c>
      <c r="C6" s="152">
        <f ca="1">IF(ISNA(VLOOKUP($B6,Calendrier!$A$2:$BR$181,59,0)),"",VLOOKUP($B6,Calendrier!$A$2:$BR$181,59,0))</f>
        <v>3</v>
      </c>
      <c r="D6" s="152" t="str">
        <f ca="1">IF(ISNA(VLOOKUP($B6,Calendrier!$A$2:$BR$181,56,0)),"",VLOOKUP($B6,Calendrier!$A$2:$BR$181,56,0))</f>
        <v>50</v>
      </c>
      <c r="E6" s="152" t="str">
        <f ca="1">IF(ISNA(VLOOKUP($B6,Calendrier!$A$2:$BR$181,57,0)),"",VLOOKUP($B6,Calendrier!$A$2:$BR$181,57,0))</f>
        <v>30</v>
      </c>
      <c r="F6" s="152">
        <f ca="1">IF(ISNA(VLOOKUP($B6,Calendrier!$A$2:$BR$181,55,0)),"",VLOOKUP($B6,Calendrier!$A$2:$BR$181,55,0))</f>
        <v>10</v>
      </c>
      <c r="G6" s="152">
        <f ca="1">IF(ISNA(VLOOKUP($B6,Calendrier!$A$2:$BR$181,60,0)),"",VLOOKUP($B6,Calendrier!$A$2:$BR$181,60,0))</f>
        <v>1</v>
      </c>
      <c r="H6" s="152" t="str">
        <f ca="1">IF(ISNA(VLOOKUP($B6,Calendrier!$A$2:$BR$181,61,0)),"",VLOOKUP($B6,Calendrier!$A$2:$BR$181,61,0))</f>
        <v>botte</v>
      </c>
      <c r="I6" s="152">
        <f ca="1">IF(ISERROR(G6*F6*'Tableau de bord'!$C$2),"",G6*F6*'Tableau de bord'!$C$2)</f>
        <v>500</v>
      </c>
      <c r="J6" s="153">
        <f ca="1">IF(ISNA(IF((VLOOKUP(B6,Calendrier!$A$1:$BR$181,64,0))="P",(VLOOKUP(B6,Calendrier!$A$1:$BR$181,62,0)),"")),"",IF((VLOOKUP(B6,Calendrier!$A$1:$BR$181,64,0))="P",(VLOOKUP(B6,Calendrier!$A$1:$BR$181,62,0)),""))</f>
        <v>1</v>
      </c>
      <c r="K6" s="153">
        <f t="shared" ca="1" si="0"/>
        <v>500</v>
      </c>
      <c r="L6" s="153">
        <f ca="1">IF(J6="","",IF(ISNA(VLOOKUP(B:B,Calendrier!A5:BR185,65,FALSE)),"",VLOOKUP(B:B,Calendrier!A5:BR185,65,FALSE)))</f>
        <v>30</v>
      </c>
      <c r="M6" s="153">
        <f t="shared" ca="1" si="1"/>
        <v>650</v>
      </c>
      <c r="N6" s="153">
        <f ca="1">IF(J6="","",VLOOKUP(B6,Calendrier!A5:BR185,58,0))</f>
        <v>75</v>
      </c>
      <c r="O6" s="159">
        <f t="shared" ca="1" si="2"/>
        <v>812.5</v>
      </c>
      <c r="P6" s="159">
        <f t="shared" ca="1" si="3"/>
        <v>81.25</v>
      </c>
      <c r="Q6" s="159">
        <f t="shared" ca="1" si="4"/>
        <v>50</v>
      </c>
      <c r="R6" s="153" t="str">
        <f t="shared" ca="1" si="5"/>
        <v>botte</v>
      </c>
      <c r="S6" s="153">
        <f t="shared" ca="1" si="6"/>
        <v>195</v>
      </c>
      <c r="T6" s="153">
        <f ca="1">IF(J6="","",IF(ROUNDDOWN('Tableau de bord'!$C$4/D6,0)&lt;1,1,ROUNDDOWN('Tableau de bord'!$C$4/D6,0)))</f>
        <v>1</v>
      </c>
      <c r="U6" s="160">
        <f t="shared" ca="1" si="7"/>
        <v>195</v>
      </c>
      <c r="V6" s="160">
        <f ca="1">IF(J6="","",U6/'Tableau de bord'!$C$3)</f>
        <v>9.75</v>
      </c>
      <c r="W6" s="153">
        <f t="shared" ca="1" si="8"/>
        <v>10</v>
      </c>
      <c r="X6" s="153">
        <f ca="1">IF(J6="","",(U6*('Tableau de bord'!$C$4/100)))</f>
        <v>156</v>
      </c>
      <c r="Y6" s="153">
        <f ca="1">IF(J6="","",(U6*('Tableau de bord'!$C$6/100)))</f>
        <v>234</v>
      </c>
      <c r="Z6" s="161" t="str">
        <f ca="1">IF(ISNA(IF((VLOOKUP(B6,Calendrier!$A$1:$BR$181,64,0))="S",(VLOOKUP(B6,Calendrier!$A$1:$BR$181,62,0)),"")),"",IF((VLOOKUP(B6,Calendrier!$A$1:$BR$181,64,0))="S",(VLOOKUP(B6,Calendrier!$A$1:$BR$181,62,0)),""))</f>
        <v/>
      </c>
      <c r="AA6" s="161" t="str">
        <f ca="1">IF(Z6="","",IF(ISNA(VLOOKUP(B:B,Calendrier!A5:BR185,65,FALSE)),"",VLOOKUP(B:B,Calendrier!A5:BR185,65,FALSE)))</f>
        <v/>
      </c>
      <c r="AB6" s="154" t="str">
        <f ca="1">IF(Z6="","",VLOOKUP(B6,Calendrier!A5:BR185,58,0))</f>
        <v/>
      </c>
      <c r="AC6" s="162" t="str">
        <f t="shared" ca="1" si="9"/>
        <v/>
      </c>
      <c r="AD6" s="154" t="str">
        <f t="shared" ca="1" si="10"/>
        <v/>
      </c>
      <c r="AE6" s="154" t="str">
        <f t="shared" ca="1" si="11"/>
        <v/>
      </c>
      <c r="AF6" s="154" t="str">
        <f t="shared" ca="1" si="12"/>
        <v/>
      </c>
      <c r="AG6" s="163" t="str">
        <f ca="1">IF(Z6="","",IF(ROUNDDOWN('Tableau de bord'!$C$4/D6,0)&lt;1,1,ROUNDDOWN('Tableau de bord'!$C$4/D6,0)))</f>
        <v/>
      </c>
      <c r="AH6" s="164" t="str">
        <f t="shared" ca="1" si="13"/>
        <v/>
      </c>
      <c r="AI6" s="164" t="str">
        <f ca="1">IF(Z6="","",AH6/'Tableau de bord'!$C$3)</f>
        <v/>
      </c>
      <c r="AJ6" s="154" t="str">
        <f t="shared" ca="1" si="14"/>
        <v/>
      </c>
      <c r="AK6" s="164" t="str">
        <f ca="1">IF(Z6="","",(AH6*('Tableau de bord'!$C$4/100)))</f>
        <v/>
      </c>
      <c r="AL6" s="154" t="str">
        <f ca="1">IF(Z6="","",(AH6*('Tableau de bord'!$C$6/100)))</f>
        <v/>
      </c>
    </row>
    <row r="7" spans="1:38" x14ac:dyDescent="0.2">
      <c r="A7" s="157" t="str">
        <f>IF((Calendrier!BC7)="","",Calendrier!A7)</f>
        <v/>
      </c>
      <c r="B7" s="158" t="str">
        <f t="array" aca="1" ref="B7" ca="1">IFERROR(IF(ROWS($1:6)&lt;=COUNTA($A$2:$A$181),INDEX($A$2:$A$181,SMALL(IF($A$2:$A$181&lt;&gt;"",ROW(INDIRECT("1:"&amp;ROWS($A$2:$A$181)))),ROWS($1:6))),""),"")</f>
        <v>haricot</v>
      </c>
      <c r="C7" s="152">
        <f ca="1">IF(ISNA(VLOOKUP($B7,Calendrier!$A$2:$BR$181,59,0)),"",VLOOKUP($B7,Calendrier!$A$2:$BR$181,59,0))</f>
        <v>15</v>
      </c>
      <c r="D7" s="152" t="str">
        <f ca="1">IF(ISNA(VLOOKUP($B7,Calendrier!$A$2:$BR$181,56,0)),"",VLOOKUP($B7,Calendrier!$A$2:$BR$181,56,0))</f>
        <v>60</v>
      </c>
      <c r="E7" s="152" t="str">
        <f ca="1">IF(ISNA(VLOOKUP($B7,Calendrier!$A$2:$BR$181,57,0)),"",VLOOKUP($B7,Calendrier!$A$2:$BR$181,57,0))</f>
        <v>10</v>
      </c>
      <c r="F7" s="152">
        <f ca="1">IF(ISNA(VLOOKUP($B7,Calendrier!$A$2:$BR$181,55,0)),"",VLOOKUP($B7,Calendrier!$A$2:$BR$181,55,0))</f>
        <v>9</v>
      </c>
      <c r="G7" s="152">
        <f ca="1">IF(ISNA(VLOOKUP($B7,Calendrier!$A$2:$BR$181,60,0)),"",VLOOKUP($B7,Calendrier!$A$2:$BR$181,60,0))</f>
        <v>0.5</v>
      </c>
      <c r="H7" s="152" t="str">
        <f ca="1">IF(ISNA(VLOOKUP($B7,Calendrier!$A$2:$BR$181,61,0)),"",VLOOKUP($B7,Calendrier!$A$2:$BR$181,61,0))</f>
        <v>kg</v>
      </c>
      <c r="I7" s="152">
        <f ca="1">IF(ISERROR(G7*F7*'Tableau de bord'!$C$2),"",G7*F7*'Tableau de bord'!$C$2)</f>
        <v>225</v>
      </c>
      <c r="J7" s="153" t="str">
        <f ca="1">IF(ISNA(IF((VLOOKUP(B7,Calendrier!$A$1:$BR$181,64,0))="P",(VLOOKUP(B7,Calendrier!$A$1:$BR$181,62,0)),"")),"",IF((VLOOKUP(B7,Calendrier!$A$1:$BR$181,64,0))="P",(VLOOKUP(B7,Calendrier!$A$1:$BR$181,62,0)),""))</f>
        <v/>
      </c>
      <c r="K7" s="153" t="str">
        <f t="shared" ca="1" si="0"/>
        <v/>
      </c>
      <c r="L7" s="153" t="str">
        <f ca="1">IF(J7="","",IF(ISNA(VLOOKUP(B:B,Calendrier!A6:BR186,65,FALSE)),"",VLOOKUP(B:B,Calendrier!A6:BR186,65,FALSE)))</f>
        <v/>
      </c>
      <c r="M7" s="153" t="str">
        <f t="shared" ca="1" si="1"/>
        <v/>
      </c>
      <c r="N7" s="153" t="str">
        <f ca="1">IF(J7="","",VLOOKUP(B7,Calendrier!A6:BR186,58,0))</f>
        <v/>
      </c>
      <c r="O7" s="159" t="str">
        <f t="shared" ca="1" si="2"/>
        <v/>
      </c>
      <c r="P7" s="159" t="str">
        <f t="shared" ca="1" si="3"/>
        <v/>
      </c>
      <c r="Q7" s="159" t="str">
        <f t="shared" ca="1" si="4"/>
        <v/>
      </c>
      <c r="R7" s="153" t="str">
        <f t="shared" ca="1" si="5"/>
        <v/>
      </c>
      <c r="S7" s="153" t="str">
        <f t="shared" ca="1" si="6"/>
        <v/>
      </c>
      <c r="T7" s="153" t="str">
        <f ca="1">IF(J7="","",IF(ROUNDDOWN('Tableau de bord'!$C$4/D7,0)&lt;1,1,ROUNDDOWN('Tableau de bord'!$C$4/D7,0)))</f>
        <v/>
      </c>
      <c r="U7" s="160" t="str">
        <f t="shared" ca="1" si="7"/>
        <v/>
      </c>
      <c r="V7" s="160" t="str">
        <f ca="1">IF(J7="","",U7/'Tableau de bord'!$C$3)</f>
        <v/>
      </c>
      <c r="W7" s="153" t="str">
        <f t="shared" ca="1" si="8"/>
        <v/>
      </c>
      <c r="X7" s="153" t="str">
        <f ca="1">IF(J7="","",(U7*('Tableau de bord'!$C$4/100)))</f>
        <v/>
      </c>
      <c r="Y7" s="153" t="str">
        <f ca="1">IF(J7="","",(U7*('Tableau de bord'!$C$6/100)))</f>
        <v/>
      </c>
      <c r="Z7" s="161">
        <f ca="1">IF(ISNA(IF((VLOOKUP(B7,Calendrier!$A$1:$BR$181,64,0))="S",(VLOOKUP(B7,Calendrier!$A$1:$BR$181,62,0)),"")),"",IF((VLOOKUP(B7,Calendrier!$A$1:$BR$181,64,0))="S",(VLOOKUP(B7,Calendrier!$A$1:$BR$181,62,0)),""))</f>
        <v>0.6</v>
      </c>
      <c r="AA7" s="161">
        <f ca="1">IF(Z7="","",IF(ISNA(VLOOKUP(B:B,Calendrier!A6:BR186,65,FALSE)),"",VLOOKUP(B:B,Calendrier!A6:BR186,65,FALSE)))</f>
        <v>30</v>
      </c>
      <c r="AB7" s="154">
        <f ca="1">IF(Z7="","",VLOOKUP(B7,Calendrier!A6:BR186,58,0))</f>
        <v>80</v>
      </c>
      <c r="AC7" s="162">
        <f t="shared" ca="1" si="9"/>
        <v>219.375</v>
      </c>
      <c r="AD7" s="154">
        <f t="shared" ca="1" si="10"/>
        <v>25</v>
      </c>
      <c r="AE7" s="154" t="str">
        <f t="shared" ca="1" si="11"/>
        <v>kg</v>
      </c>
      <c r="AF7" s="154">
        <f t="shared" ca="1" si="12"/>
        <v>135</v>
      </c>
      <c r="AG7" s="163">
        <f ca="1">IF(Z7="","",IF(ROUNDDOWN('Tableau de bord'!$C$4/D7,0)&lt;1,1,ROUNDDOWN('Tableau de bord'!$C$4/D7,0)))</f>
        <v>1</v>
      </c>
      <c r="AH7" s="164">
        <f t="shared" ca="1" si="13"/>
        <v>135</v>
      </c>
      <c r="AI7" s="164">
        <f ca="1">IF(Z7="","",AH7/'Tableau de bord'!$C$3)</f>
        <v>6.75</v>
      </c>
      <c r="AJ7" s="154">
        <f t="shared" ca="1" si="14"/>
        <v>7</v>
      </c>
      <c r="AK7" s="164">
        <f ca="1">IF(Z7="","",(AH7*('Tableau de bord'!$C$4/100)))</f>
        <v>108</v>
      </c>
      <c r="AL7" s="154">
        <f ca="1">IF(Z7="","",(AH7*('Tableau de bord'!$C$6/100)))</f>
        <v>162</v>
      </c>
    </row>
    <row r="8" spans="1:38" x14ac:dyDescent="0.2">
      <c r="A8" s="157" t="str">
        <f>IF((Calendrier!BC8)="","",Calendrier!A8)</f>
        <v>laitue</v>
      </c>
      <c r="B8" s="158" t="str">
        <f t="array" aca="1" ref="B8" ca="1">IFERROR(IF(ROWS($1:7)&lt;=COUNTA($A$2:$A$181),INDEX($A$2:$A$181,SMALL(IF($A$2:$A$181&lt;&gt;"",ROW(INDIRECT("1:"&amp;ROWS($A$2:$A$181)))),ROWS($1:7))),""),"")</f>
        <v>aubergine</v>
      </c>
      <c r="C8" s="152">
        <f ca="1">IF(ISNA(VLOOKUP($B8,Calendrier!$A$2:$BR$181,59,0)),"",VLOOKUP($B8,Calendrier!$A$2:$BR$181,59,0))</f>
        <v>15</v>
      </c>
      <c r="D8" s="152" t="str">
        <f ca="1">IF(ISNA(VLOOKUP($B8,Calendrier!$A$2:$BR$181,56,0)),"",VLOOKUP($B8,Calendrier!$A$2:$BR$181,56,0))</f>
        <v>120</v>
      </c>
      <c r="E8" s="152" t="str">
        <f ca="1">IF(ISNA(VLOOKUP($B8,Calendrier!$A$2:$BR$181,57,0)),"",VLOOKUP($B8,Calendrier!$A$2:$BR$181,57,0))</f>
        <v>50</v>
      </c>
      <c r="F8" s="152">
        <f ca="1">IF(ISNA(VLOOKUP($B8,Calendrier!$A$2:$BR$181,55,0)),"",VLOOKUP($B8,Calendrier!$A$2:$BR$181,55,0))</f>
        <v>9</v>
      </c>
      <c r="G8" s="152">
        <f ca="1">IF(ISNA(VLOOKUP($B8,Calendrier!$A$2:$BR$181,60,0)),"",VLOOKUP($B8,Calendrier!$A$2:$BR$181,60,0))</f>
        <v>2</v>
      </c>
      <c r="H8" s="152" t="str">
        <f ca="1">IF(ISNA(VLOOKUP($B8,Calendrier!$A$2:$BR$181,61,0)),"",VLOOKUP($B8,Calendrier!$A$2:$BR$181,61,0))</f>
        <v>u</v>
      </c>
      <c r="I8" s="152">
        <f ca="1">IF(ISERROR(G8*F8*'Tableau de bord'!$C$2),"",G8*F8*'Tableau de bord'!$C$2)</f>
        <v>900</v>
      </c>
      <c r="J8" s="153">
        <f ca="1">IF(ISNA(IF((VLOOKUP(B8,Calendrier!$A$1:$BR$181,64,0))="P",(VLOOKUP(B8,Calendrier!$A$1:$BR$181,62,0)),"")),"",IF((VLOOKUP(B8,Calendrier!$A$1:$BR$181,64,0))="P",(VLOOKUP(B8,Calendrier!$A$1:$BR$181,62,0)),""))</f>
        <v>1.8</v>
      </c>
      <c r="K8" s="153">
        <f t="shared" ca="1" si="0"/>
        <v>500</v>
      </c>
      <c r="L8" s="153">
        <f ca="1">IF(J8="","",IF(ISNA(VLOOKUP(B:B,Calendrier!A7:BR187,65,FALSE)),"",VLOOKUP(B:B,Calendrier!A7:BR187,65,FALSE)))</f>
        <v>30</v>
      </c>
      <c r="M8" s="153">
        <f t="shared" ca="1" si="1"/>
        <v>650</v>
      </c>
      <c r="N8" s="153" t="str">
        <f ca="1">IF(J8="","",VLOOKUP(B8,Calendrier!A7:BR187,58,0))</f>
        <v>70</v>
      </c>
      <c r="O8" s="159">
        <f t="shared" ca="1" si="2"/>
        <v>845</v>
      </c>
      <c r="P8" s="159">
        <f t="shared" ca="1" si="3"/>
        <v>93.888888888888886</v>
      </c>
      <c r="Q8" s="159">
        <f t="shared" ca="1" si="4"/>
        <v>100</v>
      </c>
      <c r="R8" s="153" t="str">
        <f t="shared" ca="1" si="5"/>
        <v>u</v>
      </c>
      <c r="S8" s="153">
        <f t="shared" ca="1" si="6"/>
        <v>325</v>
      </c>
      <c r="T8" s="153">
        <f ca="1">IF(J8="","",IF(ROUNDDOWN('Tableau de bord'!$C$4/D8,0)&lt;1,1,ROUNDDOWN('Tableau de bord'!$C$4/D8,0)))</f>
        <v>1</v>
      </c>
      <c r="U8" s="160">
        <f t="shared" ca="1" si="7"/>
        <v>325</v>
      </c>
      <c r="V8" s="160">
        <f ca="1">IF(J8="","",U8/'Tableau de bord'!$C$3)</f>
        <v>16.25</v>
      </c>
      <c r="W8" s="153">
        <f t="shared" ca="1" si="8"/>
        <v>17</v>
      </c>
      <c r="X8" s="153">
        <f ca="1">IF(J8="","",(U8*('Tableau de bord'!$C$4/100)))</f>
        <v>260</v>
      </c>
      <c r="Y8" s="153">
        <f ca="1">IF(J8="","",(U8*('Tableau de bord'!$C$6/100)))</f>
        <v>390</v>
      </c>
      <c r="Z8" s="161" t="str">
        <f ca="1">IF(ISNA(IF((VLOOKUP(B8,Calendrier!$A$1:$BR$181,64,0))="S",(VLOOKUP(B8,Calendrier!$A$1:$BR$181,62,0)),"")),"",IF((VLOOKUP(B8,Calendrier!$A$1:$BR$181,64,0))="S",(VLOOKUP(B8,Calendrier!$A$1:$BR$181,62,0)),""))</f>
        <v/>
      </c>
      <c r="AA8" s="161" t="str">
        <f ca="1">IF(Z8="","",IF(ISNA(VLOOKUP(B:B,Calendrier!A7:BR187,65,FALSE)),"",VLOOKUP(B:B,Calendrier!A7:BR187,65,FALSE)))</f>
        <v/>
      </c>
      <c r="AB8" s="154" t="str">
        <f ca="1">IF(Z8="","",VLOOKUP(B8,Calendrier!A7:BR187,58,0))</f>
        <v/>
      </c>
      <c r="AC8" s="162" t="str">
        <f t="shared" ca="1" si="9"/>
        <v/>
      </c>
      <c r="AD8" s="154" t="str">
        <f t="shared" ca="1" si="10"/>
        <v/>
      </c>
      <c r="AE8" s="154" t="str">
        <f t="shared" ca="1" si="11"/>
        <v/>
      </c>
      <c r="AF8" s="154" t="str">
        <f t="shared" ca="1" si="12"/>
        <v/>
      </c>
      <c r="AG8" s="163" t="str">
        <f ca="1">IF(Z8="","",IF(ROUNDDOWN('Tableau de bord'!$C$4/D8,0)&lt;1,1,ROUNDDOWN('Tableau de bord'!$C$4/D8,0)))</f>
        <v/>
      </c>
      <c r="AH8" s="164" t="str">
        <f t="shared" ca="1" si="13"/>
        <v/>
      </c>
      <c r="AI8" s="164" t="str">
        <f ca="1">IF(Z8="","",AH8/'Tableau de bord'!$C$3)</f>
        <v/>
      </c>
      <c r="AJ8" s="154" t="str">
        <f t="shared" ca="1" si="14"/>
        <v/>
      </c>
      <c r="AK8" s="164" t="str">
        <f ca="1">IF(Z8="","",(AH8*('Tableau de bord'!$C$4/100)))</f>
        <v/>
      </c>
      <c r="AL8" s="154" t="str">
        <f ca="1">IF(Z8="","",(AH8*('Tableau de bord'!$C$6/100)))</f>
        <v/>
      </c>
    </row>
    <row r="9" spans="1:38" x14ac:dyDescent="0.2">
      <c r="A9" s="157" t="str">
        <f>IF((Calendrier!BC9)="","",Calendrier!A9)</f>
        <v/>
      </c>
      <c r="B9" s="158" t="str">
        <f t="array" aca="1" ref="B9" ca="1">IFERROR(IF(ROWS($1:8)&lt;=COUNTA($A$2:$A$181),INDEX($A$2:$A$181,SMALL(IF($A$2:$A$181&lt;&gt;"",ROW(INDIRECT("1:"&amp;ROWS($A$2:$A$181)))),ROWS($1:8))),""),"")</f>
        <v>tomate</v>
      </c>
      <c r="C9" s="152">
        <f ca="1">IF(ISNA(VLOOKUP($B9,Calendrier!$A$2:$BR$181,59,0)),"",VLOOKUP($B9,Calendrier!$A$2:$BR$181,59,0))</f>
        <v>100</v>
      </c>
      <c r="D9" s="152" t="str">
        <f ca="1">IF(ISNA(VLOOKUP($B9,Calendrier!$A$2:$BR$181,56,0)),"",VLOOKUP($B9,Calendrier!$A$2:$BR$181,56,0))</f>
        <v>50</v>
      </c>
      <c r="E9" s="152" t="str">
        <f ca="1">IF(ISNA(VLOOKUP($B9,Calendrier!$A$2:$BR$181,57,0)),"",VLOOKUP($B9,Calendrier!$A$2:$BR$181,57,0))</f>
        <v>50</v>
      </c>
      <c r="F9" s="152">
        <f ca="1">IF(ISNA(VLOOKUP($B9,Calendrier!$A$2:$BR$181,55,0)),"",VLOOKUP($B9,Calendrier!$A$2:$BR$181,55,0))</f>
        <v>9</v>
      </c>
      <c r="G9" s="152">
        <f ca="1">IF(ISNA(VLOOKUP($B9,Calendrier!$A$2:$BR$181,60,0)),"",VLOOKUP($B9,Calendrier!$A$2:$BR$181,60,0))</f>
        <v>1</v>
      </c>
      <c r="H9" s="152" t="str">
        <f ca="1">IF(ISNA(VLOOKUP($B9,Calendrier!$A$2:$BR$181,61,0)),"",VLOOKUP($B9,Calendrier!$A$2:$BR$181,61,0))</f>
        <v>kg</v>
      </c>
      <c r="I9" s="152">
        <f ca="1">IF(ISERROR(G9*F9*'Tableau de bord'!$C$2),"",G9*F9*'Tableau de bord'!$C$2)</f>
        <v>450</v>
      </c>
      <c r="J9" s="153">
        <f ca="1">IF(ISNA(IF((VLOOKUP(B9,Calendrier!$A$1:$BR$181,64,0))="P",(VLOOKUP(B9,Calendrier!$A$1:$BR$181,62,0)),"")),"",IF((VLOOKUP(B9,Calendrier!$A$1:$BR$181,64,0))="P",(VLOOKUP(B9,Calendrier!$A$1:$BR$181,62,0)),""))</f>
        <v>5</v>
      </c>
      <c r="K9" s="153">
        <f t="shared" ca="1" si="0"/>
        <v>90</v>
      </c>
      <c r="L9" s="153">
        <f ca="1">IF(J9="","",IF(ISNA(VLOOKUP(B:B,Calendrier!A8:BR188,65,FALSE)),"",VLOOKUP(B:B,Calendrier!A8:BR188,65,FALSE)))</f>
        <v>30</v>
      </c>
      <c r="M9" s="153">
        <f t="shared" ca="1" si="1"/>
        <v>117</v>
      </c>
      <c r="N9" s="153" t="str">
        <f ca="1">IF(J9="","",VLOOKUP(B9,Calendrier!A8:BR188,58,0))</f>
        <v>70</v>
      </c>
      <c r="O9" s="159">
        <f t="shared" ca="1" si="2"/>
        <v>152.1</v>
      </c>
      <c r="P9" s="159">
        <f t="shared" ca="1" si="3"/>
        <v>16.899999999999999</v>
      </c>
      <c r="Q9" s="159">
        <f t="shared" ca="1" si="4"/>
        <v>50</v>
      </c>
      <c r="R9" s="153" t="str">
        <f t="shared" ca="1" si="5"/>
        <v>kg</v>
      </c>
      <c r="S9" s="153">
        <f t="shared" ca="1" si="6"/>
        <v>58.5</v>
      </c>
      <c r="T9" s="153">
        <f ca="1">IF(J9="","",IF(ROUNDDOWN('Tableau de bord'!$C$4/D9,0)&lt;1,1,ROUNDDOWN('Tableau de bord'!$C$4/D9,0)))</f>
        <v>1</v>
      </c>
      <c r="U9" s="160">
        <f t="shared" ca="1" si="7"/>
        <v>58.5</v>
      </c>
      <c r="V9" s="160">
        <f ca="1">IF(J9="","",U9/'Tableau de bord'!$C$3)</f>
        <v>2.9249999999999998</v>
      </c>
      <c r="W9" s="153">
        <f t="shared" ca="1" si="8"/>
        <v>3</v>
      </c>
      <c r="X9" s="153">
        <f ca="1">IF(J9="","",(U9*('Tableau de bord'!$C$4/100)))</f>
        <v>46.800000000000004</v>
      </c>
      <c r="Y9" s="153">
        <f ca="1">IF(J9="","",(U9*('Tableau de bord'!$C$6/100)))</f>
        <v>70.2</v>
      </c>
      <c r="Z9" s="161" t="str">
        <f ca="1">IF(ISNA(IF((VLOOKUP(B9,Calendrier!$A$1:$BR$181,64,0))="S",(VLOOKUP(B9,Calendrier!$A$1:$BR$181,62,0)),"")),"",IF((VLOOKUP(B9,Calendrier!$A$1:$BR$181,64,0))="S",(VLOOKUP(B9,Calendrier!$A$1:$BR$181,62,0)),""))</f>
        <v/>
      </c>
      <c r="AA9" s="161" t="str">
        <f ca="1">IF(Z9="","",IF(ISNA(VLOOKUP(B:B,Calendrier!A8:BR188,65,FALSE)),"",VLOOKUP(B:B,Calendrier!A8:BR188,65,FALSE)))</f>
        <v/>
      </c>
      <c r="AB9" s="154" t="str">
        <f ca="1">IF(Z9="","",VLOOKUP(B9,Calendrier!A8:BR188,58,0))</f>
        <v/>
      </c>
      <c r="AC9" s="162" t="str">
        <f t="shared" ca="1" si="9"/>
        <v/>
      </c>
      <c r="AD9" s="154" t="str">
        <f t="shared" ca="1" si="10"/>
        <v/>
      </c>
      <c r="AE9" s="154" t="str">
        <f t="shared" ca="1" si="11"/>
        <v/>
      </c>
      <c r="AF9" s="154" t="str">
        <f t="shared" ca="1" si="12"/>
        <v/>
      </c>
      <c r="AG9" s="163" t="str">
        <f ca="1">IF(Z9="","",IF(ROUNDDOWN('Tableau de bord'!$C$4/D9,0)&lt;1,1,ROUNDDOWN('Tableau de bord'!$C$4/D9,0)))</f>
        <v/>
      </c>
      <c r="AH9" s="164" t="str">
        <f t="shared" ca="1" si="13"/>
        <v/>
      </c>
      <c r="AI9" s="164" t="str">
        <f ca="1">IF(Z9="","",AH9/'Tableau de bord'!$C$3)</f>
        <v/>
      </c>
      <c r="AJ9" s="154" t="str">
        <f t="shared" ca="1" si="14"/>
        <v/>
      </c>
      <c r="AK9" s="164" t="str">
        <f ca="1">IF(Z9="","",(AH9*('Tableau de bord'!$C$4/100)))</f>
        <v/>
      </c>
      <c r="AL9" s="154" t="str">
        <f ca="1">IF(Z9="","",(AH9*('Tableau de bord'!$C$6/100)))</f>
        <v/>
      </c>
    </row>
    <row r="10" spans="1:38" x14ac:dyDescent="0.2">
      <c r="A10" s="157" t="str">
        <f>IF((Calendrier!BC10)="","",Calendrier!A10)</f>
        <v/>
      </c>
      <c r="B10" s="158" t="str">
        <f t="array" aca="1" ref="B10" ca="1">IFERROR(IF(ROWS($1:9)&lt;=COUNTA($A$2:$A$181),INDEX($A$2:$A$181,SMALL(IF($A$2:$A$181&lt;&gt;"",ROW(INDIRECT("1:"&amp;ROWS($A$2:$A$181)))),ROWS($1:9))),""),"")</f>
        <v>pois mangetout</v>
      </c>
      <c r="C10" s="152">
        <f ca="1">IF(ISNA(VLOOKUP($B10,Calendrier!$A$2:$BR$181,59,0)),"",VLOOKUP($B10,Calendrier!$A$2:$BR$181,59,0))</f>
        <v>5</v>
      </c>
      <c r="D10" s="152" t="str">
        <f ca="1">IF(ISNA(VLOOKUP($B10,Calendrier!$A$2:$BR$181,56,0)),"",VLOOKUP($B10,Calendrier!$A$2:$BR$181,56,0))</f>
        <v>70</v>
      </c>
      <c r="E10" s="152" t="str">
        <f ca="1">IF(ISNA(VLOOKUP($B10,Calendrier!$A$2:$BR$181,57,0)),"",VLOOKUP($B10,Calendrier!$A$2:$BR$181,57,0))</f>
        <v>7</v>
      </c>
      <c r="F10" s="152">
        <f ca="1">IF(ISNA(VLOOKUP($B10,Calendrier!$A$2:$BR$181,55,0)),"",VLOOKUP($B10,Calendrier!$A$2:$BR$181,55,0))</f>
        <v>1</v>
      </c>
      <c r="G10" s="152">
        <f ca="1">IF(ISNA(VLOOKUP($B10,Calendrier!$A$2:$BR$181,60,0)),"",VLOOKUP($B10,Calendrier!$A$2:$BR$181,60,0))</f>
        <v>0.3</v>
      </c>
      <c r="H10" s="152" t="str">
        <f ca="1">IF(ISNA(VLOOKUP($B10,Calendrier!$A$2:$BR$181,61,0)),"",VLOOKUP($B10,Calendrier!$A$2:$BR$181,61,0))</f>
        <v>kg</v>
      </c>
      <c r="I10" s="152">
        <f ca="1">IF(ISERROR(G10*F10*'Tableau de bord'!$C$2),"",G10*F10*'Tableau de bord'!$C$2)</f>
        <v>15</v>
      </c>
      <c r="J10" s="153" t="str">
        <f ca="1">IF(ISNA(IF((VLOOKUP(B10,Calendrier!$A$1:$BR$181,64,0))="P",(VLOOKUP(B10,Calendrier!$A$1:$BR$181,62,0)),"")),"",IF((VLOOKUP(B10,Calendrier!$A$1:$BR$181,64,0))="P",(VLOOKUP(B10,Calendrier!$A$1:$BR$181,62,0)),""))</f>
        <v/>
      </c>
      <c r="K10" s="153" t="str">
        <f t="shared" ca="1" si="0"/>
        <v/>
      </c>
      <c r="L10" s="153" t="str">
        <f ca="1">IF(J10="","",IF(ISNA(VLOOKUP(B:B,Calendrier!A9:BR189,65,FALSE)),"",VLOOKUP(B:B,Calendrier!A9:BR189,65,FALSE)))</f>
        <v/>
      </c>
      <c r="M10" s="153" t="str">
        <f t="shared" ca="1" si="1"/>
        <v/>
      </c>
      <c r="N10" s="153" t="str">
        <f ca="1">IF(J10="","",VLOOKUP(B10,Calendrier!A9:BR189,58,0))</f>
        <v/>
      </c>
      <c r="O10" s="159" t="str">
        <f t="shared" ca="1" si="2"/>
        <v/>
      </c>
      <c r="P10" s="159" t="str">
        <f t="shared" ca="1" si="3"/>
        <v/>
      </c>
      <c r="Q10" s="159" t="str">
        <f t="shared" ca="1" si="4"/>
        <v/>
      </c>
      <c r="R10" s="153" t="str">
        <f t="shared" ca="1" si="5"/>
        <v/>
      </c>
      <c r="S10" s="153" t="str">
        <f t="shared" ca="1" si="6"/>
        <v/>
      </c>
      <c r="T10" s="153" t="str">
        <f ca="1">IF(J10="","",IF(ROUNDDOWN('Tableau de bord'!$C$4/D10,0)&lt;1,1,ROUNDDOWN('Tableau de bord'!$C$4/D10,0)))</f>
        <v/>
      </c>
      <c r="U10" s="160" t="str">
        <f t="shared" ca="1" si="7"/>
        <v/>
      </c>
      <c r="V10" s="160" t="str">
        <f ca="1">IF(J10="","",U10/'Tableau de bord'!$C$3)</f>
        <v/>
      </c>
      <c r="W10" s="153" t="str">
        <f t="shared" ca="1" si="8"/>
        <v/>
      </c>
      <c r="X10" s="153" t="str">
        <f ca="1">IF(J10="","",(U10*('Tableau de bord'!$C$4/100)))</f>
        <v/>
      </c>
      <c r="Y10" s="153" t="str">
        <f ca="1">IF(J10="","",(U10*('Tableau de bord'!$C$6/100)))</f>
        <v/>
      </c>
      <c r="Z10" s="161">
        <f ca="1">IF(ISNA(IF((VLOOKUP(B10,Calendrier!$A$1:$BR$181,64,0))="S",(VLOOKUP(B10,Calendrier!$A$1:$BR$181,62,0)),"")),"",IF((VLOOKUP(B10,Calendrier!$A$1:$BR$181,64,0))="S",(VLOOKUP(B10,Calendrier!$A$1:$BR$181,62,0)),""))</f>
        <v>0.5</v>
      </c>
      <c r="AA10" s="161">
        <f ca="1">IF(Z10="","",IF(ISNA(VLOOKUP(B:B,Calendrier!A9:BR189,65,FALSE)),"",VLOOKUP(B:B,Calendrier!A9:BR189,65,FALSE)))</f>
        <v>30</v>
      </c>
      <c r="AB10" s="154">
        <f ca="1">IF(Z10="","",VLOOKUP(B10,Calendrier!A9:BR189,58,0))</f>
        <v>80</v>
      </c>
      <c r="AC10" s="162">
        <f t="shared" ca="1" si="9"/>
        <v>12.1875</v>
      </c>
      <c r="AD10" s="154">
        <f t="shared" ca="1" si="10"/>
        <v>15</v>
      </c>
      <c r="AE10" s="154" t="str">
        <f t="shared" ca="1" si="11"/>
        <v>kg</v>
      </c>
      <c r="AF10" s="154">
        <f t="shared" ca="1" si="12"/>
        <v>7.5</v>
      </c>
      <c r="AG10" s="163">
        <f ca="1">IF(Z10="","",IF(ROUNDDOWN('Tableau de bord'!$C$4/D10,0)&lt;1,1,ROUNDDOWN('Tableau de bord'!$C$4/D10,0)))</f>
        <v>1</v>
      </c>
      <c r="AH10" s="164">
        <f t="shared" ca="1" si="13"/>
        <v>7.5</v>
      </c>
      <c r="AI10" s="164">
        <f ca="1">IF(Z10="","",AH10/'Tableau de bord'!$C$3)</f>
        <v>0.375</v>
      </c>
      <c r="AJ10" s="154">
        <f t="shared" ca="1" si="14"/>
        <v>1</v>
      </c>
      <c r="AK10" s="164">
        <f ca="1">IF(Z10="","",(AH10*('Tableau de bord'!$C$4/100)))</f>
        <v>6</v>
      </c>
      <c r="AL10" s="154">
        <f ca="1">IF(Z10="","",(AH10*('Tableau de bord'!$C$6/100)))</f>
        <v>9</v>
      </c>
    </row>
    <row r="11" spans="1:38" x14ac:dyDescent="0.2">
      <c r="A11" s="157" t="str">
        <f>IF((Calendrier!BC11)="","",Calendrier!A11)</f>
        <v>radis</v>
      </c>
      <c r="B11" s="158" t="str">
        <f t="array" aca="1" ref="B11" ca="1">IFERROR(IF(ROWS($1:10)&lt;=COUNTA($A$2:$A$181),INDEX($A$2:$A$181,SMALL(IF($A$2:$A$181&lt;&gt;"",ROW(INDIRECT("1:"&amp;ROWS($A$2:$A$181)))),ROWS($1:10))),""),"")</f>
        <v>courgette</v>
      </c>
      <c r="C11" s="152">
        <f ca="1">IF(ISNA(VLOOKUP($B11,Calendrier!$A$2:$BR$181,59,0)),"",VLOOKUP($B11,Calendrier!$A$2:$BR$181,59,0))</f>
        <v>20</v>
      </c>
      <c r="D11" s="152" t="str">
        <f ca="1">IF(ISNA(VLOOKUP($B11,Calendrier!$A$2:$BR$181,56,0)),"",VLOOKUP($B11,Calendrier!$A$2:$BR$181,56,0))</f>
        <v>140</v>
      </c>
      <c r="E11" s="152" t="str">
        <f ca="1">IF(ISNA(VLOOKUP($B11,Calendrier!$A$2:$BR$181,57,0)),"",VLOOKUP($B11,Calendrier!$A$2:$BR$181,57,0))</f>
        <v>50</v>
      </c>
      <c r="F11" s="152">
        <f ca="1">IF(ISNA(VLOOKUP($B11,Calendrier!$A$2:$BR$181,55,0)),"",VLOOKUP($B11,Calendrier!$A$2:$BR$181,55,0))</f>
        <v>9</v>
      </c>
      <c r="G11" s="152">
        <f ca="1">IF(ISNA(VLOOKUP($B11,Calendrier!$A$2:$BR$181,60,0)),"",VLOOKUP($B11,Calendrier!$A$2:$BR$181,60,0))</f>
        <v>2</v>
      </c>
      <c r="H11" s="152" t="str">
        <f ca="1">IF(ISNA(VLOOKUP($B11,Calendrier!$A$2:$BR$181,61,0)),"",VLOOKUP($B11,Calendrier!$A$2:$BR$181,61,0))</f>
        <v>u</v>
      </c>
      <c r="I11" s="152">
        <f ca="1">IF(ISERROR(G11*F11*'Tableau de bord'!$C$2),"",G11*F11*'Tableau de bord'!$C$2)</f>
        <v>900</v>
      </c>
      <c r="J11" s="153">
        <f ca="1">IF(ISNA(IF((VLOOKUP(B11,Calendrier!$A$1:$BR$181,64,0))="P",(VLOOKUP(B11,Calendrier!$A$1:$BR$181,62,0)),"")),"",IF((VLOOKUP(B11,Calendrier!$A$1:$BR$181,64,0))="P",(VLOOKUP(B11,Calendrier!$A$1:$BR$181,62,0)),""))</f>
        <v>3</v>
      </c>
      <c r="K11" s="153">
        <f t="shared" ca="1" si="0"/>
        <v>300</v>
      </c>
      <c r="L11" s="153">
        <f ca="1">IF(J11="","",IF(ISNA(VLOOKUP(B:B,Calendrier!A10:BR190,65,FALSE)),"",VLOOKUP(B:B,Calendrier!A10:BR190,65,FALSE)))</f>
        <v>30</v>
      </c>
      <c r="M11" s="153">
        <f t="shared" ca="1" si="1"/>
        <v>390</v>
      </c>
      <c r="N11" s="153" t="str">
        <f ca="1">IF(J11="","",VLOOKUP(B11,Calendrier!A10:BR190,58,0))</f>
        <v>75</v>
      </c>
      <c r="O11" s="159">
        <f t="shared" ca="1" si="2"/>
        <v>487.5</v>
      </c>
      <c r="P11" s="159">
        <f t="shared" ca="1" si="3"/>
        <v>54.166666666666664</v>
      </c>
      <c r="Q11" s="159">
        <f t="shared" ca="1" si="4"/>
        <v>100</v>
      </c>
      <c r="R11" s="153" t="str">
        <f t="shared" ca="1" si="5"/>
        <v>u</v>
      </c>
      <c r="S11" s="153">
        <f t="shared" ca="1" si="6"/>
        <v>195</v>
      </c>
      <c r="T11" s="153">
        <f ca="1">IF(J11="","",IF(ROUNDDOWN('Tableau de bord'!$C$4/D11,0)&lt;1,1,ROUNDDOWN('Tableau de bord'!$C$4/D11,0)))</f>
        <v>1</v>
      </c>
      <c r="U11" s="160">
        <f t="shared" ca="1" si="7"/>
        <v>195</v>
      </c>
      <c r="V11" s="160">
        <f ca="1">IF(J11="","",U11/'Tableau de bord'!$C$3)</f>
        <v>9.75</v>
      </c>
      <c r="W11" s="153">
        <f t="shared" ca="1" si="8"/>
        <v>10</v>
      </c>
      <c r="X11" s="153">
        <f ca="1">IF(J11="","",(U11*('Tableau de bord'!$C$4/100)))</f>
        <v>156</v>
      </c>
      <c r="Y11" s="153">
        <f ca="1">IF(J11="","",(U11*('Tableau de bord'!$C$6/100)))</f>
        <v>234</v>
      </c>
      <c r="Z11" s="161" t="str">
        <f ca="1">IF(ISNA(IF((VLOOKUP(B11,Calendrier!$A$1:$BR$181,64,0))="S",(VLOOKUP(B11,Calendrier!$A$1:$BR$181,62,0)),"")),"",IF((VLOOKUP(B11,Calendrier!$A$1:$BR$181,64,0))="S",(VLOOKUP(B11,Calendrier!$A$1:$BR$181,62,0)),""))</f>
        <v/>
      </c>
      <c r="AA11" s="161" t="str">
        <f ca="1">IF(Z11="","",IF(ISNA(VLOOKUP(B:B,Calendrier!A10:BR190,65,FALSE)),"",VLOOKUP(B:B,Calendrier!A10:BR190,65,FALSE)))</f>
        <v/>
      </c>
      <c r="AB11" s="154" t="str">
        <f ca="1">IF(Z11="","",VLOOKUP(B11,Calendrier!A10:BR190,58,0))</f>
        <v/>
      </c>
      <c r="AC11" s="162" t="str">
        <f t="shared" ca="1" si="9"/>
        <v/>
      </c>
      <c r="AD11" s="154" t="str">
        <f t="shared" ca="1" si="10"/>
        <v/>
      </c>
      <c r="AE11" s="154" t="str">
        <f t="shared" ca="1" si="11"/>
        <v/>
      </c>
      <c r="AF11" s="154" t="str">
        <f t="shared" ca="1" si="12"/>
        <v/>
      </c>
      <c r="AG11" s="163" t="str">
        <f ca="1">IF(Z11="","",IF(ROUNDDOWN('Tableau de bord'!$C$4/D11,0)&lt;1,1,ROUNDDOWN('Tableau de bord'!$C$4/D11,0)))</f>
        <v/>
      </c>
      <c r="AH11" s="164" t="str">
        <f t="shared" ca="1" si="13"/>
        <v/>
      </c>
      <c r="AI11" s="164" t="str">
        <f ca="1">IF(Z11="","",AH11/'Tableau de bord'!$C$3)</f>
        <v/>
      </c>
      <c r="AJ11" s="154" t="str">
        <f t="shared" ca="1" si="14"/>
        <v/>
      </c>
      <c r="AK11" s="164" t="str">
        <f ca="1">IF(Z11="","",(AH11*('Tableau de bord'!$C$4/100)))</f>
        <v/>
      </c>
      <c r="AL11" s="154" t="str">
        <f ca="1">IF(Z11="","",(AH11*('Tableau de bord'!$C$6/100)))</f>
        <v/>
      </c>
    </row>
    <row r="12" spans="1:38" x14ac:dyDescent="0.2">
      <c r="A12" s="157" t="str">
        <f>IF((Calendrier!BC12)="","",Calendrier!A12)</f>
        <v/>
      </c>
      <c r="B12" s="158" t="str">
        <f t="array" aca="1" ref="B12" ca="1">IFERROR(IF(ROWS($1:11)&lt;=COUNTA($A$2:$A$181),INDEX($A$2:$A$181,SMALL(IF($A$2:$A$181&lt;&gt;"",ROW(INDIRECT("1:"&amp;ROWS($A$2:$A$181)))),ROWS($1:11))),""),"")</f>
        <v>poireaux</v>
      </c>
      <c r="C12" s="152">
        <f ca="1">IF(ISNA(VLOOKUP($B12,Calendrier!$A$2:$BR$181,59,0)),"",VLOOKUP($B12,Calendrier!$A$2:$BR$181,59,0))</f>
        <v>20</v>
      </c>
      <c r="D12" s="152" t="str">
        <f ca="1">IF(ISNA(VLOOKUP($B12,Calendrier!$A$2:$BR$181,56,0)),"",VLOOKUP($B12,Calendrier!$A$2:$BR$181,56,0))</f>
        <v>60</v>
      </c>
      <c r="E12" s="152" t="str">
        <f ca="1">IF(ISNA(VLOOKUP($B12,Calendrier!$A$2:$BR$181,57,0)),"",VLOOKUP($B12,Calendrier!$A$2:$BR$181,57,0))</f>
        <v>10</v>
      </c>
      <c r="F12" s="152">
        <f ca="1">IF(ISNA(VLOOKUP($B12,Calendrier!$A$2:$BR$181,55,0)),"",VLOOKUP($B12,Calendrier!$A$2:$BR$181,55,0))</f>
        <v>7</v>
      </c>
      <c r="G12" s="152">
        <f ca="1">IF(ISNA(VLOOKUP($B12,Calendrier!$A$2:$BR$181,60,0)),"",VLOOKUP($B12,Calendrier!$A$2:$BR$181,60,0))</f>
        <v>2</v>
      </c>
      <c r="H12" s="152" t="str">
        <f ca="1">IF(ISNA(VLOOKUP($B12,Calendrier!$A$2:$BR$181,61,0)),"",VLOOKUP($B12,Calendrier!$A$2:$BR$181,61,0))</f>
        <v>u</v>
      </c>
      <c r="I12" s="152">
        <f ca="1">IF(ISERROR(G12*F12*'Tableau de bord'!$C$2),"",G12*F12*'Tableau de bord'!$C$2)</f>
        <v>700</v>
      </c>
      <c r="J12" s="153">
        <f ca="1">IF(ISNA(IF((VLOOKUP(B12,Calendrier!$A$1:$BR$181,64,0))="P",(VLOOKUP(B12,Calendrier!$A$1:$BR$181,62,0)),"")),"",IF((VLOOKUP(B12,Calendrier!$A$1:$BR$181,64,0))="P",(VLOOKUP(B12,Calendrier!$A$1:$BR$181,62,0)),""))</f>
        <v>0.25</v>
      </c>
      <c r="K12" s="153">
        <f t="shared" ca="1" si="0"/>
        <v>2800</v>
      </c>
      <c r="L12" s="153">
        <f ca="1">IF(J12="","",IF(ISNA(VLOOKUP(B:B,Calendrier!A11:BR191,65,FALSE)),"",VLOOKUP(B:B,Calendrier!A11:BR191,65,FALSE)))</f>
        <v>30</v>
      </c>
      <c r="M12" s="153">
        <f t="shared" ca="1" si="1"/>
        <v>3640</v>
      </c>
      <c r="N12" s="153" t="str">
        <f ca="1">IF(J12="","",VLOOKUP(B12,Calendrier!A11:BR191,58,0))</f>
        <v>65</v>
      </c>
      <c r="O12" s="159">
        <f t="shared" ca="1" si="2"/>
        <v>4914</v>
      </c>
      <c r="P12" s="159">
        <f t="shared" ca="1" si="3"/>
        <v>702</v>
      </c>
      <c r="Q12" s="159">
        <f t="shared" ca="1" si="4"/>
        <v>100</v>
      </c>
      <c r="R12" s="153" t="str">
        <f t="shared" ca="1" si="5"/>
        <v>u</v>
      </c>
      <c r="S12" s="153">
        <f t="shared" ca="1" si="6"/>
        <v>364</v>
      </c>
      <c r="T12" s="153">
        <f ca="1">IF(J12="","",IF(ROUNDDOWN('Tableau de bord'!$C$4/D12,0)&lt;1,1,ROUNDDOWN('Tableau de bord'!$C$4/D12,0)))</f>
        <v>1</v>
      </c>
      <c r="U12" s="160">
        <f t="shared" ca="1" si="7"/>
        <v>364</v>
      </c>
      <c r="V12" s="160">
        <f ca="1">IF(J12="","",U12/'Tableau de bord'!$C$3)</f>
        <v>18.2</v>
      </c>
      <c r="W12" s="153">
        <f t="shared" ca="1" si="8"/>
        <v>19</v>
      </c>
      <c r="X12" s="153">
        <f ca="1">IF(J12="","",(U12*('Tableau de bord'!$C$4/100)))</f>
        <v>291.2</v>
      </c>
      <c r="Y12" s="153">
        <f ca="1">IF(J12="","",(U12*('Tableau de bord'!$C$6/100)))</f>
        <v>436.8</v>
      </c>
      <c r="Z12" s="161" t="str">
        <f ca="1">IF(ISNA(IF((VLOOKUP(B12,Calendrier!$A$1:$BR$181,64,0))="S",(VLOOKUP(B12,Calendrier!$A$1:$BR$181,62,0)),"")),"",IF((VLOOKUP(B12,Calendrier!$A$1:$BR$181,64,0))="S",(VLOOKUP(B12,Calendrier!$A$1:$BR$181,62,0)),""))</f>
        <v/>
      </c>
      <c r="AA12" s="161" t="str">
        <f ca="1">IF(Z12="","",IF(ISNA(VLOOKUP(B:B,Calendrier!A11:BR191,65,FALSE)),"",VLOOKUP(B:B,Calendrier!A11:BR191,65,FALSE)))</f>
        <v/>
      </c>
      <c r="AB12" s="154" t="str">
        <f ca="1">IF(Z12="","",VLOOKUP(B12,Calendrier!A11:BR191,58,0))</f>
        <v/>
      </c>
      <c r="AC12" s="162" t="str">
        <f t="shared" ca="1" si="9"/>
        <v/>
      </c>
      <c r="AD12" s="154" t="str">
        <f t="shared" ca="1" si="10"/>
        <v/>
      </c>
      <c r="AE12" s="154" t="str">
        <f t="shared" ca="1" si="11"/>
        <v/>
      </c>
      <c r="AF12" s="154" t="str">
        <f t="shared" ca="1" si="12"/>
        <v/>
      </c>
      <c r="AG12" s="163" t="str">
        <f ca="1">IF(Z12="","",IF(ROUNDDOWN('Tableau de bord'!$C$4/D12,0)&lt;1,1,ROUNDDOWN('Tableau de bord'!$C$4/D12,0)))</f>
        <v/>
      </c>
      <c r="AH12" s="164" t="str">
        <f t="shared" ca="1" si="13"/>
        <v/>
      </c>
      <c r="AI12" s="164" t="str">
        <f ca="1">IF(Z12="","",AH12/'Tableau de bord'!$C$3)</f>
        <v/>
      </c>
      <c r="AJ12" s="154" t="str">
        <f t="shared" ca="1" si="14"/>
        <v/>
      </c>
      <c r="AK12" s="164" t="str">
        <f ca="1">IF(Z12="","",(AH12*('Tableau de bord'!$C$4/100)))</f>
        <v/>
      </c>
      <c r="AL12" s="154" t="str">
        <f ca="1">IF(Z12="","",(AH12*('Tableau de bord'!$C$6/100)))</f>
        <v/>
      </c>
    </row>
    <row r="13" spans="1:38" x14ac:dyDescent="0.2">
      <c r="A13" s="157" t="str">
        <f>IF((Calendrier!BC13)="","",Calendrier!A13)</f>
        <v/>
      </c>
      <c r="B13" s="158" t="str">
        <f t="array" aca="1" ref="B13" ca="1">IFERROR(IF(ROWS($1:12)&lt;=COUNTA($A$2:$A$181),INDEX($A$2:$A$181,SMALL(IF($A$2:$A$181&lt;&gt;"",ROW(INDIRECT("1:"&amp;ROWS($A$2:$A$181)))),ROWS($1:12))),""),"")</f>
        <v>carotte</v>
      </c>
      <c r="C13" s="152">
        <f ca="1">IF(ISNA(VLOOKUP($B13,Calendrier!$A$2:$BR$181,59,0)),"",VLOOKUP($B13,Calendrier!$A$2:$BR$181,59,0))</f>
        <v>30</v>
      </c>
      <c r="D13" s="152" t="str">
        <f ca="1">IF(ISNA(VLOOKUP($B13,Calendrier!$A$2:$BR$181,56,0)),"",VLOOKUP($B13,Calendrier!$A$2:$BR$181,56,0))</f>
        <v>30</v>
      </c>
      <c r="E13" s="152" t="str">
        <f ca="1">IF(ISNA(VLOOKUP($B13,Calendrier!$A$2:$BR$181,57,0)),"",VLOOKUP($B13,Calendrier!$A$2:$BR$181,57,0))</f>
        <v>8</v>
      </c>
      <c r="F13" s="152">
        <f ca="1">IF(ISNA(VLOOKUP($B13,Calendrier!$A$2:$BR$181,55,0)),"",VLOOKUP($B13,Calendrier!$A$2:$BR$181,55,0))</f>
        <v>12</v>
      </c>
      <c r="G13" s="152">
        <f ca="1">IF(ISNA(VLOOKUP($B13,Calendrier!$A$2:$BR$181,60,0)),"",VLOOKUP($B13,Calendrier!$A$2:$BR$181,60,0))</f>
        <v>0.5</v>
      </c>
      <c r="H13" s="152" t="str">
        <f ca="1">IF(ISNA(VLOOKUP($B13,Calendrier!$A$2:$BR$181,61,0)),"",VLOOKUP($B13,Calendrier!$A$2:$BR$181,61,0))</f>
        <v>kg</v>
      </c>
      <c r="I13" s="152">
        <f ca="1">IF(ISERROR(G13*F13*'Tableau de bord'!$C$2),"",G13*F13*'Tableau de bord'!$C$2)</f>
        <v>300</v>
      </c>
      <c r="J13" s="153" t="str">
        <f ca="1">IF(ISNA(IF((VLOOKUP(B13,Calendrier!$A$1:$BR$181,64,0))="P",(VLOOKUP(B13,Calendrier!$A$1:$BR$181,62,0)),"")),"",IF((VLOOKUP(B13,Calendrier!$A$1:$BR$181,64,0))="P",(VLOOKUP(B13,Calendrier!$A$1:$BR$181,62,0)),""))</f>
        <v/>
      </c>
      <c r="K13" s="153" t="str">
        <f t="shared" ca="1" si="0"/>
        <v/>
      </c>
      <c r="L13" s="153" t="str">
        <f ca="1">IF(J13="","",IF(ISNA(VLOOKUP(B:B,Calendrier!A12:BR192,65,FALSE)),"",VLOOKUP(B:B,Calendrier!A12:BR192,65,FALSE)))</f>
        <v/>
      </c>
      <c r="M13" s="153" t="str">
        <f t="shared" ca="1" si="1"/>
        <v/>
      </c>
      <c r="N13" s="153" t="str">
        <f ca="1">IF(J13="","",VLOOKUP(B13,Calendrier!A12:BR192,58,0))</f>
        <v/>
      </c>
      <c r="O13" s="159" t="str">
        <f t="shared" ca="1" si="2"/>
        <v/>
      </c>
      <c r="P13" s="159" t="str">
        <f t="shared" ca="1" si="3"/>
        <v/>
      </c>
      <c r="Q13" s="159" t="str">
        <f t="shared" ca="1" si="4"/>
        <v/>
      </c>
      <c r="R13" s="153" t="str">
        <f t="shared" ca="1" si="5"/>
        <v/>
      </c>
      <c r="S13" s="153" t="str">
        <f t="shared" ca="1" si="6"/>
        <v/>
      </c>
      <c r="T13" s="153" t="str">
        <f ca="1">IF(J13="","",IF(ROUNDDOWN('Tableau de bord'!$C$4/D13,0)&lt;1,1,ROUNDDOWN('Tableau de bord'!$C$4/D13,0)))</f>
        <v/>
      </c>
      <c r="U13" s="160" t="str">
        <f t="shared" ca="1" si="7"/>
        <v/>
      </c>
      <c r="V13" s="160" t="str">
        <f ca="1">IF(J13="","",U13/'Tableau de bord'!$C$3)</f>
        <v/>
      </c>
      <c r="W13" s="153" t="str">
        <f t="shared" ca="1" si="8"/>
        <v/>
      </c>
      <c r="X13" s="153" t="str">
        <f ca="1">IF(J13="","",(U13*('Tableau de bord'!$C$4/100)))</f>
        <v/>
      </c>
      <c r="Y13" s="153" t="str">
        <f ca="1">IF(J13="","",(U13*('Tableau de bord'!$C$6/100)))</f>
        <v/>
      </c>
      <c r="Z13" s="161">
        <f ca="1">IF(ISNA(IF((VLOOKUP(B13,Calendrier!$A$1:$BR$181,64,0))="S",(VLOOKUP(B13,Calendrier!$A$1:$BR$181,62,0)),"")),"",IF((VLOOKUP(B13,Calendrier!$A$1:$BR$181,64,0))="S",(VLOOKUP(B13,Calendrier!$A$1:$BR$181,62,0)),""))</f>
        <v>0.8</v>
      </c>
      <c r="AA13" s="161">
        <f ca="1">IF(Z13="","",IF(ISNA(VLOOKUP(B:B,Calendrier!A12:BR192,65,FALSE)),"",VLOOKUP(B:B,Calendrier!A12:BR192,65,FALSE)))</f>
        <v>30</v>
      </c>
      <c r="AB13" s="154">
        <f ca="1">IF(Z13="","",VLOOKUP(B13,Calendrier!A12:BR192,58,0))</f>
        <v>85</v>
      </c>
      <c r="AC13" s="162">
        <f t="shared" ca="1" si="9"/>
        <v>367.05882352941177</v>
      </c>
      <c r="AD13" s="154">
        <f t="shared" ca="1" si="10"/>
        <v>25</v>
      </c>
      <c r="AE13" s="154" t="str">
        <f t="shared" ca="1" si="11"/>
        <v>kg</v>
      </c>
      <c r="AF13" s="154">
        <f t="shared" ca="1" si="12"/>
        <v>240</v>
      </c>
      <c r="AG13" s="163">
        <f ca="1">IF(Z13="","",IF(ROUNDDOWN('Tableau de bord'!$C$4/D13,0)&lt;1,1,ROUNDDOWN('Tableau de bord'!$C$4/D13,0)))</f>
        <v>2</v>
      </c>
      <c r="AH13" s="164">
        <f t="shared" ca="1" si="13"/>
        <v>120</v>
      </c>
      <c r="AI13" s="164">
        <f ca="1">IF(Z13="","",AH13/'Tableau de bord'!$C$3)</f>
        <v>6</v>
      </c>
      <c r="AJ13" s="154">
        <f t="shared" ca="1" si="14"/>
        <v>6</v>
      </c>
      <c r="AK13" s="164">
        <f ca="1">IF(Z13="","",(AH13*('Tableau de bord'!$C$4/100)))</f>
        <v>96</v>
      </c>
      <c r="AL13" s="154">
        <f ca="1">IF(Z13="","",(AH13*('Tableau de bord'!$C$6/100)))</f>
        <v>144</v>
      </c>
    </row>
    <row r="14" spans="1:38" x14ac:dyDescent="0.2">
      <c r="A14" s="157" t="str">
        <f>IF((Calendrier!BC14)="","",Calendrier!A14)</f>
        <v>blette</v>
      </c>
      <c r="B14" s="158" t="str">
        <f t="array" aca="1" ref="B14" ca="1">IFERROR(IF(ROWS($1:13)&lt;=COUNTA($A$2:$A$181),INDEX($A$2:$A$181,SMALL(IF($A$2:$A$181&lt;&gt;"",ROW(INDIRECT("1:"&amp;ROWS($A$2:$A$181)))),ROWS($1:13))),""),"")</f>
        <v>pomme de terre</v>
      </c>
      <c r="C14" s="152">
        <f ca="1">IF(ISNA(VLOOKUP($B14,Calendrier!$A$2:$BR$181,59,0)),"",VLOOKUP($B14,Calendrier!$A$2:$BR$181,59,0))</f>
        <v>25</v>
      </c>
      <c r="D14" s="152" t="str">
        <f ca="1">IF(ISNA(VLOOKUP($B14,Calendrier!$A$2:$BR$181,56,0)),"",VLOOKUP($B14,Calendrier!$A$2:$BR$181,56,0))</f>
        <v>75</v>
      </c>
      <c r="E14" s="152" t="str">
        <f ca="1">IF(ISNA(VLOOKUP($B14,Calendrier!$A$2:$BR$181,57,0)),"",VLOOKUP($B14,Calendrier!$A$2:$BR$181,57,0))</f>
        <v>50</v>
      </c>
      <c r="F14" s="152">
        <f ca="1">IF(ISNA(VLOOKUP($B14,Calendrier!$A$2:$BR$181,55,0)),"",VLOOKUP($B14,Calendrier!$A$2:$BR$181,55,0))</f>
        <v>8</v>
      </c>
      <c r="G14" s="152">
        <f ca="1">IF(ISNA(VLOOKUP($B14,Calendrier!$A$2:$BR$181,60,0)),"",VLOOKUP($B14,Calendrier!$A$2:$BR$181,60,0))</f>
        <v>1</v>
      </c>
      <c r="H14" s="152" t="str">
        <f ca="1">IF(ISNA(VLOOKUP($B14,Calendrier!$A$2:$BR$181,61,0)),"",VLOOKUP($B14,Calendrier!$A$2:$BR$181,61,0))</f>
        <v>kg</v>
      </c>
      <c r="I14" s="152">
        <f ca="1">IF(ISERROR(G14*F14*'Tableau de bord'!$C$2),"",G14*F14*'Tableau de bord'!$C$2)</f>
        <v>400</v>
      </c>
      <c r="J14" s="153">
        <f ca="1">IF(ISNA(IF((VLOOKUP(B14,Calendrier!$A$1:$BR$181,64,0))="P",(VLOOKUP(B14,Calendrier!$A$1:$BR$181,62,0)),"")),"",IF((VLOOKUP(B14,Calendrier!$A$1:$BR$181,64,0))="P",(VLOOKUP(B14,Calendrier!$A$1:$BR$181,62,0)),""))</f>
        <v>0.8</v>
      </c>
      <c r="K14" s="153">
        <f t="shared" ca="1" si="0"/>
        <v>500</v>
      </c>
      <c r="L14" s="153">
        <f ca="1">IF(J14="","",IF(ISNA(VLOOKUP(B:B,Calendrier!A13:BR193,65,FALSE)),"",VLOOKUP(B:B,Calendrier!A13:BR193,65,FALSE)))</f>
        <v>30</v>
      </c>
      <c r="M14" s="153">
        <f t="shared" ca="1" si="1"/>
        <v>650</v>
      </c>
      <c r="N14" s="153" t="str">
        <f ca="1">IF(J14="","",VLOOKUP(B14,Calendrier!A13:BR193,58,0))</f>
        <v>70</v>
      </c>
      <c r="O14" s="159">
        <f t="shared" ca="1" si="2"/>
        <v>845</v>
      </c>
      <c r="P14" s="159">
        <f t="shared" ca="1" si="3"/>
        <v>105.625</v>
      </c>
      <c r="Q14" s="159">
        <f t="shared" ca="1" si="4"/>
        <v>50</v>
      </c>
      <c r="R14" s="153" t="str">
        <f t="shared" ca="1" si="5"/>
        <v>kg</v>
      </c>
      <c r="S14" s="153">
        <f t="shared" ca="1" si="6"/>
        <v>325</v>
      </c>
      <c r="T14" s="153">
        <f ca="1">IF(J14="","",IF(ROUNDDOWN('Tableau de bord'!$C$4/D14,0)&lt;1,1,ROUNDDOWN('Tableau de bord'!$C$4/D14,0)))</f>
        <v>1</v>
      </c>
      <c r="U14" s="160">
        <f t="shared" ca="1" si="7"/>
        <v>325</v>
      </c>
      <c r="V14" s="160">
        <f ca="1">IF(J14="","",U14/'Tableau de bord'!$C$3)</f>
        <v>16.25</v>
      </c>
      <c r="W14" s="153">
        <f t="shared" ca="1" si="8"/>
        <v>17</v>
      </c>
      <c r="X14" s="153">
        <f ca="1">IF(J14="","",(U14*('Tableau de bord'!$C$4/100)))</f>
        <v>260</v>
      </c>
      <c r="Y14" s="153">
        <f ca="1">IF(J14="","",(U14*('Tableau de bord'!$C$6/100)))</f>
        <v>390</v>
      </c>
      <c r="Z14" s="161" t="str">
        <f ca="1">IF(ISNA(IF((VLOOKUP(B14,Calendrier!$A$1:$BR$181,64,0))="S",(VLOOKUP(B14,Calendrier!$A$1:$BR$181,62,0)),"")),"",IF((VLOOKUP(B14,Calendrier!$A$1:$BR$181,64,0))="S",(VLOOKUP(B14,Calendrier!$A$1:$BR$181,62,0)),""))</f>
        <v/>
      </c>
      <c r="AA14" s="161" t="str">
        <f ca="1">IF(Z14="","",IF(ISNA(VLOOKUP(B:B,Calendrier!A13:BR193,65,FALSE)),"",VLOOKUP(B:B,Calendrier!A13:BR193,65,FALSE)))</f>
        <v/>
      </c>
      <c r="AB14" s="154" t="str">
        <f ca="1">IF(Z14="","",VLOOKUP(B14,Calendrier!A13:BR193,58,0))</f>
        <v/>
      </c>
      <c r="AC14" s="162" t="str">
        <f t="shared" ca="1" si="9"/>
        <v/>
      </c>
      <c r="AD14" s="154" t="str">
        <f t="shared" ca="1" si="10"/>
        <v/>
      </c>
      <c r="AE14" s="154" t="str">
        <f t="shared" ca="1" si="11"/>
        <v/>
      </c>
      <c r="AF14" s="154" t="str">
        <f t="shared" ca="1" si="12"/>
        <v/>
      </c>
      <c r="AG14" s="163" t="str">
        <f ca="1">IF(Z14="","",IF(ROUNDDOWN('Tableau de bord'!$C$4/D14,0)&lt;1,1,ROUNDDOWN('Tableau de bord'!$C$4/D14,0)))</f>
        <v/>
      </c>
      <c r="AH14" s="164" t="str">
        <f t="shared" ca="1" si="13"/>
        <v/>
      </c>
      <c r="AI14" s="164" t="str">
        <f ca="1">IF(Z14="","",AH14/'Tableau de bord'!$C$3)</f>
        <v/>
      </c>
      <c r="AJ14" s="154" t="str">
        <f t="shared" ca="1" si="14"/>
        <v/>
      </c>
      <c r="AK14" s="164" t="str">
        <f ca="1">IF(Z14="","",(AH14*('Tableau de bord'!$C$4/100)))</f>
        <v/>
      </c>
      <c r="AL14" s="154" t="str">
        <f ca="1">IF(Z14="","",(AH14*('Tableau de bord'!$C$6/100)))</f>
        <v/>
      </c>
    </row>
    <row r="15" spans="1:38" x14ac:dyDescent="0.2">
      <c r="A15" s="157" t="str">
        <f>IF((Calendrier!BC15)="","",Calendrier!A15)</f>
        <v/>
      </c>
      <c r="B15" s="158" t="str">
        <f t="array" aca="1" ref="B15" ca="1">IFERROR(IF(ROWS($1:14)&lt;=COUNTA($A$2:$A$181),INDEX($A$2:$A$181,SMALL(IF($A$2:$A$181&lt;&gt;"",ROW(INDIRECT("1:"&amp;ROWS($A$2:$A$181)))),ROWS($1:14))),""),"")</f>
        <v>épinard</v>
      </c>
      <c r="C15" s="152">
        <f ca="1">IF(ISNA(VLOOKUP($B15,Calendrier!$A$2:$BR$181,59,0)),"",VLOOKUP($B15,Calendrier!$A$2:$BR$181,59,0))</f>
        <v>8</v>
      </c>
      <c r="D15" s="152" t="str">
        <f ca="1">IF(ISNA(VLOOKUP($B15,Calendrier!$A$2:$BR$181,56,0)),"",VLOOKUP($B15,Calendrier!$A$2:$BR$181,56,0))</f>
        <v>25</v>
      </c>
      <c r="E15" s="152" t="str">
        <f ca="1">IF(ISNA(VLOOKUP($B15,Calendrier!$A$2:$BR$181,57,0)),"",VLOOKUP($B15,Calendrier!$A$2:$BR$181,57,0))</f>
        <v>25</v>
      </c>
      <c r="F15" s="152">
        <f ca="1">IF(ISNA(VLOOKUP($B15,Calendrier!$A$2:$BR$181,55,0)),"",VLOOKUP($B15,Calendrier!$A$2:$BR$181,55,0))</f>
        <v>13</v>
      </c>
      <c r="G15" s="152">
        <f ca="1">IF(ISNA(VLOOKUP($B15,Calendrier!$A$2:$BR$181,60,0)),"",VLOOKUP($B15,Calendrier!$A$2:$BR$181,60,0))</f>
        <v>0.3</v>
      </c>
      <c r="H15" s="152" t="str">
        <f ca="1">IF(ISNA(VLOOKUP($B15,Calendrier!$A$2:$BR$181,61,0)),"",VLOOKUP($B15,Calendrier!$A$2:$BR$181,61,0))</f>
        <v>kg</v>
      </c>
      <c r="I15" s="152">
        <f ca="1">IF(ISERROR(G15*F15*'Tableau de bord'!$C$2),"",G15*F15*'Tableau de bord'!$C$2)</f>
        <v>195</v>
      </c>
      <c r="J15" s="153" t="str">
        <f ca="1">IF(ISNA(IF((VLOOKUP(B15,Calendrier!$A$1:$BR$181,64,0))="P",(VLOOKUP(B15,Calendrier!$A$1:$BR$181,62,0)),"")),"",IF((VLOOKUP(B15,Calendrier!$A$1:$BR$181,64,0))="P",(VLOOKUP(B15,Calendrier!$A$1:$BR$181,62,0)),""))</f>
        <v/>
      </c>
      <c r="K15" s="153" t="str">
        <f t="shared" ca="1" si="0"/>
        <v/>
      </c>
      <c r="L15" s="153" t="str">
        <f ca="1">IF(J15="","",IF(ISNA(VLOOKUP(B:B,Calendrier!A14:BR194,65,FALSE)),"",VLOOKUP(B:B,Calendrier!A14:BR194,65,FALSE)))</f>
        <v/>
      </c>
      <c r="M15" s="153" t="str">
        <f t="shared" ca="1" si="1"/>
        <v/>
      </c>
      <c r="N15" s="153" t="str">
        <f ca="1">IF(J15="","",VLOOKUP(B15,Calendrier!A14:BR194,58,0))</f>
        <v/>
      </c>
      <c r="O15" s="159" t="str">
        <f t="shared" ca="1" si="2"/>
        <v/>
      </c>
      <c r="P15" s="159" t="str">
        <f t="shared" ca="1" si="3"/>
        <v/>
      </c>
      <c r="Q15" s="159" t="str">
        <f t="shared" ca="1" si="4"/>
        <v/>
      </c>
      <c r="R15" s="153" t="str">
        <f t="shared" ca="1" si="5"/>
        <v/>
      </c>
      <c r="S15" s="153" t="str">
        <f t="shared" ca="1" si="6"/>
        <v/>
      </c>
      <c r="T15" s="153" t="str">
        <f ca="1">IF(J15="","",IF(ROUNDDOWN('Tableau de bord'!$C$4/D15,0)&lt;1,1,ROUNDDOWN('Tableau de bord'!$C$4/D15,0)))</f>
        <v/>
      </c>
      <c r="U15" s="160" t="str">
        <f t="shared" ca="1" si="7"/>
        <v/>
      </c>
      <c r="V15" s="160" t="str">
        <f ca="1">IF(J15="","",U15/'Tableau de bord'!$C$3)</f>
        <v/>
      </c>
      <c r="W15" s="153" t="str">
        <f t="shared" ca="1" si="8"/>
        <v/>
      </c>
      <c r="X15" s="153" t="str">
        <f ca="1">IF(J15="","",(U15*('Tableau de bord'!$C$4/100)))</f>
        <v/>
      </c>
      <c r="Y15" s="153" t="str">
        <f ca="1">IF(J15="","",(U15*('Tableau de bord'!$C$6/100)))</f>
        <v/>
      </c>
      <c r="Z15" s="161">
        <f ca="1">IF(ISNA(IF((VLOOKUP(B15,Calendrier!$A$1:$BR$181,64,0))="S",(VLOOKUP(B15,Calendrier!$A$1:$BR$181,62,0)),"")),"",IF((VLOOKUP(B15,Calendrier!$A$1:$BR$181,64,0))="S",(VLOOKUP(B15,Calendrier!$A$1:$BR$181,62,0)),""))</f>
        <v>1</v>
      </c>
      <c r="AA15" s="161">
        <f ca="1">IF(Z15="","",IF(ISNA(VLOOKUP(B:B,Calendrier!A14:BR194,65,FALSE)),"",VLOOKUP(B:B,Calendrier!A14:BR194,65,FALSE)))</f>
        <v>30</v>
      </c>
      <c r="AB15" s="154" t="str">
        <f ca="1">IF(Z15="","",VLOOKUP(B15,Calendrier!A14:BR194,58,0))</f>
        <v>75</v>
      </c>
      <c r="AC15" s="162">
        <f t="shared" ca="1" si="9"/>
        <v>338</v>
      </c>
      <c r="AD15" s="154">
        <f t="shared" ca="1" si="10"/>
        <v>15</v>
      </c>
      <c r="AE15" s="154" t="str">
        <f t="shared" ca="1" si="11"/>
        <v>kg</v>
      </c>
      <c r="AF15" s="154">
        <f t="shared" ca="1" si="12"/>
        <v>195</v>
      </c>
      <c r="AG15" s="163">
        <f ca="1">IF(Z15="","",IF(ROUNDDOWN('Tableau de bord'!$C$4/D15,0)&lt;1,1,ROUNDDOWN('Tableau de bord'!$C$4/D15,0)))</f>
        <v>3</v>
      </c>
      <c r="AH15" s="164">
        <f t="shared" ca="1" si="13"/>
        <v>65</v>
      </c>
      <c r="AI15" s="164">
        <f ca="1">IF(Z15="","",AH15/'Tableau de bord'!$C$3)</f>
        <v>3.25</v>
      </c>
      <c r="AJ15" s="154">
        <f t="shared" ca="1" si="14"/>
        <v>4</v>
      </c>
      <c r="AK15" s="164">
        <f ca="1">IF(Z15="","",(AH15*('Tableau de bord'!$C$4/100)))</f>
        <v>52</v>
      </c>
      <c r="AL15" s="154">
        <f ca="1">IF(Z15="","",(AH15*('Tableau de bord'!$C$6/100)))</f>
        <v>78</v>
      </c>
    </row>
    <row r="16" spans="1:38" x14ac:dyDescent="0.2">
      <c r="A16" s="157" t="str">
        <f>IF((Calendrier!BC16)="","",Calendrier!A16)</f>
        <v/>
      </c>
      <c r="B16" s="158" t="str">
        <f t="array" aca="1" ref="B16" ca="1">IFERROR(IF(ROWS($1:15)&lt;=COUNTA($A$2:$A$181),INDEX($A$2:$A$181,SMALL(IF($A$2:$A$181&lt;&gt;"",ROW(INDIRECT("1:"&amp;ROWS($A$2:$A$181)))),ROWS($1:15))),""),"")</f>
        <v>potimarron</v>
      </c>
      <c r="C16" s="152">
        <f ca="1">IF(ISNA(VLOOKUP($B16,Calendrier!$A$2:$BR$181,59,0)),"",VLOOKUP($B16,Calendrier!$A$2:$BR$181,59,0))</f>
        <v>25</v>
      </c>
      <c r="D16" s="152" t="str">
        <f ca="1">IF(ISNA(VLOOKUP($B16,Calendrier!$A$2:$BR$181,56,0)),"",VLOOKUP($B16,Calendrier!$A$2:$BR$181,56,0))</f>
        <v>250</v>
      </c>
      <c r="E16" s="152" t="str">
        <f ca="1">IF(ISNA(VLOOKUP($B16,Calendrier!$A$2:$BR$181,57,0)),"",VLOOKUP($B16,Calendrier!$A$2:$BR$181,57,0))</f>
        <v>35</v>
      </c>
      <c r="F16" s="152">
        <f ca="1">IF(ISNA(VLOOKUP($B16,Calendrier!$A$2:$BR$181,55,0)),"",VLOOKUP($B16,Calendrier!$A$2:$BR$181,55,0))</f>
        <v>1</v>
      </c>
      <c r="G16" s="152">
        <f ca="1">IF(ISNA(VLOOKUP($B16,Calendrier!$A$2:$BR$181,60,0)),"",VLOOKUP($B16,Calendrier!$A$2:$BR$181,60,0))</f>
        <v>1</v>
      </c>
      <c r="H16" s="152" t="str">
        <f ca="1">IF(ISNA(VLOOKUP($B16,Calendrier!$A$2:$BR$181,61,0)),"",VLOOKUP($B16,Calendrier!$A$2:$BR$181,61,0))</f>
        <v>u</v>
      </c>
      <c r="I16" s="152">
        <f ca="1">IF(ISERROR(G16*F16*'Tableau de bord'!$C$2),"",G16*F16*'Tableau de bord'!$C$2)</f>
        <v>50</v>
      </c>
      <c r="J16" s="153">
        <f ca="1">IF(ISNA(IF((VLOOKUP(B16,Calendrier!$A$1:$BR$181,64,0))="P",(VLOOKUP(B16,Calendrier!$A$1:$BR$181,62,0)),"")),"",IF((VLOOKUP(B16,Calendrier!$A$1:$BR$181,64,0))="P",(VLOOKUP(B16,Calendrier!$A$1:$BR$181,62,0)),""))</f>
        <v>2</v>
      </c>
      <c r="K16" s="153">
        <f t="shared" ca="1" si="0"/>
        <v>25</v>
      </c>
      <c r="L16" s="153">
        <f ca="1">IF(J16="","",IF(ISNA(VLOOKUP(B:B,Calendrier!A15:BR195,65,FALSE)),"",VLOOKUP(B:B,Calendrier!A15:BR195,65,FALSE)))</f>
        <v>30</v>
      </c>
      <c r="M16" s="153">
        <f t="shared" ca="1" si="1"/>
        <v>32.5</v>
      </c>
      <c r="N16" s="153">
        <f ca="1">IF(J16="","",VLOOKUP(B16,Calendrier!A15:BR195,58,0))</f>
        <v>80</v>
      </c>
      <c r="O16" s="159">
        <f t="shared" ca="1" si="2"/>
        <v>39</v>
      </c>
      <c r="P16" s="159">
        <f t="shared" ca="1" si="3"/>
        <v>39</v>
      </c>
      <c r="Q16" s="159">
        <f t="shared" ca="1" si="4"/>
        <v>50</v>
      </c>
      <c r="R16" s="153" t="str">
        <f t="shared" ca="1" si="5"/>
        <v>u</v>
      </c>
      <c r="S16" s="153">
        <f t="shared" ca="1" si="6"/>
        <v>11.375</v>
      </c>
      <c r="T16" s="153">
        <f ca="1">IF(J16="","",IF(ROUNDDOWN('Tableau de bord'!$C$4/D16,0)&lt;1,1,ROUNDDOWN('Tableau de bord'!$C$4/D16,0)))</f>
        <v>1</v>
      </c>
      <c r="U16" s="160">
        <f t="shared" ca="1" si="7"/>
        <v>11.375</v>
      </c>
      <c r="V16" s="160">
        <f ca="1">IF(J16="","",U16/'Tableau de bord'!$C$3)</f>
        <v>0.56874999999999998</v>
      </c>
      <c r="W16" s="153">
        <f t="shared" ca="1" si="8"/>
        <v>1</v>
      </c>
      <c r="X16" s="153">
        <f ca="1">IF(J16="","",(U16*('Tableau de bord'!$C$4/100)))</f>
        <v>9.1</v>
      </c>
      <c r="Y16" s="153">
        <f ca="1">IF(J16="","",(U16*('Tableau de bord'!$C$6/100)))</f>
        <v>13.65</v>
      </c>
      <c r="Z16" s="161" t="str">
        <f ca="1">IF(ISNA(IF((VLOOKUP(B16,Calendrier!$A$1:$BR$181,64,0))="S",(VLOOKUP(B16,Calendrier!$A$1:$BR$181,62,0)),"")),"",IF((VLOOKUP(B16,Calendrier!$A$1:$BR$181,64,0))="S",(VLOOKUP(B16,Calendrier!$A$1:$BR$181,62,0)),""))</f>
        <v/>
      </c>
      <c r="AA16" s="161" t="str">
        <f ca="1">IF(Z16="","",IF(ISNA(VLOOKUP(B:B,Calendrier!A15:BR195,65,FALSE)),"",VLOOKUP(B:B,Calendrier!A15:BR195,65,FALSE)))</f>
        <v/>
      </c>
      <c r="AB16" s="154" t="str">
        <f ca="1">IF(Z16="","",VLOOKUP(B16,Calendrier!A15:BR195,58,0))</f>
        <v/>
      </c>
      <c r="AC16" s="162" t="str">
        <f t="shared" ca="1" si="9"/>
        <v/>
      </c>
      <c r="AD16" s="154" t="str">
        <f t="shared" ca="1" si="10"/>
        <v/>
      </c>
      <c r="AE16" s="154" t="str">
        <f t="shared" ca="1" si="11"/>
        <v/>
      </c>
      <c r="AF16" s="154" t="str">
        <f t="shared" ca="1" si="12"/>
        <v/>
      </c>
      <c r="AG16" s="163" t="str">
        <f ca="1">IF(Z16="","",IF(ROUNDDOWN('Tableau de bord'!$C$4/D16,0)&lt;1,1,ROUNDDOWN('Tableau de bord'!$C$4/D16,0)))</f>
        <v/>
      </c>
      <c r="AH16" s="164" t="str">
        <f t="shared" ca="1" si="13"/>
        <v/>
      </c>
      <c r="AI16" s="164" t="str">
        <f ca="1">IF(Z16="","",AH16/'Tableau de bord'!$C$3)</f>
        <v/>
      </c>
      <c r="AJ16" s="154" t="str">
        <f t="shared" ca="1" si="14"/>
        <v/>
      </c>
      <c r="AK16" s="164" t="str">
        <f ca="1">IF(Z16="","",(AH16*('Tableau de bord'!$C$4/100)))</f>
        <v/>
      </c>
      <c r="AL16" s="154" t="str">
        <f ca="1">IF(Z16="","",(AH16*('Tableau de bord'!$C$6/100)))</f>
        <v/>
      </c>
    </row>
    <row r="17" spans="1:38" x14ac:dyDescent="0.2">
      <c r="A17" s="157" t="str">
        <f>IF((Calendrier!BC17)="","",Calendrier!A17)</f>
        <v>haricot</v>
      </c>
      <c r="B17" s="158" t="str">
        <f t="array" aca="1" ref="B17" ca="1">IFERROR(IF(ROWS($1:16)&lt;=COUNTA($A$2:$A$181),INDEX($A$2:$A$181,SMALL(IF($A$2:$A$181&lt;&gt;"",ROW(INDIRECT("1:"&amp;ROWS($A$2:$A$181)))),ROWS($1:16))),""),"")</f>
        <v>butternut</v>
      </c>
      <c r="C17" s="152">
        <f ca="1">IF(ISNA(VLOOKUP($B17,Calendrier!$A$2:$BR$181,59,0)),"",VLOOKUP($B17,Calendrier!$A$2:$BR$181,59,0))</f>
        <v>20</v>
      </c>
      <c r="D17" s="152" t="str">
        <f ca="1">IF(ISNA(VLOOKUP($B17,Calendrier!$A$2:$BR$181,56,0)),"",VLOOKUP($B17,Calendrier!$A$2:$BR$181,56,0))</f>
        <v>250</v>
      </c>
      <c r="E17" s="152" t="str">
        <f ca="1">IF(ISNA(VLOOKUP($B17,Calendrier!$A$2:$BR$181,57,0)),"",VLOOKUP($B17,Calendrier!$A$2:$BR$181,57,0))</f>
        <v>35</v>
      </c>
      <c r="F17" s="152">
        <f ca="1">IF(ISNA(VLOOKUP($B17,Calendrier!$A$2:$BR$181,55,0)),"",VLOOKUP($B17,Calendrier!$A$2:$BR$181,55,0))</f>
        <v>1</v>
      </c>
      <c r="G17" s="152">
        <f ca="1">IF(ISNA(VLOOKUP($B17,Calendrier!$A$2:$BR$181,60,0)),"",VLOOKUP($B17,Calendrier!$A$2:$BR$181,60,0))</f>
        <v>1</v>
      </c>
      <c r="H17" s="152" t="str">
        <f ca="1">IF(ISNA(VLOOKUP($B17,Calendrier!$A$2:$BR$181,61,0)),"",VLOOKUP($B17,Calendrier!$A$2:$BR$181,61,0))</f>
        <v>u</v>
      </c>
      <c r="I17" s="152">
        <f ca="1">IF(ISERROR(G17*F17*'Tableau de bord'!$C$2),"",G17*F17*'Tableau de bord'!$C$2)</f>
        <v>50</v>
      </c>
      <c r="J17" s="153">
        <f ca="1">IF(ISNA(IF((VLOOKUP(B17,Calendrier!$A$1:$BR$181,64,0))="P",(VLOOKUP(B17,Calendrier!$A$1:$BR$181,62,0)),"")),"",IF((VLOOKUP(B17,Calendrier!$A$1:$BR$181,64,0))="P",(VLOOKUP(B17,Calendrier!$A$1:$BR$181,62,0)),""))</f>
        <v>2</v>
      </c>
      <c r="K17" s="153">
        <f t="shared" ca="1" si="0"/>
        <v>25</v>
      </c>
      <c r="L17" s="153">
        <f ca="1">IF(J17="","",IF(ISNA(VLOOKUP(B:B,Calendrier!A16:BR196,65,FALSE)),"",VLOOKUP(B:B,Calendrier!A16:BR196,65,FALSE)))</f>
        <v>30</v>
      </c>
      <c r="M17" s="153">
        <f t="shared" ca="1" si="1"/>
        <v>32.5</v>
      </c>
      <c r="N17" s="153">
        <f ca="1">IF(J17="","",VLOOKUP(B17,Calendrier!A16:BR196,58,0))</f>
        <v>80</v>
      </c>
      <c r="O17" s="159">
        <f t="shared" ca="1" si="2"/>
        <v>39</v>
      </c>
      <c r="P17" s="159">
        <f t="shared" ca="1" si="3"/>
        <v>39</v>
      </c>
      <c r="Q17" s="159">
        <f t="shared" ca="1" si="4"/>
        <v>50</v>
      </c>
      <c r="R17" s="153" t="str">
        <f t="shared" ca="1" si="5"/>
        <v>u</v>
      </c>
      <c r="S17" s="153">
        <f t="shared" ca="1" si="6"/>
        <v>11.375</v>
      </c>
      <c r="T17" s="153">
        <f ca="1">IF(J17="","",IF(ROUNDDOWN('Tableau de bord'!$C$4/D17,0)&lt;1,1,ROUNDDOWN('Tableau de bord'!$C$4/D17,0)))</f>
        <v>1</v>
      </c>
      <c r="U17" s="160">
        <f t="shared" ca="1" si="7"/>
        <v>11.375</v>
      </c>
      <c r="V17" s="160">
        <f ca="1">IF(J17="","",U17/'Tableau de bord'!$C$3)</f>
        <v>0.56874999999999998</v>
      </c>
      <c r="W17" s="153">
        <f t="shared" ca="1" si="8"/>
        <v>1</v>
      </c>
      <c r="X17" s="153">
        <f ca="1">IF(J17="","",(U17*('Tableau de bord'!$C$4/100)))</f>
        <v>9.1</v>
      </c>
      <c r="Y17" s="153">
        <f ca="1">IF(J17="","",(U17*('Tableau de bord'!$C$6/100)))</f>
        <v>13.65</v>
      </c>
      <c r="Z17" s="161" t="str">
        <f ca="1">IF(ISNA(IF((VLOOKUP(B17,Calendrier!$A$1:$BR$181,64,0))="S",(VLOOKUP(B17,Calendrier!$A$1:$BR$181,62,0)),"")),"",IF((VLOOKUP(B17,Calendrier!$A$1:$BR$181,64,0))="S",(VLOOKUP(B17,Calendrier!$A$1:$BR$181,62,0)),""))</f>
        <v/>
      </c>
      <c r="AA17" s="161" t="str">
        <f ca="1">IF(Z17="","",IF(ISNA(VLOOKUP(B:B,Calendrier!A16:BR196,65,FALSE)),"",VLOOKUP(B:B,Calendrier!A16:BR196,65,FALSE)))</f>
        <v/>
      </c>
      <c r="AB17" s="154" t="str">
        <f ca="1">IF(Z17="","",VLOOKUP(B17,Calendrier!A16:BR196,58,0))</f>
        <v/>
      </c>
      <c r="AC17" s="162" t="str">
        <f t="shared" ca="1" si="9"/>
        <v/>
      </c>
      <c r="AD17" s="154" t="str">
        <f t="shared" ca="1" si="10"/>
        <v/>
      </c>
      <c r="AE17" s="154" t="str">
        <f t="shared" ca="1" si="11"/>
        <v/>
      </c>
      <c r="AF17" s="154" t="str">
        <f t="shared" ca="1" si="12"/>
        <v/>
      </c>
      <c r="AG17" s="163" t="str">
        <f ca="1">IF(Z17="","",IF(ROUNDDOWN('Tableau de bord'!$C$4/D17,0)&lt;1,1,ROUNDDOWN('Tableau de bord'!$C$4/D17,0)))</f>
        <v/>
      </c>
      <c r="AH17" s="164" t="str">
        <f t="shared" ca="1" si="13"/>
        <v/>
      </c>
      <c r="AI17" s="164" t="str">
        <f ca="1">IF(Z17="","",AH17/'Tableau de bord'!$C$3)</f>
        <v/>
      </c>
      <c r="AJ17" s="154" t="str">
        <f t="shared" ca="1" si="14"/>
        <v/>
      </c>
      <c r="AK17" s="164" t="str">
        <f ca="1">IF(Z17="","",(AH17*('Tableau de bord'!$C$4/100)))</f>
        <v/>
      </c>
      <c r="AL17" s="154" t="str">
        <f ca="1">IF(Z17="","",(AH17*('Tableau de bord'!$C$6/100)))</f>
        <v/>
      </c>
    </row>
    <row r="18" spans="1:38" x14ac:dyDescent="0.2">
      <c r="A18" s="157" t="str">
        <f>IF((Calendrier!BC18)="","",Calendrier!A18)</f>
        <v/>
      </c>
      <c r="B18" s="158" t="str">
        <f t="array" aca="1" ref="B18" ca="1">IFERROR(IF(ROWS($1:17)&lt;=COUNTA($A$2:$A$181),INDEX($A$2:$A$181,SMALL(IF($A$2:$A$181&lt;&gt;"",ROW(INDIRECT("1:"&amp;ROWS($A$2:$A$181)))),ROWS($1:17))),""),"")</f>
        <v>panais</v>
      </c>
      <c r="C18" s="152">
        <f ca="1">IF(ISNA(VLOOKUP($B18,Calendrier!$A$2:$BR$181,59,0)),"",VLOOKUP($B18,Calendrier!$A$2:$BR$181,59,0))</f>
        <v>15</v>
      </c>
      <c r="D18" s="152" t="str">
        <f ca="1">IF(ISNA(VLOOKUP($B18,Calendrier!$A$2:$BR$181,56,0)),"",VLOOKUP($B18,Calendrier!$A$2:$BR$181,56,0))</f>
        <v>30</v>
      </c>
      <c r="E18" s="152" t="str">
        <f ca="1">IF(ISNA(VLOOKUP($B18,Calendrier!$A$2:$BR$181,57,0)),"",VLOOKUP($B18,Calendrier!$A$2:$BR$181,57,0))</f>
        <v>6</v>
      </c>
      <c r="F18" s="152">
        <f ca="1">IF(ISNA(VLOOKUP($B18,Calendrier!$A$2:$BR$181,55,0)),"",VLOOKUP($B18,Calendrier!$A$2:$BR$181,55,0))</f>
        <v>6</v>
      </c>
      <c r="G18" s="152">
        <f ca="1">IF(ISNA(VLOOKUP($B18,Calendrier!$A$2:$BR$181,60,0)),"",VLOOKUP($B18,Calendrier!$A$2:$BR$181,60,0))</f>
        <v>0.3</v>
      </c>
      <c r="H18" s="152" t="str">
        <f ca="1">IF(ISNA(VLOOKUP($B18,Calendrier!$A$2:$BR$181,61,0)),"",VLOOKUP($B18,Calendrier!$A$2:$BR$181,61,0))</f>
        <v>kg</v>
      </c>
      <c r="I18" s="152">
        <f ca="1">IF(ISERROR(G18*F18*'Tableau de bord'!$C$2),"",G18*F18*'Tableau de bord'!$C$2)</f>
        <v>89.999999999999986</v>
      </c>
      <c r="J18" s="153" t="str">
        <f ca="1">IF(ISNA(IF((VLOOKUP(B18,Calendrier!$A$1:$BR$181,64,0))="P",(VLOOKUP(B18,Calendrier!$A$1:$BR$181,62,0)),"")),"",IF((VLOOKUP(B18,Calendrier!$A$1:$BR$181,64,0))="P",(VLOOKUP(B18,Calendrier!$A$1:$BR$181,62,0)),""))</f>
        <v/>
      </c>
      <c r="K18" s="153" t="str">
        <f t="shared" ca="1" si="0"/>
        <v/>
      </c>
      <c r="L18" s="153" t="str">
        <f ca="1">IF(J18="","",IF(ISNA(VLOOKUP(B:B,Calendrier!A17:BR197,65,FALSE)),"",VLOOKUP(B:B,Calendrier!A17:BR197,65,FALSE)))</f>
        <v/>
      </c>
      <c r="M18" s="153" t="str">
        <f t="shared" ca="1" si="1"/>
        <v/>
      </c>
      <c r="N18" s="153" t="str">
        <f ca="1">IF(J18="","",VLOOKUP(B18,Calendrier!A17:BR197,58,0))</f>
        <v/>
      </c>
      <c r="O18" s="159" t="str">
        <f t="shared" ca="1" si="2"/>
        <v/>
      </c>
      <c r="P18" s="159" t="str">
        <f t="shared" ca="1" si="3"/>
        <v/>
      </c>
      <c r="Q18" s="159" t="str">
        <f t="shared" ca="1" si="4"/>
        <v/>
      </c>
      <c r="R18" s="153" t="str">
        <f t="shared" ca="1" si="5"/>
        <v/>
      </c>
      <c r="S18" s="153" t="str">
        <f t="shared" ca="1" si="6"/>
        <v/>
      </c>
      <c r="T18" s="153" t="str">
        <f ca="1">IF(J18="","",IF(ROUNDDOWN('Tableau de bord'!$C$4/D18,0)&lt;1,1,ROUNDDOWN('Tableau de bord'!$C$4/D18,0)))</f>
        <v/>
      </c>
      <c r="U18" s="160" t="str">
        <f t="shared" ca="1" si="7"/>
        <v/>
      </c>
      <c r="V18" s="160" t="str">
        <f ca="1">IF(J18="","",U18/'Tableau de bord'!$C$3)</f>
        <v/>
      </c>
      <c r="W18" s="153" t="str">
        <f t="shared" ca="1" si="8"/>
        <v/>
      </c>
      <c r="X18" s="153" t="str">
        <f ca="1">IF(J18="","",(U18*('Tableau de bord'!$C$4/100)))</f>
        <v/>
      </c>
      <c r="Y18" s="153" t="str">
        <f ca="1">IF(J18="","",(U18*('Tableau de bord'!$C$6/100)))</f>
        <v/>
      </c>
      <c r="Z18" s="161">
        <f ca="1">IF(ISNA(IF((VLOOKUP(B18,Calendrier!$A$1:$BR$181,64,0))="S",(VLOOKUP(B18,Calendrier!$A$1:$BR$181,62,0)),"")),"",IF((VLOOKUP(B18,Calendrier!$A$1:$BR$181,64,0))="S",(VLOOKUP(B18,Calendrier!$A$1:$BR$181,62,0)),""))</f>
        <v>0.4</v>
      </c>
      <c r="AA18" s="161">
        <f ca="1">IF(Z18="","",IF(ISNA(VLOOKUP(B:B,Calendrier!A17:BR197,65,FALSE)),"",VLOOKUP(B:B,Calendrier!A17:BR197,65,FALSE)))</f>
        <v>30</v>
      </c>
      <c r="AB18" s="154" t="str">
        <f ca="1">IF(Z18="","",VLOOKUP(B18,Calendrier!A17:BR197,58,0))</f>
        <v>50</v>
      </c>
      <c r="AC18" s="162">
        <f t="shared" ca="1" si="9"/>
        <v>93.59999999999998</v>
      </c>
      <c r="AD18" s="154">
        <f t="shared" ca="1" si="10"/>
        <v>14.999999999999998</v>
      </c>
      <c r="AE18" s="154" t="str">
        <f t="shared" ca="1" si="11"/>
        <v>kg</v>
      </c>
      <c r="AF18" s="154">
        <f t="shared" ca="1" si="12"/>
        <v>35.999999999999993</v>
      </c>
      <c r="AG18" s="163">
        <f ca="1">IF(Z18="","",IF(ROUNDDOWN('Tableau de bord'!$C$4/D18,0)&lt;1,1,ROUNDDOWN('Tableau de bord'!$C$4/D18,0)))</f>
        <v>2</v>
      </c>
      <c r="AH18" s="164">
        <f t="shared" ca="1" si="13"/>
        <v>17.999999999999996</v>
      </c>
      <c r="AI18" s="164">
        <f ca="1">IF(Z18="","",AH18/'Tableau de bord'!$C$3)</f>
        <v>0.8999999999999998</v>
      </c>
      <c r="AJ18" s="154">
        <f t="shared" ca="1" si="14"/>
        <v>1</v>
      </c>
      <c r="AK18" s="164">
        <f ca="1">IF(Z18="","",(AH18*('Tableau de bord'!$C$4/100)))</f>
        <v>14.399999999999999</v>
      </c>
      <c r="AL18" s="154">
        <f ca="1">IF(Z18="","",(AH18*('Tableau de bord'!$C$6/100)))</f>
        <v>21.599999999999994</v>
      </c>
    </row>
    <row r="19" spans="1:38" x14ac:dyDescent="0.2">
      <c r="A19" s="157" t="str">
        <f>IF((Calendrier!BC19)="","",Calendrier!A19)</f>
        <v/>
      </c>
      <c r="B19" s="158" t="str">
        <f t="array" aca="1" ref="B19" ca="1">IFERROR(IF(ROWS($1:18)&lt;=COUNTA($A$2:$A$181),INDEX($A$2:$A$181,SMALL(IF($A$2:$A$181&lt;&gt;"",ROW(INDIRECT("1:"&amp;ROWS($A$2:$A$181)))),ROWS($1:18))),""),"")</f>
        <v>pois sucré</v>
      </c>
      <c r="C19" s="152">
        <f ca="1">IF(ISNA(VLOOKUP($B19,Calendrier!$A$2:$BR$181,59,0)),"",VLOOKUP($B19,Calendrier!$A$2:$BR$181,59,0))</f>
        <v>25</v>
      </c>
      <c r="D19" s="152" t="str">
        <f ca="1">IF(ISNA(VLOOKUP($B19,Calendrier!$A$2:$BR$181,56,0)),"",VLOOKUP($B19,Calendrier!$A$2:$BR$181,56,0))</f>
        <v>70</v>
      </c>
      <c r="E19" s="152" t="str">
        <f ca="1">IF(ISNA(VLOOKUP($B19,Calendrier!$A$2:$BR$181,57,0)),"",VLOOKUP($B19,Calendrier!$A$2:$BR$181,57,0))</f>
        <v>30</v>
      </c>
      <c r="F19" s="152">
        <f ca="1">IF(ISNA(VLOOKUP($B19,Calendrier!$A$2:$BR$181,55,0)),"",VLOOKUP($B19,Calendrier!$A$2:$BR$181,55,0))</f>
        <v>5</v>
      </c>
      <c r="G19" s="152">
        <f ca="1">IF(ISNA(VLOOKUP($B19,Calendrier!$A$2:$BR$181,60,0)),"",VLOOKUP($B19,Calendrier!$A$2:$BR$181,60,0))</f>
        <v>0.3</v>
      </c>
      <c r="H19" s="152" t="str">
        <f ca="1">IF(ISNA(VLOOKUP($B19,Calendrier!$A$2:$BR$181,61,0)),"",VLOOKUP($B19,Calendrier!$A$2:$BR$181,61,0))</f>
        <v>kg</v>
      </c>
      <c r="I19" s="152">
        <f ca="1">IF(ISERROR(G19*F19*'Tableau de bord'!$C$2),"",G19*F19*'Tableau de bord'!$C$2)</f>
        <v>75</v>
      </c>
      <c r="J19" s="153" t="str">
        <f ca="1">IF(ISNA(IF((VLOOKUP(B19,Calendrier!$A$1:$BR$181,64,0))="P",(VLOOKUP(B19,Calendrier!$A$1:$BR$181,62,0)),"")),"",IF((VLOOKUP(B19,Calendrier!$A$1:$BR$181,64,0))="P",(VLOOKUP(B19,Calendrier!$A$1:$BR$181,62,0)),""))</f>
        <v/>
      </c>
      <c r="K19" s="153" t="str">
        <f t="shared" ca="1" si="0"/>
        <v/>
      </c>
      <c r="L19" s="153" t="str">
        <f ca="1">IF(J19="","",IF(ISNA(VLOOKUP(B:B,Calendrier!A18:BR198,65,FALSE)),"",VLOOKUP(B:B,Calendrier!A18:BR198,65,FALSE)))</f>
        <v/>
      </c>
      <c r="M19" s="153" t="str">
        <f t="shared" ca="1" si="1"/>
        <v/>
      </c>
      <c r="N19" s="153" t="str">
        <f ca="1">IF(J19="","",VLOOKUP(B19,Calendrier!A18:BR198,58,0))</f>
        <v/>
      </c>
      <c r="O19" s="159" t="str">
        <f t="shared" ca="1" si="2"/>
        <v/>
      </c>
      <c r="P19" s="159" t="str">
        <f t="shared" ca="1" si="3"/>
        <v/>
      </c>
      <c r="Q19" s="159" t="str">
        <f t="shared" ca="1" si="4"/>
        <v/>
      </c>
      <c r="R19" s="153" t="str">
        <f t="shared" ca="1" si="5"/>
        <v/>
      </c>
      <c r="S19" s="153" t="str">
        <f t="shared" ca="1" si="6"/>
        <v/>
      </c>
      <c r="T19" s="153" t="str">
        <f ca="1">IF(J19="","",IF(ROUNDDOWN('Tableau de bord'!$C$4/D19,0)&lt;1,1,ROUNDDOWN('Tableau de bord'!$C$4/D19,0)))</f>
        <v/>
      </c>
      <c r="U19" s="160" t="str">
        <f t="shared" ca="1" si="7"/>
        <v/>
      </c>
      <c r="V19" s="160" t="str">
        <f ca="1">IF(J19="","",U19/'Tableau de bord'!$C$3)</f>
        <v/>
      </c>
      <c r="W19" s="153" t="str">
        <f t="shared" ca="1" si="8"/>
        <v/>
      </c>
      <c r="X19" s="153" t="str">
        <f ca="1">IF(J19="","",(U19*('Tableau de bord'!$C$4/100)))</f>
        <v/>
      </c>
      <c r="Y19" s="153" t="str">
        <f ca="1">IF(J19="","",(U19*('Tableau de bord'!$C$6/100)))</f>
        <v/>
      </c>
      <c r="Z19" s="161">
        <f ca="1">IF(ISNA(IF((VLOOKUP(B19,Calendrier!$A$1:$BR$181,64,0))="S",(VLOOKUP(B19,Calendrier!$A$1:$BR$181,62,0)),"")),"",IF((VLOOKUP(B19,Calendrier!$A$1:$BR$181,64,0))="S",(VLOOKUP(B19,Calendrier!$A$1:$BR$181,62,0)),""))</f>
        <v>0.35</v>
      </c>
      <c r="AA19" s="161">
        <f ca="1">IF(Z19="","",IF(ISNA(VLOOKUP(B:B,Calendrier!A18:BR198,65,FALSE)),"",VLOOKUP(B:B,Calendrier!A18:BR198,65,FALSE)))</f>
        <v>30</v>
      </c>
      <c r="AB19" s="154" t="str">
        <f ca="1">IF(Z19="","",VLOOKUP(B19,Calendrier!A18:BR198,58,0))</f>
        <v>85</v>
      </c>
      <c r="AC19" s="162">
        <f t="shared" ca="1" si="9"/>
        <v>40.147058823529413</v>
      </c>
      <c r="AD19" s="154">
        <f t="shared" ca="1" si="10"/>
        <v>15</v>
      </c>
      <c r="AE19" s="154" t="str">
        <f t="shared" ca="1" si="11"/>
        <v>kg</v>
      </c>
      <c r="AF19" s="154">
        <f t="shared" ca="1" si="12"/>
        <v>26.25</v>
      </c>
      <c r="AG19" s="163">
        <f ca="1">IF(Z19="","",IF(ROUNDDOWN('Tableau de bord'!$C$4/D19,0)&lt;1,1,ROUNDDOWN('Tableau de bord'!$C$4/D19,0)))</f>
        <v>1</v>
      </c>
      <c r="AH19" s="164">
        <f t="shared" ca="1" si="13"/>
        <v>26.25</v>
      </c>
      <c r="AI19" s="164">
        <f ca="1">IF(Z19="","",AH19/'Tableau de bord'!$C$3)</f>
        <v>1.3125</v>
      </c>
      <c r="AJ19" s="154">
        <f t="shared" ca="1" si="14"/>
        <v>2</v>
      </c>
      <c r="AK19" s="164">
        <f ca="1">IF(Z19="","",(AH19*('Tableau de bord'!$C$4/100)))</f>
        <v>21</v>
      </c>
      <c r="AL19" s="154">
        <f ca="1">IF(Z19="","",(AH19*('Tableau de bord'!$C$6/100)))</f>
        <v>31.5</v>
      </c>
    </row>
    <row r="20" spans="1:38" x14ac:dyDescent="0.2">
      <c r="A20" s="157" t="str">
        <f>IF((Calendrier!BC20)="","",Calendrier!A20)</f>
        <v>aubergine</v>
      </c>
      <c r="B20" s="158" t="str">
        <f t="array" aca="1" ref="B20" ca="1">IFERROR(IF(ROWS($1:19)&lt;=COUNTA($A$2:$A$181),INDEX($A$2:$A$181,SMALL(IF($A$2:$A$181&lt;&gt;"",ROW(INDIRECT("1:"&amp;ROWS($A$2:$A$181)))),ROWS($1:19))),""),"")</f>
        <v>chou rave</v>
      </c>
      <c r="C20" s="152">
        <f ca="1">IF(ISNA(VLOOKUP($B20,Calendrier!$A$2:$BR$181,59,0)),"",VLOOKUP($B20,Calendrier!$A$2:$BR$181,59,0))</f>
        <v>22</v>
      </c>
      <c r="D20" s="152" t="str">
        <f ca="1">IF(ISNA(VLOOKUP($B20,Calendrier!$A$2:$BR$181,56,0)),"",VLOOKUP($B20,Calendrier!$A$2:$BR$181,56,0))</f>
        <v>25</v>
      </c>
      <c r="E20" s="152" t="str">
        <f ca="1">IF(ISNA(VLOOKUP($B20,Calendrier!$A$2:$BR$181,57,0)),"",VLOOKUP($B20,Calendrier!$A$2:$BR$181,57,0))</f>
        <v>35</v>
      </c>
      <c r="F20" s="152">
        <f ca="1">IF(ISNA(VLOOKUP($B20,Calendrier!$A$2:$BR$181,55,0)),"",VLOOKUP($B20,Calendrier!$A$2:$BR$181,55,0))</f>
        <v>9</v>
      </c>
      <c r="G20" s="152">
        <f ca="1">IF(ISNA(VLOOKUP($B20,Calendrier!$A$2:$BR$181,60,0)),"",VLOOKUP($B20,Calendrier!$A$2:$BR$181,60,0))</f>
        <v>0.5</v>
      </c>
      <c r="H20" s="152" t="str">
        <f ca="1">IF(ISNA(VLOOKUP($B20,Calendrier!$A$2:$BR$181,61,0)),"",VLOOKUP($B20,Calendrier!$A$2:$BR$181,61,0))</f>
        <v>u</v>
      </c>
      <c r="I20" s="152">
        <f ca="1">IF(ISERROR(G20*F20*'Tableau de bord'!$C$2),"",G20*F20*'Tableau de bord'!$C$2)</f>
        <v>225</v>
      </c>
      <c r="J20" s="153">
        <f ca="1">IF(ISNA(IF((VLOOKUP(B20,Calendrier!$A$1:$BR$181,64,0))="P",(VLOOKUP(B20,Calendrier!$A$1:$BR$181,62,0)),"")),"",IF((VLOOKUP(B20,Calendrier!$A$1:$BR$181,64,0))="P",(VLOOKUP(B20,Calendrier!$A$1:$BR$181,62,0)),""))</f>
        <v>1</v>
      </c>
      <c r="K20" s="153">
        <f t="shared" ca="1" si="0"/>
        <v>225</v>
      </c>
      <c r="L20" s="153">
        <f ca="1">IF(J20="","",IF(ISNA(VLOOKUP(B:B,Calendrier!A19:BR199,65,FALSE)),"",VLOOKUP(B:B,Calendrier!A19:BR199,65,FALSE)))</f>
        <v>30</v>
      </c>
      <c r="M20" s="153">
        <f t="shared" ca="1" si="1"/>
        <v>292.5</v>
      </c>
      <c r="N20" s="153" t="str">
        <f ca="1">IF(J20="","",VLOOKUP(B20,Calendrier!A19:BR199,58,0))</f>
        <v>75</v>
      </c>
      <c r="O20" s="159">
        <f t="shared" ca="1" si="2"/>
        <v>365.625</v>
      </c>
      <c r="P20" s="159">
        <f t="shared" ca="1" si="3"/>
        <v>40.625</v>
      </c>
      <c r="Q20" s="159">
        <f t="shared" ca="1" si="4"/>
        <v>25</v>
      </c>
      <c r="R20" s="153" t="str">
        <f t="shared" ca="1" si="5"/>
        <v>u</v>
      </c>
      <c r="S20" s="153">
        <f t="shared" ca="1" si="6"/>
        <v>102.375</v>
      </c>
      <c r="T20" s="153">
        <f ca="1">IF(J20="","",IF(ROUNDDOWN('Tableau de bord'!$C$4/D20,0)&lt;1,1,ROUNDDOWN('Tableau de bord'!$C$4/D20,0)))</f>
        <v>3</v>
      </c>
      <c r="U20" s="160">
        <f t="shared" ca="1" si="7"/>
        <v>34.125</v>
      </c>
      <c r="V20" s="160">
        <f ca="1">IF(J20="","",U20/'Tableau de bord'!$C$3)</f>
        <v>1.70625</v>
      </c>
      <c r="W20" s="153">
        <f t="shared" ca="1" si="8"/>
        <v>2</v>
      </c>
      <c r="X20" s="153">
        <f ca="1">IF(J20="","",(U20*('Tableau de bord'!$C$4/100)))</f>
        <v>27.3</v>
      </c>
      <c r="Y20" s="153">
        <f ca="1">IF(J20="","",(U20*('Tableau de bord'!$C$6/100)))</f>
        <v>40.949999999999996</v>
      </c>
      <c r="Z20" s="161" t="str">
        <f ca="1">IF(ISNA(IF((VLOOKUP(B20,Calendrier!$A$1:$BR$181,64,0))="S",(VLOOKUP(B20,Calendrier!$A$1:$BR$181,62,0)),"")),"",IF((VLOOKUP(B20,Calendrier!$A$1:$BR$181,64,0))="S",(VLOOKUP(B20,Calendrier!$A$1:$BR$181,62,0)),""))</f>
        <v/>
      </c>
      <c r="AA20" s="161" t="str">
        <f ca="1">IF(Z20="","",IF(ISNA(VLOOKUP(B:B,Calendrier!A19:BR199,65,FALSE)),"",VLOOKUP(B:B,Calendrier!A19:BR199,65,FALSE)))</f>
        <v/>
      </c>
      <c r="AB20" s="154" t="str">
        <f ca="1">IF(Z20="","",VLOOKUP(B20,Calendrier!A19:BR199,58,0))</f>
        <v/>
      </c>
      <c r="AC20" s="162" t="str">
        <f t="shared" ca="1" si="9"/>
        <v/>
      </c>
      <c r="AD20" s="154" t="str">
        <f t="shared" ca="1" si="10"/>
        <v/>
      </c>
      <c r="AE20" s="154" t="str">
        <f t="shared" ca="1" si="11"/>
        <v/>
      </c>
      <c r="AF20" s="154" t="str">
        <f t="shared" ca="1" si="12"/>
        <v/>
      </c>
      <c r="AG20" s="163" t="str">
        <f ca="1">IF(Z20="","",IF(ROUNDDOWN('Tableau de bord'!$C$4/D20,0)&lt;1,1,ROUNDDOWN('Tableau de bord'!$C$4/D20,0)))</f>
        <v/>
      </c>
      <c r="AH20" s="164" t="str">
        <f t="shared" ca="1" si="13"/>
        <v/>
      </c>
      <c r="AI20" s="164" t="str">
        <f ca="1">IF(Z20="","",AH20/'Tableau de bord'!$C$3)</f>
        <v/>
      </c>
      <c r="AJ20" s="154" t="str">
        <f t="shared" ca="1" si="14"/>
        <v/>
      </c>
      <c r="AK20" s="164" t="str">
        <f ca="1">IF(Z20="","",(AH20*('Tableau de bord'!$C$4/100)))</f>
        <v/>
      </c>
      <c r="AL20" s="154" t="str">
        <f ca="1">IF(Z20="","",(AH20*('Tableau de bord'!$C$6/100)))</f>
        <v/>
      </c>
    </row>
    <row r="21" spans="1:38" x14ac:dyDescent="0.2">
      <c r="A21" s="157" t="str">
        <f>IF((Calendrier!BC21)="","",Calendrier!A21)</f>
        <v/>
      </c>
      <c r="B21" s="158" t="str">
        <f t="array" aca="1" ref="B21" ca="1">IFERROR(IF(ROWS($1:20)&lt;=COUNTA($A$2:$A$181),INDEX($A$2:$A$181,SMALL(IF($A$2:$A$181&lt;&gt;"",ROW(INDIRECT("1:"&amp;ROWS($A$2:$A$181)))),ROWS($1:20))),""),"")</f>
        <v>arroche</v>
      </c>
      <c r="C21" s="152">
        <f ca="1">IF(ISNA(VLOOKUP($B21,Calendrier!$A$2:$BR$181,59,0)),"",VLOOKUP($B21,Calendrier!$A$2:$BR$181,59,0))</f>
        <v>8</v>
      </c>
      <c r="D21" s="152" t="str">
        <f ca="1">IF(ISNA(VLOOKUP($B21,Calendrier!$A$2:$BR$181,56,0)),"",VLOOKUP($B21,Calendrier!$A$2:$BR$181,56,0))</f>
        <v>40</v>
      </c>
      <c r="E21" s="152" t="str">
        <f ca="1">IF(ISNA(VLOOKUP($B21,Calendrier!$A$2:$BR$181,57,0)),"",VLOOKUP($B21,Calendrier!$A$2:$BR$181,57,0))</f>
        <v>40</v>
      </c>
      <c r="F21" s="152">
        <f ca="1">IF(ISNA(VLOOKUP($B21,Calendrier!$A$2:$BR$181,55,0)),"",VLOOKUP($B21,Calendrier!$A$2:$BR$181,55,0))</f>
        <v>10</v>
      </c>
      <c r="G21" s="152">
        <f ca="1">IF(ISNA(VLOOKUP($B21,Calendrier!$A$2:$BR$181,60,0)),"",VLOOKUP($B21,Calendrier!$A$2:$BR$181,60,0))</f>
        <v>0.3</v>
      </c>
      <c r="H21" s="152" t="str">
        <f ca="1">IF(ISNA(VLOOKUP($B21,Calendrier!$A$2:$BR$181,61,0)),"",VLOOKUP($B21,Calendrier!$A$2:$BR$181,61,0))</f>
        <v>kg</v>
      </c>
      <c r="I21" s="152">
        <f ca="1">IF(ISERROR(G21*F21*'Tableau de bord'!$C$2),"",G21*F21*'Tableau de bord'!$C$2)</f>
        <v>150</v>
      </c>
      <c r="J21" s="153" t="str">
        <f ca="1">IF(ISNA(IF((VLOOKUP(B21,Calendrier!$A$1:$BR$181,64,0))="P",(VLOOKUP(B21,Calendrier!$A$1:$BR$181,62,0)),"")),"",IF((VLOOKUP(B21,Calendrier!$A$1:$BR$181,64,0))="P",(VLOOKUP(B21,Calendrier!$A$1:$BR$181,62,0)),""))</f>
        <v/>
      </c>
      <c r="K21" s="153" t="str">
        <f t="shared" ca="1" si="0"/>
        <v/>
      </c>
      <c r="L21" s="153" t="str">
        <f ca="1">IF(J21="","",IF(ISNA(VLOOKUP(B:B,Calendrier!A20:BR200,65,FALSE)),"",VLOOKUP(B:B,Calendrier!A20:BR200,65,FALSE)))</f>
        <v/>
      </c>
      <c r="M21" s="153" t="str">
        <f t="shared" ca="1" si="1"/>
        <v/>
      </c>
      <c r="N21" s="153" t="str">
        <f ca="1">IF(J21="","",VLOOKUP(B21,Calendrier!A20:BR200,58,0))</f>
        <v/>
      </c>
      <c r="O21" s="159" t="str">
        <f t="shared" ca="1" si="2"/>
        <v/>
      </c>
      <c r="P21" s="159" t="str">
        <f t="shared" ca="1" si="3"/>
        <v/>
      </c>
      <c r="Q21" s="159" t="str">
        <f t="shared" ca="1" si="4"/>
        <v/>
      </c>
      <c r="R21" s="153" t="str">
        <f t="shared" ca="1" si="5"/>
        <v/>
      </c>
      <c r="S21" s="153" t="str">
        <f t="shared" ca="1" si="6"/>
        <v/>
      </c>
      <c r="T21" s="153" t="str">
        <f ca="1">IF(J21="","",IF(ROUNDDOWN('Tableau de bord'!$C$4/D21,0)&lt;1,1,ROUNDDOWN('Tableau de bord'!$C$4/D21,0)))</f>
        <v/>
      </c>
      <c r="U21" s="160" t="str">
        <f t="shared" ca="1" si="7"/>
        <v/>
      </c>
      <c r="V21" s="160" t="str">
        <f ca="1">IF(J21="","",U21/'Tableau de bord'!$C$3)</f>
        <v/>
      </c>
      <c r="W21" s="153" t="str">
        <f t="shared" ca="1" si="8"/>
        <v/>
      </c>
      <c r="X21" s="153" t="str">
        <f ca="1">IF(J21="","",(U21*('Tableau de bord'!$C$4/100)))</f>
        <v/>
      </c>
      <c r="Y21" s="153" t="str">
        <f ca="1">IF(J21="","",(U21*('Tableau de bord'!$C$6/100)))</f>
        <v/>
      </c>
      <c r="Z21" s="161">
        <f ca="1">IF(ISNA(IF((VLOOKUP(B21,Calendrier!$A$1:$BR$181,64,0))="S",(VLOOKUP(B21,Calendrier!$A$1:$BR$181,62,0)),"")),"",IF((VLOOKUP(B21,Calendrier!$A$1:$BR$181,64,0))="S",(VLOOKUP(B21,Calendrier!$A$1:$BR$181,62,0)),""))</f>
        <v>1</v>
      </c>
      <c r="AA21" s="161">
        <f ca="1">IF(Z21="","",IF(ISNA(VLOOKUP(B:B,Calendrier!A20:BR200,65,FALSE)),"",VLOOKUP(B:B,Calendrier!A20:BR200,65,FALSE)))</f>
        <v>30</v>
      </c>
      <c r="AB21" s="154" t="str">
        <f ca="1">IF(Z21="","",VLOOKUP(B21,Calendrier!A20:BR200,58,0))</f>
        <v>90</v>
      </c>
      <c r="AC21" s="162">
        <f t="shared" ca="1" si="9"/>
        <v>216.66666666666666</v>
      </c>
      <c r="AD21" s="154">
        <f t="shared" ca="1" si="10"/>
        <v>15</v>
      </c>
      <c r="AE21" s="154" t="str">
        <f t="shared" ca="1" si="11"/>
        <v>kg</v>
      </c>
      <c r="AF21" s="154">
        <f t="shared" ca="1" si="12"/>
        <v>150</v>
      </c>
      <c r="AG21" s="163">
        <f ca="1">IF(Z21="","",IF(ROUNDDOWN('Tableau de bord'!$C$4/D21,0)&lt;1,1,ROUNDDOWN('Tableau de bord'!$C$4/D21,0)))</f>
        <v>2</v>
      </c>
      <c r="AH21" s="164">
        <f t="shared" ca="1" si="13"/>
        <v>75</v>
      </c>
      <c r="AI21" s="164">
        <f ca="1">IF(Z21="","",AH21/'Tableau de bord'!$C$3)</f>
        <v>3.75</v>
      </c>
      <c r="AJ21" s="154">
        <f t="shared" ca="1" si="14"/>
        <v>4</v>
      </c>
      <c r="AK21" s="164">
        <f ca="1">IF(Z21="","",(AH21*('Tableau de bord'!$C$4/100)))</f>
        <v>60</v>
      </c>
      <c r="AL21" s="154">
        <f ca="1">IF(Z21="","",(AH21*('Tableau de bord'!$C$6/100)))</f>
        <v>90</v>
      </c>
    </row>
    <row r="22" spans="1:38" x14ac:dyDescent="0.2">
      <c r="A22" s="157" t="str">
        <f>IF((Calendrier!BC22)="","",Calendrier!A22)</f>
        <v/>
      </c>
      <c r="B22" s="158" t="str">
        <f t="array" aca="1" ref="B22" ca="1">IFERROR(IF(ROWS($1:21)&lt;=COUNTA($A$2:$A$181),INDEX($A$2:$A$181,SMALL(IF($A$2:$A$181&lt;&gt;"",ROW(INDIRECT("1:"&amp;ROWS($A$2:$A$181)))),ROWS($1:21))),""),"")</f>
        <v>crosnes</v>
      </c>
      <c r="C22" s="152">
        <f ca="1">IF(ISNA(VLOOKUP($B22,Calendrier!$A$2:$BR$181,59,0)),"",VLOOKUP($B22,Calendrier!$A$2:$BR$181,59,0))</f>
        <v>20</v>
      </c>
      <c r="D22" s="152" t="str">
        <f ca="1">IF(ISNA(VLOOKUP($B22,Calendrier!$A$2:$BR$181,56,0)),"",VLOOKUP($B22,Calendrier!$A$2:$BR$181,56,0))</f>
        <v>40</v>
      </c>
      <c r="E22" s="152" t="str">
        <f ca="1">IF(ISNA(VLOOKUP($B22,Calendrier!$A$2:$BR$181,57,0)),"",VLOOKUP($B22,Calendrier!$A$2:$BR$181,57,0))</f>
        <v>30</v>
      </c>
      <c r="F22" s="152">
        <f ca="1">IF(ISNA(VLOOKUP($B22,Calendrier!$A$2:$BR$181,55,0)),"",VLOOKUP($B22,Calendrier!$A$2:$BR$181,55,0))</f>
        <v>5</v>
      </c>
      <c r="G22" s="152">
        <f ca="1">IF(ISNA(VLOOKUP($B22,Calendrier!$A$2:$BR$181,60,0)),"",VLOOKUP($B22,Calendrier!$A$2:$BR$181,60,0))</f>
        <v>0.3</v>
      </c>
      <c r="H22" s="152" t="str">
        <f ca="1">IF(ISNA(VLOOKUP($B22,Calendrier!$A$2:$BR$181,61,0)),"",VLOOKUP($B22,Calendrier!$A$2:$BR$181,61,0))</f>
        <v>kg</v>
      </c>
      <c r="I22" s="152">
        <f ca="1">IF(ISERROR(G22*F22*'Tableau de bord'!$C$2),"",G22*F22*'Tableau de bord'!$C$2)</f>
        <v>75</v>
      </c>
      <c r="J22" s="153">
        <f ca="1">IF(ISNA(IF((VLOOKUP(B22,Calendrier!$A$1:$BR$181,64,0))="P",(VLOOKUP(B22,Calendrier!$A$1:$BR$181,62,0)),"")),"",IF((VLOOKUP(B22,Calendrier!$A$1:$BR$181,64,0))="P",(VLOOKUP(B22,Calendrier!$A$1:$BR$181,62,0)),""))</f>
        <v>0.3</v>
      </c>
      <c r="K22" s="153">
        <f t="shared" ca="1" si="0"/>
        <v>250</v>
      </c>
      <c r="L22" s="153">
        <f ca="1">IF(J22="","",IF(ISNA(VLOOKUP(B:B,Calendrier!A21:BR201,65,FALSE)),"",VLOOKUP(B:B,Calendrier!A21:BR201,65,FALSE)))</f>
        <v>30</v>
      </c>
      <c r="M22" s="153">
        <f t="shared" ca="1" si="1"/>
        <v>325</v>
      </c>
      <c r="N22" s="153">
        <f ca="1">IF(J22="","",VLOOKUP(B22,Calendrier!A21:BR201,58,0))</f>
        <v>70</v>
      </c>
      <c r="O22" s="159">
        <f t="shared" ca="1" si="2"/>
        <v>422.5</v>
      </c>
      <c r="P22" s="159">
        <f t="shared" ca="1" si="3"/>
        <v>84.5</v>
      </c>
      <c r="Q22" s="159">
        <f t="shared" ca="1" si="4"/>
        <v>15</v>
      </c>
      <c r="R22" s="153" t="str">
        <f t="shared" ca="1" si="5"/>
        <v>kg</v>
      </c>
      <c r="S22" s="153">
        <f t="shared" ca="1" si="6"/>
        <v>97.5</v>
      </c>
      <c r="T22" s="153">
        <f ca="1">IF(J22="","",IF(ROUNDDOWN('Tableau de bord'!$C$4/D22,0)&lt;1,1,ROUNDDOWN('Tableau de bord'!$C$4/D22,0)))</f>
        <v>2</v>
      </c>
      <c r="U22" s="160">
        <f t="shared" ca="1" si="7"/>
        <v>48.75</v>
      </c>
      <c r="V22" s="160">
        <f ca="1">IF(J22="","",U22/'Tableau de bord'!$C$3)</f>
        <v>2.4375</v>
      </c>
      <c r="W22" s="153">
        <f t="shared" ca="1" si="8"/>
        <v>3</v>
      </c>
      <c r="X22" s="153">
        <f ca="1">IF(J22="","",(U22*('Tableau de bord'!$C$4/100)))</f>
        <v>39</v>
      </c>
      <c r="Y22" s="153">
        <f ca="1">IF(J22="","",(U22*('Tableau de bord'!$C$6/100)))</f>
        <v>58.5</v>
      </c>
      <c r="Z22" s="161" t="str">
        <f ca="1">IF(ISNA(IF((VLOOKUP(B22,Calendrier!$A$1:$BR$181,64,0))="S",(VLOOKUP(B22,Calendrier!$A$1:$BR$181,62,0)),"")),"",IF((VLOOKUP(B22,Calendrier!$A$1:$BR$181,64,0))="S",(VLOOKUP(B22,Calendrier!$A$1:$BR$181,62,0)),""))</f>
        <v/>
      </c>
      <c r="AA22" s="161" t="str">
        <f ca="1">IF(Z22="","",IF(ISNA(VLOOKUP(B:B,Calendrier!A21:BR201,65,FALSE)),"",VLOOKUP(B:B,Calendrier!A21:BR201,65,FALSE)))</f>
        <v/>
      </c>
      <c r="AB22" s="154" t="str">
        <f ca="1">IF(Z22="","",VLOOKUP(B22,Calendrier!A21:BR201,58,0))</f>
        <v/>
      </c>
      <c r="AC22" s="162" t="str">
        <f t="shared" ca="1" si="9"/>
        <v/>
      </c>
      <c r="AD22" s="154" t="str">
        <f t="shared" ca="1" si="10"/>
        <v/>
      </c>
      <c r="AE22" s="154" t="str">
        <f t="shared" ca="1" si="11"/>
        <v/>
      </c>
      <c r="AF22" s="154" t="str">
        <f t="shared" ca="1" si="12"/>
        <v/>
      </c>
      <c r="AG22" s="163" t="str">
        <f ca="1">IF(Z22="","",IF(ROUNDDOWN('Tableau de bord'!$C$4/D22,0)&lt;1,1,ROUNDDOWN('Tableau de bord'!$C$4/D22,0)))</f>
        <v/>
      </c>
      <c r="AH22" s="164" t="str">
        <f t="shared" ca="1" si="13"/>
        <v/>
      </c>
      <c r="AI22" s="164" t="str">
        <f ca="1">IF(Z22="","",AH22/'Tableau de bord'!$C$3)</f>
        <v/>
      </c>
      <c r="AJ22" s="154" t="str">
        <f t="shared" ca="1" si="14"/>
        <v/>
      </c>
      <c r="AK22" s="164" t="str">
        <f ca="1">IF(Z22="","",(AH22*('Tableau de bord'!$C$4/100)))</f>
        <v/>
      </c>
      <c r="AL22" s="154" t="str">
        <f ca="1">IF(Z22="","",(AH22*('Tableau de bord'!$C$6/100)))</f>
        <v/>
      </c>
    </row>
    <row r="23" spans="1:38" x14ac:dyDescent="0.2">
      <c r="A23" s="157" t="str">
        <f>IF((Calendrier!BC23)="","",Calendrier!A23)</f>
        <v>tomate</v>
      </c>
      <c r="B23" s="158" t="str">
        <f t="array" aca="1" ref="B23" ca="1">IFERROR(IF(ROWS($1:22)&lt;=COUNTA($A$2:$A$181),INDEX($A$2:$A$181,SMALL(IF($A$2:$A$181&lt;&gt;"",ROW(INDIRECT("1:"&amp;ROWS($A$2:$A$181)))),ROWS($1:22))),""),"")</f>
        <v>rutabaga</v>
      </c>
      <c r="C23" s="152">
        <f ca="1">IF(ISNA(VLOOKUP($B23,Calendrier!$A$2:$BR$181,59,0)),"",VLOOKUP($B23,Calendrier!$A$2:$BR$181,59,0))</f>
        <v>20</v>
      </c>
      <c r="D23" s="152" t="str">
        <f ca="1">IF(ISNA(VLOOKUP($B23,Calendrier!$A$2:$BR$181,56,0)),"",VLOOKUP($B23,Calendrier!$A$2:$BR$181,56,0))</f>
        <v>35</v>
      </c>
      <c r="E23" s="152" t="str">
        <f ca="1">IF(ISNA(VLOOKUP($B23,Calendrier!$A$2:$BR$181,57,0)),"",VLOOKUP($B23,Calendrier!$A$2:$BR$181,57,0))</f>
        <v>30</v>
      </c>
      <c r="F23" s="152">
        <f ca="1">IF(ISNA(VLOOKUP($B23,Calendrier!$A$2:$BR$181,55,0)),"",VLOOKUP($B23,Calendrier!$A$2:$BR$181,55,0))</f>
        <v>6</v>
      </c>
      <c r="G23" s="152">
        <f ca="1">IF(ISNA(VLOOKUP($B23,Calendrier!$A$2:$BR$181,60,0)),"",VLOOKUP($B23,Calendrier!$A$2:$BR$181,60,0))</f>
        <v>0.3</v>
      </c>
      <c r="H23" s="152" t="str">
        <f ca="1">IF(ISNA(VLOOKUP($B23,Calendrier!$A$2:$BR$181,61,0)),"",VLOOKUP($B23,Calendrier!$A$2:$BR$181,61,0))</f>
        <v>kg</v>
      </c>
      <c r="I23" s="152">
        <f ca="1">IF(ISERROR(G23*F23*'Tableau de bord'!$C$2),"",G23*F23*'Tableau de bord'!$C$2)</f>
        <v>89.999999999999986</v>
      </c>
      <c r="J23" s="153" t="str">
        <f ca="1">IF(ISNA(IF((VLOOKUP(B23,Calendrier!$A$1:$BR$181,64,0))="P",(VLOOKUP(B23,Calendrier!$A$1:$BR$181,62,0)),"")),"",IF((VLOOKUP(B23,Calendrier!$A$1:$BR$181,64,0))="P",(VLOOKUP(B23,Calendrier!$A$1:$BR$181,62,0)),""))</f>
        <v/>
      </c>
      <c r="K23" s="153" t="str">
        <f t="shared" ca="1" si="0"/>
        <v/>
      </c>
      <c r="L23" s="153" t="str">
        <f ca="1">IF(J23="","",IF(ISNA(VLOOKUP(B:B,Calendrier!A22:BR202,65,FALSE)),"",VLOOKUP(B:B,Calendrier!A22:BR202,65,FALSE)))</f>
        <v/>
      </c>
      <c r="M23" s="153" t="str">
        <f t="shared" ca="1" si="1"/>
        <v/>
      </c>
      <c r="N23" s="153" t="str">
        <f ca="1">IF(J23="","",VLOOKUP(B23,Calendrier!A22:BR202,58,0))</f>
        <v/>
      </c>
      <c r="O23" s="159" t="str">
        <f t="shared" ca="1" si="2"/>
        <v/>
      </c>
      <c r="P23" s="159" t="str">
        <f t="shared" ca="1" si="3"/>
        <v/>
      </c>
      <c r="Q23" s="159" t="str">
        <f t="shared" ca="1" si="4"/>
        <v/>
      </c>
      <c r="R23" s="153" t="str">
        <f t="shared" ca="1" si="5"/>
        <v/>
      </c>
      <c r="S23" s="153" t="str">
        <f t="shared" ca="1" si="6"/>
        <v/>
      </c>
      <c r="T23" s="153" t="str">
        <f ca="1">IF(J23="","",IF(ROUNDDOWN('Tableau de bord'!$C$4/D23,0)&lt;1,1,ROUNDDOWN('Tableau de bord'!$C$4/D23,0)))</f>
        <v/>
      </c>
      <c r="U23" s="160" t="str">
        <f t="shared" ca="1" si="7"/>
        <v/>
      </c>
      <c r="V23" s="160" t="str">
        <f ca="1">IF(J23="","",U23/'Tableau de bord'!$C$3)</f>
        <v/>
      </c>
      <c r="W23" s="153" t="str">
        <f t="shared" ca="1" si="8"/>
        <v/>
      </c>
      <c r="X23" s="153" t="str">
        <f ca="1">IF(J23="","",(U23*('Tableau de bord'!$C$4/100)))</f>
        <v/>
      </c>
      <c r="Y23" s="153" t="str">
        <f ca="1">IF(J23="","",(U23*('Tableau de bord'!$C$6/100)))</f>
        <v/>
      </c>
      <c r="Z23" s="161">
        <f ca="1">IF(ISNA(IF((VLOOKUP(B23,Calendrier!$A$1:$BR$181,64,0))="S",(VLOOKUP(B23,Calendrier!$A$1:$BR$181,62,0)),"")),"",IF((VLOOKUP(B23,Calendrier!$A$1:$BR$181,64,0))="S",(VLOOKUP(B23,Calendrier!$A$1:$BR$181,62,0)),""))</f>
        <v>1</v>
      </c>
      <c r="AA23" s="161">
        <f ca="1">IF(Z23="","",IF(ISNA(VLOOKUP(B:B,Calendrier!A22:BR202,65,FALSE)),"",VLOOKUP(B:B,Calendrier!A22:BR202,65,FALSE)))</f>
        <v>30</v>
      </c>
      <c r="AB23" s="154">
        <f ca="1">IF(Z23="","",VLOOKUP(B23,Calendrier!A22:BR202,58,0))</f>
        <v>75</v>
      </c>
      <c r="AC23" s="162">
        <f t="shared" ca="1" si="9"/>
        <v>155.99999999999997</v>
      </c>
      <c r="AD23" s="154">
        <f t="shared" ca="1" si="10"/>
        <v>14.999999999999998</v>
      </c>
      <c r="AE23" s="154" t="str">
        <f t="shared" ca="1" si="11"/>
        <v>kg</v>
      </c>
      <c r="AF23" s="154">
        <f t="shared" ca="1" si="12"/>
        <v>89.999999999999986</v>
      </c>
      <c r="AG23" s="163">
        <f ca="1">IF(Z23="","",IF(ROUNDDOWN('Tableau de bord'!$C$4/D23,0)&lt;1,1,ROUNDDOWN('Tableau de bord'!$C$4/D23,0)))</f>
        <v>2</v>
      </c>
      <c r="AH23" s="164">
        <f t="shared" ca="1" si="13"/>
        <v>44.999999999999993</v>
      </c>
      <c r="AI23" s="164">
        <f ca="1">IF(Z23="","",AH23/'Tableau de bord'!$C$3)</f>
        <v>2.2499999999999996</v>
      </c>
      <c r="AJ23" s="154">
        <f t="shared" ca="1" si="14"/>
        <v>3</v>
      </c>
      <c r="AK23" s="164">
        <f ca="1">IF(Z23="","",(AH23*('Tableau de bord'!$C$4/100)))</f>
        <v>35.999999999999993</v>
      </c>
      <c r="AL23" s="154">
        <f ca="1">IF(Z23="","",(AH23*('Tableau de bord'!$C$6/100)))</f>
        <v>53.999999999999993</v>
      </c>
    </row>
    <row r="24" spans="1:38" x14ac:dyDescent="0.2">
      <c r="A24" s="157" t="str">
        <f>IF((Calendrier!BC24)="","",Calendrier!A24)</f>
        <v/>
      </c>
      <c r="B24" s="158" t="str">
        <f t="array" aca="1" ref="B24" ca="1">IFERROR(IF(ROWS($1:23)&lt;=COUNTA($A$2:$A$181),INDEX($A$2:$A$181,SMALL(IF($A$2:$A$181&lt;&gt;"",ROW(INDIRECT("1:"&amp;ROWS($A$2:$A$181)))),ROWS($1:23))),""),"")</f>
        <v>scorzonère</v>
      </c>
      <c r="C24" s="152">
        <f ca="1">IF(ISNA(VLOOKUP($B24,Calendrier!$A$2:$BR$181,59,0)),"",VLOOKUP($B24,Calendrier!$A$2:$BR$181,59,0))</f>
        <v>28</v>
      </c>
      <c r="D24" s="152" t="str">
        <f ca="1">IF(ISNA(VLOOKUP($B24,Calendrier!$A$2:$BR$181,56,0)),"",VLOOKUP($B24,Calendrier!$A$2:$BR$181,56,0))</f>
        <v>30</v>
      </c>
      <c r="E24" s="152" t="str">
        <f ca="1">IF(ISNA(VLOOKUP($B24,Calendrier!$A$2:$BR$181,57,0)),"",VLOOKUP($B24,Calendrier!$A$2:$BR$181,57,0))</f>
        <v>10</v>
      </c>
      <c r="F24" s="152">
        <f ca="1">IF(ISNA(VLOOKUP($B24,Calendrier!$A$2:$BR$181,55,0)),"",VLOOKUP($B24,Calendrier!$A$2:$BR$181,55,0))</f>
        <v>5</v>
      </c>
      <c r="G24" s="152">
        <f ca="1">IF(ISNA(VLOOKUP($B24,Calendrier!$A$2:$BR$181,60,0)),"",VLOOKUP($B24,Calendrier!$A$2:$BR$181,60,0))</f>
        <v>0.3</v>
      </c>
      <c r="H24" s="152" t="str">
        <f ca="1">IF(ISNA(VLOOKUP($B24,Calendrier!$A$2:$BR$181,61,0)),"",VLOOKUP($B24,Calendrier!$A$2:$BR$181,61,0))</f>
        <v>kg</v>
      </c>
      <c r="I24" s="152">
        <f ca="1">IF(ISERROR(G24*F24*'Tableau de bord'!$C$2),"",G24*F24*'Tableau de bord'!$C$2)</f>
        <v>75</v>
      </c>
      <c r="J24" s="153" t="str">
        <f ca="1">IF(ISNA(IF((VLOOKUP(B24,Calendrier!$A$1:$BR$181,64,0))="P",(VLOOKUP(B24,Calendrier!$A$1:$BR$181,62,0)),"")),"",IF((VLOOKUP(B24,Calendrier!$A$1:$BR$181,64,0))="P",(VLOOKUP(B24,Calendrier!$A$1:$BR$181,62,0)),""))</f>
        <v/>
      </c>
      <c r="K24" s="153" t="str">
        <f t="shared" ca="1" si="0"/>
        <v/>
      </c>
      <c r="L24" s="153" t="str">
        <f ca="1">IF(J24="","",IF(ISNA(VLOOKUP(B:B,Calendrier!A23:BR203,65,FALSE)),"",VLOOKUP(B:B,Calendrier!A23:BR203,65,FALSE)))</f>
        <v/>
      </c>
      <c r="M24" s="153" t="str">
        <f t="shared" ca="1" si="1"/>
        <v/>
      </c>
      <c r="N24" s="153" t="str">
        <f ca="1">IF(J24="","",VLOOKUP(B24,Calendrier!A23:BR203,58,0))</f>
        <v/>
      </c>
      <c r="O24" s="159" t="str">
        <f t="shared" ca="1" si="2"/>
        <v/>
      </c>
      <c r="P24" s="159" t="str">
        <f t="shared" ca="1" si="3"/>
        <v/>
      </c>
      <c r="Q24" s="159" t="str">
        <f t="shared" ca="1" si="4"/>
        <v/>
      </c>
      <c r="R24" s="153" t="str">
        <f t="shared" ca="1" si="5"/>
        <v/>
      </c>
      <c r="S24" s="153" t="str">
        <f t="shared" ca="1" si="6"/>
        <v/>
      </c>
      <c r="T24" s="153" t="str">
        <f ca="1">IF(J24="","",IF(ROUNDDOWN('Tableau de bord'!$C$4/D24,0)&lt;1,1,ROUNDDOWN('Tableau de bord'!$C$4/D24,0)))</f>
        <v/>
      </c>
      <c r="U24" s="160" t="str">
        <f t="shared" ca="1" si="7"/>
        <v/>
      </c>
      <c r="V24" s="160" t="str">
        <f ca="1">IF(J24="","",U24/'Tableau de bord'!$C$3)</f>
        <v/>
      </c>
      <c r="W24" s="153" t="str">
        <f t="shared" ca="1" si="8"/>
        <v/>
      </c>
      <c r="X24" s="153" t="str">
        <f ca="1">IF(J24="","",(U24*('Tableau de bord'!$C$4/100)))</f>
        <v/>
      </c>
      <c r="Y24" s="153" t="str">
        <f ca="1">IF(J24="","",(U24*('Tableau de bord'!$C$6/100)))</f>
        <v/>
      </c>
      <c r="Z24" s="161">
        <f ca="1">IF(ISNA(IF((VLOOKUP(B24,Calendrier!$A$1:$BR$181,64,0))="S",(VLOOKUP(B24,Calendrier!$A$1:$BR$181,62,0)),"")),"",IF((VLOOKUP(B24,Calendrier!$A$1:$BR$181,64,0))="S",(VLOOKUP(B24,Calendrier!$A$1:$BR$181,62,0)),""))</f>
        <v>0.2</v>
      </c>
      <c r="AA24" s="161">
        <f ca="1">IF(Z24="","",IF(ISNA(VLOOKUP(B:B,Calendrier!A23:BR203,65,FALSE)),"",VLOOKUP(B:B,Calendrier!A23:BR203,65,FALSE)))</f>
        <v>30</v>
      </c>
      <c r="AB24" s="154" t="str">
        <f ca="1">IF(Z24="","",VLOOKUP(B24,Calendrier!A23:BR203,58,0))</f>
        <v>70</v>
      </c>
      <c r="AC24" s="162">
        <f t="shared" ca="1" si="9"/>
        <v>27.857142857142858</v>
      </c>
      <c r="AD24" s="154">
        <f t="shared" ca="1" si="10"/>
        <v>15</v>
      </c>
      <c r="AE24" s="154" t="str">
        <f t="shared" ca="1" si="11"/>
        <v>kg</v>
      </c>
      <c r="AF24" s="154">
        <f t="shared" ca="1" si="12"/>
        <v>15</v>
      </c>
      <c r="AG24" s="163">
        <f ca="1">IF(Z24="","",IF(ROUNDDOWN('Tableau de bord'!$C$4/D24,0)&lt;1,1,ROUNDDOWN('Tableau de bord'!$C$4/D24,0)))</f>
        <v>2</v>
      </c>
      <c r="AH24" s="164">
        <f t="shared" ca="1" si="13"/>
        <v>7.5</v>
      </c>
      <c r="AI24" s="164">
        <f ca="1">IF(Z24="","",AH24/'Tableau de bord'!$C$3)</f>
        <v>0.375</v>
      </c>
      <c r="AJ24" s="154">
        <f t="shared" ca="1" si="14"/>
        <v>1</v>
      </c>
      <c r="AK24" s="164">
        <f ca="1">IF(Z24="","",(AH24*('Tableau de bord'!$C$4/100)))</f>
        <v>6</v>
      </c>
      <c r="AL24" s="154">
        <f ca="1">IF(Z24="","",(AH24*('Tableau de bord'!$C$6/100)))</f>
        <v>9</v>
      </c>
    </row>
    <row r="25" spans="1:38" x14ac:dyDescent="0.2">
      <c r="A25" s="157" t="str">
        <f>IF((Calendrier!BC25)="","",Calendrier!A25)</f>
        <v/>
      </c>
      <c r="B25" s="158" t="str">
        <f t="array" aca="1" ref="B25" ca="1">IFERROR(IF(ROWS($1:24)&lt;=COUNTA($A$2:$A$181),INDEX($A$2:$A$181,SMALL(IF($A$2:$A$181&lt;&gt;"",ROW(INDIRECT("1:"&amp;ROWS($A$2:$A$181)))),ROWS($1:24))),""),"")</f>
        <v>salsifis</v>
      </c>
      <c r="C25" s="152">
        <f ca="1">IF(ISNA(VLOOKUP($B25,Calendrier!$A$2:$BR$181,59,0)),"",VLOOKUP($B25,Calendrier!$A$2:$BR$181,59,0))</f>
        <v>28</v>
      </c>
      <c r="D25" s="152" t="str">
        <f ca="1">IF(ISNA(VLOOKUP($B25,Calendrier!$A$2:$BR$181,56,0)),"",VLOOKUP($B25,Calendrier!$A$2:$BR$181,56,0))</f>
        <v>30</v>
      </c>
      <c r="E25" s="152" t="str">
        <f ca="1">IF(ISNA(VLOOKUP($B25,Calendrier!$A$2:$BR$181,57,0)),"",VLOOKUP($B25,Calendrier!$A$2:$BR$181,57,0))</f>
        <v>10</v>
      </c>
      <c r="F25" s="152">
        <f ca="1">IF(ISNA(VLOOKUP($B25,Calendrier!$A$2:$BR$181,55,0)),"",VLOOKUP($B25,Calendrier!$A$2:$BR$181,55,0))</f>
        <v>6</v>
      </c>
      <c r="G25" s="152">
        <f ca="1">IF(ISNA(VLOOKUP($B25,Calendrier!$A$2:$BR$181,60,0)),"",VLOOKUP($B25,Calendrier!$A$2:$BR$181,60,0))</f>
        <v>0.3</v>
      </c>
      <c r="H25" s="152" t="str">
        <f ca="1">IF(ISNA(VLOOKUP($B25,Calendrier!$A$2:$BR$181,61,0)),"",VLOOKUP($B25,Calendrier!$A$2:$BR$181,61,0))</f>
        <v>kg</v>
      </c>
      <c r="I25" s="152">
        <f ca="1">IF(ISERROR(G25*F25*'Tableau de bord'!$C$2),"",G25*F25*'Tableau de bord'!$C$2)</f>
        <v>89.999999999999986</v>
      </c>
      <c r="J25" s="153" t="str">
        <f ca="1">IF(ISNA(IF((VLOOKUP(B25,Calendrier!$A$1:$BR$181,64,0))="P",(VLOOKUP(B25,Calendrier!$A$1:$BR$181,62,0)),"")),"",IF((VLOOKUP(B25,Calendrier!$A$1:$BR$181,64,0))="P",(VLOOKUP(B25,Calendrier!$A$1:$BR$181,62,0)),""))</f>
        <v/>
      </c>
      <c r="K25" s="153" t="str">
        <f t="shared" ca="1" si="0"/>
        <v/>
      </c>
      <c r="L25" s="153" t="str">
        <f ca="1">IF(J25="","",IF(ISNA(VLOOKUP(B:B,Calendrier!A24:BR204,65,FALSE)),"",VLOOKUP(B:B,Calendrier!A24:BR204,65,FALSE)))</f>
        <v/>
      </c>
      <c r="M25" s="153" t="str">
        <f t="shared" ca="1" si="1"/>
        <v/>
      </c>
      <c r="N25" s="153" t="str">
        <f ca="1">IF(J25="","",VLOOKUP(B25,Calendrier!A24:BR204,58,0))</f>
        <v/>
      </c>
      <c r="O25" s="159" t="str">
        <f t="shared" ca="1" si="2"/>
        <v/>
      </c>
      <c r="P25" s="159" t="str">
        <f t="shared" ca="1" si="3"/>
        <v/>
      </c>
      <c r="Q25" s="159" t="str">
        <f t="shared" ca="1" si="4"/>
        <v/>
      </c>
      <c r="R25" s="153" t="str">
        <f t="shared" ca="1" si="5"/>
        <v/>
      </c>
      <c r="S25" s="153" t="str">
        <f t="shared" ca="1" si="6"/>
        <v/>
      </c>
      <c r="T25" s="153" t="str">
        <f ca="1">IF(J25="","",IF(ROUNDDOWN('Tableau de bord'!$C$4/D25,0)&lt;1,1,ROUNDDOWN('Tableau de bord'!$C$4/D25,0)))</f>
        <v/>
      </c>
      <c r="U25" s="160" t="str">
        <f t="shared" ca="1" si="7"/>
        <v/>
      </c>
      <c r="V25" s="160" t="str">
        <f ca="1">IF(J25="","",U25/'Tableau de bord'!$C$3)</f>
        <v/>
      </c>
      <c r="W25" s="153" t="str">
        <f t="shared" ca="1" si="8"/>
        <v/>
      </c>
      <c r="X25" s="153" t="str">
        <f ca="1">IF(J25="","",(U25*('Tableau de bord'!$C$4/100)))</f>
        <v/>
      </c>
      <c r="Y25" s="153" t="str">
        <f ca="1">IF(J25="","",(U25*('Tableau de bord'!$C$6/100)))</f>
        <v/>
      </c>
      <c r="Z25" s="161">
        <f ca="1">IF(ISNA(IF((VLOOKUP(B25,Calendrier!$A$1:$BR$181,64,0))="S",(VLOOKUP(B25,Calendrier!$A$1:$BR$181,62,0)),"")),"",IF((VLOOKUP(B25,Calendrier!$A$1:$BR$181,64,0))="S",(VLOOKUP(B25,Calendrier!$A$1:$BR$181,62,0)),""))</f>
        <v>0.4</v>
      </c>
      <c r="AA25" s="161">
        <f ca="1">IF(Z25="","",IF(ISNA(VLOOKUP(B:B,Calendrier!A24:BR204,65,FALSE)),"",VLOOKUP(B:B,Calendrier!A24:BR204,65,FALSE)))</f>
        <v>30</v>
      </c>
      <c r="AB25" s="154" t="str">
        <f ca="1">IF(Z25="","",VLOOKUP(B25,Calendrier!A24:BR204,58,0))</f>
        <v>70</v>
      </c>
      <c r="AC25" s="162">
        <f t="shared" ca="1" si="9"/>
        <v>66.857142857142847</v>
      </c>
      <c r="AD25" s="154">
        <f t="shared" ca="1" si="10"/>
        <v>14.999999999999998</v>
      </c>
      <c r="AE25" s="154" t="str">
        <f t="shared" ca="1" si="11"/>
        <v>kg</v>
      </c>
      <c r="AF25" s="154">
        <f t="shared" ca="1" si="12"/>
        <v>35.999999999999993</v>
      </c>
      <c r="AG25" s="163">
        <f ca="1">IF(Z25="","",IF(ROUNDDOWN('Tableau de bord'!$C$4/D25,0)&lt;1,1,ROUNDDOWN('Tableau de bord'!$C$4/D25,0)))</f>
        <v>2</v>
      </c>
      <c r="AH25" s="164">
        <f t="shared" ca="1" si="13"/>
        <v>17.999999999999996</v>
      </c>
      <c r="AI25" s="164">
        <f ca="1">IF(Z25="","",AH25/'Tableau de bord'!$C$3)</f>
        <v>0.8999999999999998</v>
      </c>
      <c r="AJ25" s="154">
        <f t="shared" ca="1" si="14"/>
        <v>1</v>
      </c>
      <c r="AK25" s="164">
        <f ca="1">IF(Z25="","",(AH25*('Tableau de bord'!$C$4/100)))</f>
        <v>14.399999999999999</v>
      </c>
      <c r="AL25" s="154">
        <f ca="1">IF(Z25="","",(AH25*('Tableau de bord'!$C$6/100)))</f>
        <v>21.599999999999994</v>
      </c>
    </row>
    <row r="26" spans="1:38" x14ac:dyDescent="0.2">
      <c r="A26" s="157" t="str">
        <f>IF((Calendrier!BC26)="","",Calendrier!A26)</f>
        <v>pois mangetout</v>
      </c>
      <c r="B26" s="158" t="str">
        <f t="array" aca="1" ref="B26" ca="1">IFERROR(IF(ROWS($1:25)&lt;=COUNTA($A$2:$A$181),INDEX($A$2:$A$181,SMALL(IF($A$2:$A$181&lt;&gt;"",ROW(INDIRECT("1:"&amp;ROWS($A$2:$A$181)))),ROWS($1:25))),""),"")</f>
        <v>souchet comestible</v>
      </c>
      <c r="C26" s="152">
        <f ca="1">IF(ISNA(VLOOKUP($B26,Calendrier!$A$2:$BR$181,59,0)),"",VLOOKUP($B26,Calendrier!$A$2:$BR$181,59,0))</f>
        <v>3</v>
      </c>
      <c r="D26" s="152">
        <f ca="1">IF(ISNA(VLOOKUP($B26,Calendrier!$A$2:$BR$181,56,0)),"",VLOOKUP($B26,Calendrier!$A$2:$BR$181,56,0))</f>
        <v>30</v>
      </c>
      <c r="E26" s="152">
        <f ca="1">IF(ISNA(VLOOKUP($B26,Calendrier!$A$2:$BR$181,57,0)),"",VLOOKUP($B26,Calendrier!$A$2:$BR$181,57,0))</f>
        <v>30</v>
      </c>
      <c r="F26" s="152">
        <f ca="1">IF(ISNA(VLOOKUP($B26,Calendrier!$A$2:$BR$181,55,0)),"",VLOOKUP($B26,Calendrier!$A$2:$BR$181,55,0))</f>
        <v>2</v>
      </c>
      <c r="G26" s="152">
        <f ca="1">IF(ISNA(VLOOKUP($B26,Calendrier!$A$2:$BR$181,60,0)),"",VLOOKUP($B26,Calendrier!$A$2:$BR$181,60,0))</f>
        <v>0.3</v>
      </c>
      <c r="H26" s="152" t="str">
        <f ca="1">IF(ISNA(VLOOKUP($B26,Calendrier!$A$2:$BR$181,61,0)),"",VLOOKUP($B26,Calendrier!$A$2:$BR$181,61,0))</f>
        <v>kg</v>
      </c>
      <c r="I26" s="152">
        <f ca="1">IF(ISERROR(G26*F26*'Tableau de bord'!$C$2),"",G26*F26*'Tableau de bord'!$C$2)</f>
        <v>30</v>
      </c>
      <c r="J26" s="153">
        <f ca="1">IF(ISNA(IF((VLOOKUP(B26,Calendrier!$A$1:$BR$181,64,0))="P",(VLOOKUP(B26,Calendrier!$A$1:$BR$181,62,0)),"")),"",IF((VLOOKUP(B26,Calendrier!$A$1:$BR$181,64,0))="P",(VLOOKUP(B26,Calendrier!$A$1:$BR$181,62,0)),""))</f>
        <v>0.5</v>
      </c>
      <c r="K26" s="153">
        <f t="shared" ca="1" si="0"/>
        <v>60</v>
      </c>
      <c r="L26" s="153">
        <f ca="1">IF(J26="","",IF(ISNA(VLOOKUP(B:B,Calendrier!A25:BR205,65,FALSE)),"",VLOOKUP(B:B,Calendrier!A25:BR205,65,FALSE)))</f>
        <v>30</v>
      </c>
      <c r="M26" s="153">
        <f t="shared" ca="1" si="1"/>
        <v>78</v>
      </c>
      <c r="N26" s="153">
        <f ca="1">IF(J26="","",VLOOKUP(B26,Calendrier!A25:BR205,58,0))</f>
        <v>75</v>
      </c>
      <c r="O26" s="159">
        <f t="shared" ca="1" si="2"/>
        <v>97.5</v>
      </c>
      <c r="P26" s="159">
        <f t="shared" ca="1" si="3"/>
        <v>48.75</v>
      </c>
      <c r="Q26" s="159">
        <f t="shared" ca="1" si="4"/>
        <v>15</v>
      </c>
      <c r="R26" s="153" t="str">
        <f t="shared" ca="1" si="5"/>
        <v>kg</v>
      </c>
      <c r="S26" s="153">
        <f t="shared" ca="1" si="6"/>
        <v>23.4</v>
      </c>
      <c r="T26" s="153">
        <f ca="1">IF(J26="","",IF(ROUNDDOWN('Tableau de bord'!$C$4/D26,0)&lt;1,1,ROUNDDOWN('Tableau de bord'!$C$4/D26,0)))</f>
        <v>2</v>
      </c>
      <c r="U26" s="160">
        <f t="shared" ca="1" si="7"/>
        <v>11.7</v>
      </c>
      <c r="V26" s="160">
        <f ca="1">IF(J26="","",U26/'Tableau de bord'!$C$3)</f>
        <v>0.58499999999999996</v>
      </c>
      <c r="W26" s="153">
        <f t="shared" ca="1" si="8"/>
        <v>1</v>
      </c>
      <c r="X26" s="153">
        <f ca="1">IF(J26="","",(U26*('Tableau de bord'!$C$4/100)))</f>
        <v>9.36</v>
      </c>
      <c r="Y26" s="153">
        <f ca="1">IF(J26="","",(U26*('Tableau de bord'!$C$6/100)))</f>
        <v>14.04</v>
      </c>
      <c r="Z26" s="161" t="str">
        <f ca="1">IF(ISNA(IF((VLOOKUP(B26,Calendrier!$A$1:$BR$181,64,0))="S",(VLOOKUP(B26,Calendrier!$A$1:$BR$181,62,0)),"")),"",IF((VLOOKUP(B26,Calendrier!$A$1:$BR$181,64,0))="S",(VLOOKUP(B26,Calendrier!$A$1:$BR$181,62,0)),""))</f>
        <v/>
      </c>
      <c r="AA26" s="161" t="str">
        <f ca="1">IF(Z26="","",IF(ISNA(VLOOKUP(B:B,Calendrier!A25:BR205,65,FALSE)),"",VLOOKUP(B:B,Calendrier!A25:BR205,65,FALSE)))</f>
        <v/>
      </c>
      <c r="AB26" s="154" t="str">
        <f ca="1">IF(Z26="","",VLOOKUP(B26,Calendrier!A25:BR205,58,0))</f>
        <v/>
      </c>
      <c r="AC26" s="162" t="str">
        <f t="shared" ca="1" si="9"/>
        <v/>
      </c>
      <c r="AD26" s="154" t="str">
        <f t="shared" ca="1" si="10"/>
        <v/>
      </c>
      <c r="AE26" s="154" t="str">
        <f t="shared" ca="1" si="11"/>
        <v/>
      </c>
      <c r="AF26" s="154" t="str">
        <f t="shared" ca="1" si="12"/>
        <v/>
      </c>
      <c r="AG26" s="163" t="str">
        <f ca="1">IF(Z26="","",IF(ROUNDDOWN('Tableau de bord'!$C$4/D26,0)&lt;1,1,ROUNDDOWN('Tableau de bord'!$C$4/D26,0)))</f>
        <v/>
      </c>
      <c r="AH26" s="164" t="str">
        <f t="shared" ca="1" si="13"/>
        <v/>
      </c>
      <c r="AI26" s="164" t="str">
        <f ca="1">IF(Z26="","",AH26/'Tableau de bord'!$C$3)</f>
        <v/>
      </c>
      <c r="AJ26" s="154" t="str">
        <f t="shared" ca="1" si="14"/>
        <v/>
      </c>
      <c r="AK26" s="164" t="str">
        <f ca="1">IF(Z26="","",(AH26*('Tableau de bord'!$C$4/100)))</f>
        <v/>
      </c>
      <c r="AL26" s="154" t="str">
        <f ca="1">IF(Z26="","",(AH26*('Tableau de bord'!$C$6/100)))</f>
        <v/>
      </c>
    </row>
    <row r="27" spans="1:38" x14ac:dyDescent="0.2">
      <c r="A27" s="157" t="str">
        <f>IF((Calendrier!BC27)="","",Calendrier!A27)</f>
        <v/>
      </c>
      <c r="B27" s="158" t="str">
        <f t="array" aca="1" ref="B27" ca="1">IFERROR(IF(ROWS($1:26)&lt;=COUNTA($A$2:$A$181),INDEX($A$2:$A$181,SMALL(IF($A$2:$A$181&lt;&gt;"",ROW(INDIRECT("1:"&amp;ROWS($A$2:$A$181)))),ROWS($1:26))),""),"")</f>
        <v>radis noir</v>
      </c>
      <c r="C27" s="152">
        <f ca="1">IF(ISNA(VLOOKUP($B27,Calendrier!$A$2:$BR$181,59,0)),"",VLOOKUP($B27,Calendrier!$A$2:$BR$181,59,0))</f>
        <v>20</v>
      </c>
      <c r="D27" s="152" t="str">
        <f ca="1">IF(ISNA(VLOOKUP($B27,Calendrier!$A$2:$BR$181,56,0)),"",VLOOKUP($B27,Calendrier!$A$2:$BR$181,56,0))</f>
        <v>30</v>
      </c>
      <c r="E27" s="152" t="str">
        <f ca="1">IF(ISNA(VLOOKUP($B27,Calendrier!$A$2:$BR$181,57,0)),"",VLOOKUP($B27,Calendrier!$A$2:$BR$181,57,0))</f>
        <v>5</v>
      </c>
      <c r="F27" s="152">
        <f ca="1">IF(ISNA(VLOOKUP($B27,Calendrier!$A$2:$BR$181,55,0)),"",VLOOKUP($B27,Calendrier!$A$2:$BR$181,55,0))</f>
        <v>2</v>
      </c>
      <c r="G27" s="152">
        <f ca="1">IF(ISNA(VLOOKUP($B27,Calendrier!$A$2:$BR$181,60,0)),"",VLOOKUP($B27,Calendrier!$A$2:$BR$181,60,0))</f>
        <v>0.4</v>
      </c>
      <c r="H27" s="152" t="str">
        <f ca="1">IF(ISNA(VLOOKUP($B27,Calendrier!$A$2:$BR$181,61,0)),"",VLOOKUP($B27,Calendrier!$A$2:$BR$181,61,0))</f>
        <v>kg</v>
      </c>
      <c r="I27" s="152">
        <f ca="1">IF(ISERROR(G27*F27*'Tableau de bord'!$C$2),"",G27*F27*'Tableau de bord'!$C$2)</f>
        <v>40</v>
      </c>
      <c r="J27" s="153" t="str">
        <f ca="1">IF(ISNA(IF((VLOOKUP(B27,Calendrier!$A$1:$BR$181,64,0))="P",(VLOOKUP(B27,Calendrier!$A$1:$BR$181,62,0)),"")),"",IF((VLOOKUP(B27,Calendrier!$A$1:$BR$181,64,0))="P",(VLOOKUP(B27,Calendrier!$A$1:$BR$181,62,0)),""))</f>
        <v/>
      </c>
      <c r="K27" s="153" t="str">
        <f t="shared" ca="1" si="0"/>
        <v/>
      </c>
      <c r="L27" s="153" t="str">
        <f ca="1">IF(J27="","",IF(ISNA(VLOOKUP(B:B,Calendrier!A26:BR206,65,FALSE)),"",VLOOKUP(B:B,Calendrier!A26:BR206,65,FALSE)))</f>
        <v/>
      </c>
      <c r="M27" s="153" t="str">
        <f t="shared" ca="1" si="1"/>
        <v/>
      </c>
      <c r="N27" s="153" t="str">
        <f ca="1">IF(J27="","",VLOOKUP(B27,Calendrier!A26:BR206,58,0))</f>
        <v/>
      </c>
      <c r="O27" s="159" t="str">
        <f t="shared" ca="1" si="2"/>
        <v/>
      </c>
      <c r="P27" s="159" t="str">
        <f t="shared" ca="1" si="3"/>
        <v/>
      </c>
      <c r="Q27" s="159" t="str">
        <f t="shared" ca="1" si="4"/>
        <v/>
      </c>
      <c r="R27" s="153" t="str">
        <f t="shared" ca="1" si="5"/>
        <v/>
      </c>
      <c r="S27" s="153" t="str">
        <f t="shared" ca="1" si="6"/>
        <v/>
      </c>
      <c r="T27" s="153" t="str">
        <f ca="1">IF(J27="","",IF(ROUNDDOWN('Tableau de bord'!$C$4/D27,0)&lt;1,1,ROUNDDOWN('Tableau de bord'!$C$4/D27,0)))</f>
        <v/>
      </c>
      <c r="U27" s="160" t="str">
        <f t="shared" ca="1" si="7"/>
        <v/>
      </c>
      <c r="V27" s="160" t="str">
        <f ca="1">IF(J27="","",U27/'Tableau de bord'!$C$3)</f>
        <v/>
      </c>
      <c r="W27" s="153" t="str">
        <f t="shared" ca="1" si="8"/>
        <v/>
      </c>
      <c r="X27" s="153" t="str">
        <f ca="1">IF(J27="","",(U27*('Tableau de bord'!$C$4/100)))</f>
        <v/>
      </c>
      <c r="Y27" s="153" t="str">
        <f ca="1">IF(J27="","",(U27*('Tableau de bord'!$C$6/100)))</f>
        <v/>
      </c>
      <c r="Z27" s="161">
        <f ca="1">IF(ISNA(IF((VLOOKUP(B27,Calendrier!$A$1:$BR$181,64,0))="S",(VLOOKUP(B27,Calendrier!$A$1:$BR$181,62,0)),"")),"",IF((VLOOKUP(B27,Calendrier!$A$1:$BR$181,64,0))="S",(VLOOKUP(B27,Calendrier!$A$1:$BR$181,62,0)),""))</f>
        <v>0.5</v>
      </c>
      <c r="AA27" s="161">
        <f ca="1">IF(Z27="","",IF(ISNA(VLOOKUP(B:B,Calendrier!A26:BR206,65,FALSE)),"",VLOOKUP(B:B,Calendrier!A26:BR206,65,FALSE)))</f>
        <v>30</v>
      </c>
      <c r="AB27" s="154" t="str">
        <f ca="1">IF(Z27="","",VLOOKUP(B27,Calendrier!A26:BR206,58,0))</f>
        <v>70</v>
      </c>
      <c r="AC27" s="162">
        <f t="shared" ca="1" si="9"/>
        <v>37.142857142857146</v>
      </c>
      <c r="AD27" s="154">
        <f t="shared" ca="1" si="10"/>
        <v>20</v>
      </c>
      <c r="AE27" s="154" t="str">
        <f t="shared" ca="1" si="11"/>
        <v>kg</v>
      </c>
      <c r="AF27" s="154">
        <f t="shared" ca="1" si="12"/>
        <v>20</v>
      </c>
      <c r="AG27" s="163">
        <f ca="1">IF(Z27="","",IF(ROUNDDOWN('Tableau de bord'!$C$4/D27,0)&lt;1,1,ROUNDDOWN('Tableau de bord'!$C$4/D27,0)))</f>
        <v>2</v>
      </c>
      <c r="AH27" s="164">
        <f t="shared" ca="1" si="13"/>
        <v>10</v>
      </c>
      <c r="AI27" s="164">
        <f ca="1">IF(Z27="","",AH27/'Tableau de bord'!$C$3)</f>
        <v>0.5</v>
      </c>
      <c r="AJ27" s="154">
        <f t="shared" ca="1" si="14"/>
        <v>1</v>
      </c>
      <c r="AK27" s="164">
        <f ca="1">IF(Z27="","",(AH27*('Tableau de bord'!$C$4/100)))</f>
        <v>8</v>
      </c>
      <c r="AL27" s="154">
        <f ca="1">IF(Z27="","",(AH27*('Tableau de bord'!$C$6/100)))</f>
        <v>12</v>
      </c>
    </row>
    <row r="28" spans="1:38" x14ac:dyDescent="0.2">
      <c r="A28" s="157" t="str">
        <f>IF((Calendrier!BC28)="","",Calendrier!A28)</f>
        <v/>
      </c>
      <c r="B28" s="158" t="str">
        <f t="array" aca="1" ref="B28" ca="1">IFERROR(IF(ROWS($1:27)&lt;=COUNTA($A$2:$A$181),INDEX($A$2:$A$181,SMALL(IF($A$2:$A$181&lt;&gt;"",ROW(INDIRECT("1:"&amp;ROWS($A$2:$A$181)))),ROWS($1:27))),""),"")</f>
        <v>poire de terre</v>
      </c>
      <c r="C28" s="152">
        <f ca="1">IF(ISNA(VLOOKUP($B28,Calendrier!$A$2:$BR$181,59,0)),"",VLOOKUP($B28,Calendrier!$A$2:$BR$181,59,0))</f>
        <v>25</v>
      </c>
      <c r="D28" s="152" t="str">
        <f ca="1">IF(ISNA(VLOOKUP($B28,Calendrier!$A$2:$BR$181,56,0)),"",VLOOKUP($B28,Calendrier!$A$2:$BR$181,56,0))</f>
        <v>100</v>
      </c>
      <c r="E28" s="152" t="str">
        <f ca="1">IF(ISNA(VLOOKUP($B28,Calendrier!$A$2:$BR$181,57,0)),"",VLOOKUP($B28,Calendrier!$A$2:$BR$181,57,0))</f>
        <v>100</v>
      </c>
      <c r="F28" s="152">
        <f ca="1">IF(ISNA(VLOOKUP($B28,Calendrier!$A$2:$BR$181,55,0)),"",VLOOKUP($B28,Calendrier!$A$2:$BR$181,55,0))</f>
        <v>2</v>
      </c>
      <c r="G28" s="152">
        <f ca="1">IF(ISNA(VLOOKUP($B28,Calendrier!$A$2:$BR$181,60,0)),"",VLOOKUP($B28,Calendrier!$A$2:$BR$181,60,0))</f>
        <v>0.5</v>
      </c>
      <c r="H28" s="152" t="str">
        <f ca="1">IF(ISNA(VLOOKUP($B28,Calendrier!$A$2:$BR$181,61,0)),"",VLOOKUP($B28,Calendrier!$A$2:$BR$181,61,0))</f>
        <v>kg</v>
      </c>
      <c r="I28" s="152">
        <f ca="1">IF(ISERROR(G28*F28*'Tableau de bord'!$C$2),"",G28*F28*'Tableau de bord'!$C$2)</f>
        <v>50</v>
      </c>
      <c r="J28" s="153">
        <f ca="1">IF(ISNA(IF((VLOOKUP(B28,Calendrier!$A$1:$BR$181,64,0))="P",(VLOOKUP(B28,Calendrier!$A$1:$BR$181,62,0)),"")),"",IF((VLOOKUP(B28,Calendrier!$A$1:$BR$181,64,0))="P",(VLOOKUP(B28,Calendrier!$A$1:$BR$181,62,0)),""))</f>
        <v>0.4</v>
      </c>
      <c r="K28" s="153">
        <f t="shared" ca="1" si="0"/>
        <v>125</v>
      </c>
      <c r="L28" s="153">
        <f ca="1">IF(J28="","",IF(ISNA(VLOOKUP(B:B,Calendrier!A27:BR207,65,FALSE)),"",VLOOKUP(B:B,Calendrier!A27:BR207,65,FALSE)))</f>
        <v>30</v>
      </c>
      <c r="M28" s="153">
        <f t="shared" ca="1" si="1"/>
        <v>162.5</v>
      </c>
      <c r="N28" s="153">
        <f ca="1">IF(J28="","",VLOOKUP(B28,Calendrier!A27:BR207,58,0))</f>
        <v>80</v>
      </c>
      <c r="O28" s="159">
        <f t="shared" ca="1" si="2"/>
        <v>195</v>
      </c>
      <c r="P28" s="159">
        <f t="shared" ca="1" si="3"/>
        <v>97.5</v>
      </c>
      <c r="Q28" s="159">
        <f t="shared" ca="1" si="4"/>
        <v>25</v>
      </c>
      <c r="R28" s="153" t="str">
        <f t="shared" ca="1" si="5"/>
        <v>kg</v>
      </c>
      <c r="S28" s="153">
        <f t="shared" ca="1" si="6"/>
        <v>162.5</v>
      </c>
      <c r="T28" s="153">
        <f ca="1">IF(J28="","",IF(ROUNDDOWN('Tableau de bord'!$C$4/D28,0)&lt;1,1,ROUNDDOWN('Tableau de bord'!$C$4/D28,0)))</f>
        <v>1</v>
      </c>
      <c r="U28" s="160">
        <f t="shared" ca="1" si="7"/>
        <v>162.5</v>
      </c>
      <c r="V28" s="160">
        <f ca="1">IF(J28="","",U28/'Tableau de bord'!$C$3)</f>
        <v>8.125</v>
      </c>
      <c r="W28" s="153">
        <f t="shared" ca="1" si="8"/>
        <v>9</v>
      </c>
      <c r="X28" s="153">
        <f ca="1">IF(J28="","",(U28*('Tableau de bord'!$C$4/100)))</f>
        <v>130</v>
      </c>
      <c r="Y28" s="153">
        <f ca="1">IF(J28="","",(U28*('Tableau de bord'!$C$6/100)))</f>
        <v>195</v>
      </c>
      <c r="Z28" s="161" t="str">
        <f ca="1">IF(ISNA(IF((VLOOKUP(B28,Calendrier!$A$1:$BR$181,64,0))="S",(VLOOKUP(B28,Calendrier!$A$1:$BR$181,62,0)),"")),"",IF((VLOOKUP(B28,Calendrier!$A$1:$BR$181,64,0))="S",(VLOOKUP(B28,Calendrier!$A$1:$BR$181,62,0)),""))</f>
        <v/>
      </c>
      <c r="AA28" s="161" t="str">
        <f ca="1">IF(Z28="","",IF(ISNA(VLOOKUP(B:B,Calendrier!A27:BR207,65,FALSE)),"",VLOOKUP(B:B,Calendrier!A27:BR207,65,FALSE)))</f>
        <v/>
      </c>
      <c r="AB28" s="154" t="str">
        <f ca="1">IF(Z28="","",VLOOKUP(B28,Calendrier!A27:BR207,58,0))</f>
        <v/>
      </c>
      <c r="AC28" s="162" t="str">
        <f t="shared" ca="1" si="9"/>
        <v/>
      </c>
      <c r="AD28" s="154" t="str">
        <f t="shared" ca="1" si="10"/>
        <v/>
      </c>
      <c r="AE28" s="154" t="str">
        <f t="shared" ca="1" si="11"/>
        <v/>
      </c>
      <c r="AF28" s="154" t="str">
        <f t="shared" ca="1" si="12"/>
        <v/>
      </c>
      <c r="AG28" s="163" t="str">
        <f ca="1">IF(Z28="","",IF(ROUNDDOWN('Tableau de bord'!$C$4/D28,0)&lt;1,1,ROUNDDOWN('Tableau de bord'!$C$4/D28,0)))</f>
        <v/>
      </c>
      <c r="AH28" s="164" t="str">
        <f t="shared" ca="1" si="13"/>
        <v/>
      </c>
      <c r="AI28" s="164" t="str">
        <f ca="1">IF(Z28="","",AH28/'Tableau de bord'!$C$3)</f>
        <v/>
      </c>
      <c r="AJ28" s="154" t="str">
        <f t="shared" ca="1" si="14"/>
        <v/>
      </c>
      <c r="AK28" s="164" t="str">
        <f ca="1">IF(Z28="","",(AH28*('Tableau de bord'!$C$4/100)))</f>
        <v/>
      </c>
      <c r="AL28" s="154" t="str">
        <f ca="1">IF(Z28="","",(AH28*('Tableau de bord'!$C$6/100)))</f>
        <v/>
      </c>
    </row>
    <row r="29" spans="1:38" x14ac:dyDescent="0.2">
      <c r="A29" s="157" t="str">
        <f>IF((Calendrier!BC29)="","",Calendrier!A29)</f>
        <v>courgette</v>
      </c>
      <c r="B29" s="158" t="str">
        <f t="array" aca="1" ref="B29" ca="1">IFERROR(IF(ROWS($1:28)&lt;=COUNTA($A$2:$A$181),INDEX($A$2:$A$181,SMALL(IF($A$2:$A$181&lt;&gt;"",ROW(INDIRECT("1:"&amp;ROWS($A$2:$A$181)))),ROWS($1:28))),""),"")</f>
        <v>fenouil</v>
      </c>
      <c r="C29" s="152">
        <f ca="1">IF(ISNA(VLOOKUP($B29,Calendrier!$A$2:$BR$181,59,0)),"",VLOOKUP($B29,Calendrier!$A$2:$BR$181,59,0))</f>
        <v>30</v>
      </c>
      <c r="D29" s="152" t="str">
        <f ca="1">IF(ISNA(VLOOKUP($B29,Calendrier!$A$2:$BR$181,56,0)),"",VLOOKUP($B29,Calendrier!$A$2:$BR$181,56,0))</f>
        <v>30</v>
      </c>
      <c r="E29" s="152" t="str">
        <f ca="1">IF(ISNA(VLOOKUP($B29,Calendrier!$A$2:$BR$181,57,0)),"",VLOOKUP($B29,Calendrier!$A$2:$BR$181,57,0))</f>
        <v>30</v>
      </c>
      <c r="F29" s="152">
        <f ca="1">IF(ISNA(VLOOKUP($B29,Calendrier!$A$2:$BR$181,55,0)),"",VLOOKUP($B29,Calendrier!$A$2:$BR$181,55,0))</f>
        <v>6</v>
      </c>
      <c r="G29" s="152">
        <f ca="1">IF(ISNA(VLOOKUP($B29,Calendrier!$A$2:$BR$181,60,0)),"",VLOOKUP($B29,Calendrier!$A$2:$BR$181,60,0))</f>
        <v>2</v>
      </c>
      <c r="H29" s="152" t="str">
        <f ca="1">IF(ISNA(VLOOKUP($B29,Calendrier!$A$2:$BR$181,61,0)),"",VLOOKUP($B29,Calendrier!$A$2:$BR$181,61,0))</f>
        <v>u</v>
      </c>
      <c r="I29" s="152">
        <f ca="1">IF(ISERROR(G29*F29*'Tableau de bord'!$C$2),"",G29*F29*'Tableau de bord'!$C$2)</f>
        <v>600</v>
      </c>
      <c r="J29" s="153">
        <f ca="1">IF(ISNA(IF((VLOOKUP(B29,Calendrier!$A$1:$BR$181,64,0))="P",(VLOOKUP(B29,Calendrier!$A$1:$BR$181,62,0)),"")),"",IF((VLOOKUP(B29,Calendrier!$A$1:$BR$181,64,0))="P",(VLOOKUP(B29,Calendrier!$A$1:$BR$181,62,0)),""))</f>
        <v>0.3</v>
      </c>
      <c r="K29" s="153">
        <f t="shared" ca="1" si="0"/>
        <v>2000</v>
      </c>
      <c r="L29" s="153">
        <f ca="1">IF(J29="","",IF(ISNA(VLOOKUP(B:B,Calendrier!A28:BR208,65,FALSE)),"",VLOOKUP(B:B,Calendrier!A28:BR208,65,FALSE)))</f>
        <v>30</v>
      </c>
      <c r="M29" s="153">
        <f t="shared" ca="1" si="1"/>
        <v>2600</v>
      </c>
      <c r="N29" s="153" t="str">
        <f ca="1">IF(J29="","",VLOOKUP(B29,Calendrier!A28:BR208,58,0))</f>
        <v>70</v>
      </c>
      <c r="O29" s="159">
        <f t="shared" ca="1" si="2"/>
        <v>3380</v>
      </c>
      <c r="P29" s="159">
        <f t="shared" ca="1" si="3"/>
        <v>563.33333333333337</v>
      </c>
      <c r="Q29" s="159">
        <f t="shared" ca="1" si="4"/>
        <v>100</v>
      </c>
      <c r="R29" s="153" t="str">
        <f t="shared" ca="1" si="5"/>
        <v>u</v>
      </c>
      <c r="S29" s="153">
        <f t="shared" ca="1" si="6"/>
        <v>780</v>
      </c>
      <c r="T29" s="153">
        <f ca="1">IF(J29="","",IF(ROUNDDOWN('Tableau de bord'!$C$4/D29,0)&lt;1,1,ROUNDDOWN('Tableau de bord'!$C$4/D29,0)))</f>
        <v>2</v>
      </c>
      <c r="U29" s="160">
        <f t="shared" ca="1" si="7"/>
        <v>390</v>
      </c>
      <c r="V29" s="160">
        <f ca="1">IF(J29="","",U29/'Tableau de bord'!$C$3)</f>
        <v>19.5</v>
      </c>
      <c r="W29" s="153">
        <f t="shared" ca="1" si="8"/>
        <v>20</v>
      </c>
      <c r="X29" s="153">
        <f ca="1">IF(J29="","",(U29*('Tableau de bord'!$C$4/100)))</f>
        <v>312</v>
      </c>
      <c r="Y29" s="153">
        <f ca="1">IF(J29="","",(U29*('Tableau de bord'!$C$6/100)))</f>
        <v>468</v>
      </c>
      <c r="Z29" s="161" t="str">
        <f ca="1">IF(ISNA(IF((VLOOKUP(B29,Calendrier!$A$1:$BR$181,64,0))="S",(VLOOKUP(B29,Calendrier!$A$1:$BR$181,62,0)),"")),"",IF((VLOOKUP(B29,Calendrier!$A$1:$BR$181,64,0))="S",(VLOOKUP(B29,Calendrier!$A$1:$BR$181,62,0)),""))</f>
        <v/>
      </c>
      <c r="AA29" s="161" t="str">
        <f ca="1">IF(Z29="","",IF(ISNA(VLOOKUP(B:B,Calendrier!A28:BR208,65,FALSE)),"",VLOOKUP(B:B,Calendrier!A28:BR208,65,FALSE)))</f>
        <v/>
      </c>
      <c r="AB29" s="154" t="str">
        <f ca="1">IF(Z29="","",VLOOKUP(B29,Calendrier!A28:BR208,58,0))</f>
        <v/>
      </c>
      <c r="AC29" s="162" t="str">
        <f t="shared" ca="1" si="9"/>
        <v/>
      </c>
      <c r="AD29" s="154" t="str">
        <f t="shared" ca="1" si="10"/>
        <v/>
      </c>
      <c r="AE29" s="154" t="str">
        <f t="shared" ca="1" si="11"/>
        <v/>
      </c>
      <c r="AF29" s="154" t="str">
        <f t="shared" ca="1" si="12"/>
        <v/>
      </c>
      <c r="AG29" s="163" t="str">
        <f ca="1">IF(Z29="","",IF(ROUNDDOWN('Tableau de bord'!$C$4/D29,0)&lt;1,1,ROUNDDOWN('Tableau de bord'!$C$4/D29,0)))</f>
        <v/>
      </c>
      <c r="AH29" s="164" t="str">
        <f t="shared" ca="1" si="13"/>
        <v/>
      </c>
      <c r="AI29" s="164" t="str">
        <f ca="1">IF(Z29="","",AH29/'Tableau de bord'!$C$3)</f>
        <v/>
      </c>
      <c r="AJ29" s="154" t="str">
        <f t="shared" ca="1" si="14"/>
        <v/>
      </c>
      <c r="AK29" s="164" t="str">
        <f ca="1">IF(Z29="","",(AH29*('Tableau de bord'!$C$4/100)))</f>
        <v/>
      </c>
      <c r="AL29" s="154" t="str">
        <f ca="1">IF(Z29="","",(AH29*('Tableau de bord'!$C$6/100)))</f>
        <v/>
      </c>
    </row>
    <row r="30" spans="1:38" x14ac:dyDescent="0.2">
      <c r="A30" s="157" t="str">
        <f>IF((Calendrier!BC30)="","",Calendrier!A30)</f>
        <v/>
      </c>
      <c r="B30" s="158" t="str">
        <f t="array" aca="1" ref="B30" ca="1">IFERROR(IF(ROWS($1:29)&lt;=COUNTA($A$2:$A$181),INDEX($A$2:$A$181,SMALL(IF($A$2:$A$181&lt;&gt;"",ROW(INDIRECT("1:"&amp;ROWS($A$2:$A$181)))),ROWS($1:29))),""),"")</f>
        <v>oignons</v>
      </c>
      <c r="C30" s="152">
        <f ca="1">IF(ISNA(VLOOKUP($B30,Calendrier!$A$2:$BR$181,59,0)),"",VLOOKUP($B30,Calendrier!$A$2:$BR$181,59,0))</f>
        <v>30</v>
      </c>
      <c r="D30" s="152" t="str">
        <f ca="1">IF(ISNA(VLOOKUP($B30,Calendrier!$A$2:$BR$181,56,0)),"",VLOOKUP($B30,Calendrier!$A$2:$BR$181,56,0))</f>
        <v>35</v>
      </c>
      <c r="E30" s="152" t="str">
        <f ca="1">IF(ISNA(VLOOKUP($B30,Calendrier!$A$2:$BR$181,57,0)),"",VLOOKUP($B30,Calendrier!$A$2:$BR$181,57,0))</f>
        <v>10</v>
      </c>
      <c r="F30" s="152">
        <f ca="1">IF(ISNA(VLOOKUP($B30,Calendrier!$A$2:$BR$181,55,0)),"",VLOOKUP($B30,Calendrier!$A$2:$BR$181,55,0))</f>
        <v>9</v>
      </c>
      <c r="G30" s="152">
        <f ca="1">IF(ISNA(VLOOKUP($B30,Calendrier!$A$2:$BR$181,60,0)),"",VLOOKUP($B30,Calendrier!$A$2:$BR$181,60,0))</f>
        <v>1</v>
      </c>
      <c r="H30" s="152" t="str">
        <f ca="1">IF(ISNA(VLOOKUP($B30,Calendrier!$A$2:$BR$181,61,0)),"",VLOOKUP($B30,Calendrier!$A$2:$BR$181,61,0))</f>
        <v>kg</v>
      </c>
      <c r="I30" s="152">
        <f ca="1">IF(ISERROR(G30*F30*'Tableau de bord'!$C$2),"",G30*F30*'Tableau de bord'!$C$2)</f>
        <v>450</v>
      </c>
      <c r="J30" s="153">
        <f ca="1">IF(ISNA(IF((VLOOKUP(B30,Calendrier!$A$1:$BR$181,64,0))="P",(VLOOKUP(B30,Calendrier!$A$1:$BR$181,62,0)),"")),"",IF((VLOOKUP(B30,Calendrier!$A$1:$BR$181,64,0))="P",(VLOOKUP(B30,Calendrier!$A$1:$BR$181,62,0)),""))</f>
        <v>0.08</v>
      </c>
      <c r="K30" s="153">
        <f t="shared" ca="1" si="0"/>
        <v>5625</v>
      </c>
      <c r="L30" s="153">
        <f ca="1">IF(J30="","",IF(ISNA(VLOOKUP(B:B,Calendrier!A29:BR209,65,FALSE)),"",VLOOKUP(B:B,Calendrier!A29:BR209,65,FALSE)))</f>
        <v>20</v>
      </c>
      <c r="M30" s="153">
        <f t="shared" ca="1" si="1"/>
        <v>6750</v>
      </c>
      <c r="N30" s="153" t="str">
        <f ca="1">IF(J30="","",VLOOKUP(B30,Calendrier!A29:BR209,58,0))</f>
        <v>70</v>
      </c>
      <c r="O30" s="159">
        <f t="shared" ca="1" si="2"/>
        <v>8775</v>
      </c>
      <c r="P30" s="159">
        <f t="shared" ca="1" si="3"/>
        <v>975</v>
      </c>
      <c r="Q30" s="159">
        <f t="shared" ca="1" si="4"/>
        <v>50</v>
      </c>
      <c r="R30" s="153" t="str">
        <f t="shared" ca="1" si="5"/>
        <v>kg</v>
      </c>
      <c r="S30" s="153">
        <f t="shared" ca="1" si="6"/>
        <v>675</v>
      </c>
      <c r="T30" s="153">
        <f ca="1">IF(J30="","",IF(ROUNDDOWN('Tableau de bord'!$C$4/D30,0)&lt;1,1,ROUNDDOWN('Tableau de bord'!$C$4/D30,0)))</f>
        <v>2</v>
      </c>
      <c r="U30" s="160">
        <f t="shared" ca="1" si="7"/>
        <v>337.5</v>
      </c>
      <c r="V30" s="160">
        <f ca="1">IF(J30="","",U30/'Tableau de bord'!$C$3)</f>
        <v>16.875</v>
      </c>
      <c r="W30" s="153">
        <f t="shared" ca="1" si="8"/>
        <v>17</v>
      </c>
      <c r="X30" s="153">
        <f ca="1">IF(J30="","",(U30*('Tableau de bord'!$C$4/100)))</f>
        <v>270</v>
      </c>
      <c r="Y30" s="153">
        <f ca="1">IF(J30="","",(U30*('Tableau de bord'!$C$6/100)))</f>
        <v>405</v>
      </c>
      <c r="Z30" s="161" t="str">
        <f ca="1">IF(ISNA(IF((VLOOKUP(B30,Calendrier!$A$1:$BR$181,64,0))="S",(VLOOKUP(B30,Calendrier!$A$1:$BR$181,62,0)),"")),"",IF((VLOOKUP(B30,Calendrier!$A$1:$BR$181,64,0))="S",(VLOOKUP(B30,Calendrier!$A$1:$BR$181,62,0)),""))</f>
        <v/>
      </c>
      <c r="AA30" s="161" t="str">
        <f ca="1">IF(Z30="","",IF(ISNA(VLOOKUP(B:B,Calendrier!A29:BR209,65,FALSE)),"",VLOOKUP(B:B,Calendrier!A29:BR209,65,FALSE)))</f>
        <v/>
      </c>
      <c r="AB30" s="154" t="str">
        <f ca="1">IF(Z30="","",VLOOKUP(B30,Calendrier!A29:BR209,58,0))</f>
        <v/>
      </c>
      <c r="AC30" s="162" t="str">
        <f t="shared" ca="1" si="9"/>
        <v/>
      </c>
      <c r="AD30" s="154" t="str">
        <f t="shared" ca="1" si="10"/>
        <v/>
      </c>
      <c r="AE30" s="154" t="str">
        <f t="shared" ca="1" si="11"/>
        <v/>
      </c>
      <c r="AF30" s="154" t="str">
        <f t="shared" ca="1" si="12"/>
        <v/>
      </c>
      <c r="AG30" s="163" t="str">
        <f ca="1">IF(Z30="","",IF(ROUNDDOWN('Tableau de bord'!$C$4/D30,0)&lt;1,1,ROUNDDOWN('Tableau de bord'!$C$4/D30,0)))</f>
        <v/>
      </c>
      <c r="AH30" s="164" t="str">
        <f t="shared" ca="1" si="13"/>
        <v/>
      </c>
      <c r="AI30" s="164" t="str">
        <f ca="1">IF(Z30="","",AH30/'Tableau de bord'!$C$3)</f>
        <v/>
      </c>
      <c r="AJ30" s="154" t="str">
        <f t="shared" ca="1" si="14"/>
        <v/>
      </c>
      <c r="AK30" s="164" t="str">
        <f ca="1">IF(Z30="","",(AH30*('Tableau de bord'!$C$4/100)))</f>
        <v/>
      </c>
      <c r="AL30" s="154" t="str">
        <f ca="1">IF(Z30="","",(AH30*('Tableau de bord'!$C$6/100)))</f>
        <v/>
      </c>
    </row>
    <row r="31" spans="1:38" x14ac:dyDescent="0.2">
      <c r="A31" s="157" t="str">
        <f>IF((Calendrier!BC31)="","",Calendrier!A31)</f>
        <v/>
      </c>
      <c r="B31" s="158" t="str">
        <f t="array" aca="1" ref="B31" ca="1">IFERROR(IF(ROWS($1:30)&lt;=COUNTA($A$2:$A$181),INDEX($A$2:$A$181,SMALL(IF($A$2:$A$181&lt;&gt;"",ROW(INDIRECT("1:"&amp;ROWS($A$2:$A$181)))),ROWS($1:30))),""),"")</f>
        <v>racine de pissenlit</v>
      </c>
      <c r="C31" s="152">
        <f ca="1">IF(ISNA(VLOOKUP($B31,Calendrier!$A$2:$BR$181,59,0)),"",VLOOKUP($B31,Calendrier!$A$2:$BR$181,59,0))</f>
        <v>15</v>
      </c>
      <c r="D31" s="152" t="str">
        <f ca="1">IF(ISNA(VLOOKUP($B31,Calendrier!$A$2:$BR$181,56,0)),"",VLOOKUP($B31,Calendrier!$A$2:$BR$181,56,0))</f>
        <v>20</v>
      </c>
      <c r="E31" s="152" t="str">
        <f ca="1">IF(ISNA(VLOOKUP($B31,Calendrier!$A$2:$BR$181,57,0)),"",VLOOKUP($B31,Calendrier!$A$2:$BR$181,57,0))</f>
        <v>20</v>
      </c>
      <c r="F31" s="152">
        <f ca="1">IF(ISNA(VLOOKUP($B31,Calendrier!$A$2:$BR$181,55,0)),"",VLOOKUP($B31,Calendrier!$A$2:$BR$181,55,0))</f>
        <v>2</v>
      </c>
      <c r="G31" s="152">
        <f ca="1">IF(ISNA(VLOOKUP($B31,Calendrier!$A$2:$BR$181,60,0)),"",VLOOKUP($B31,Calendrier!$A$2:$BR$181,60,0))</f>
        <v>0.2</v>
      </c>
      <c r="H31" s="152" t="str">
        <f ca="1">IF(ISNA(VLOOKUP($B31,Calendrier!$A$2:$BR$181,61,0)),"",VLOOKUP($B31,Calendrier!$A$2:$BR$181,61,0))</f>
        <v>kg</v>
      </c>
      <c r="I31" s="152">
        <f ca="1">IF(ISERROR(G31*F31*'Tableau de bord'!$C$2),"",G31*F31*'Tableau de bord'!$C$2)</f>
        <v>20</v>
      </c>
      <c r="J31" s="153" t="str">
        <f ca="1">IF(ISNA(IF((VLOOKUP(B31,Calendrier!$A$1:$BR$181,64,0))="P",(VLOOKUP(B31,Calendrier!$A$1:$BR$181,62,0)),"")),"",IF((VLOOKUP(B31,Calendrier!$A$1:$BR$181,64,0))="P",(VLOOKUP(B31,Calendrier!$A$1:$BR$181,62,0)),""))</f>
        <v/>
      </c>
      <c r="K31" s="153" t="str">
        <f t="shared" ca="1" si="0"/>
        <v/>
      </c>
      <c r="L31" s="153" t="str">
        <f ca="1">IF(J31="","",IF(ISNA(VLOOKUP(B:B,Calendrier!A30:BR210,65,FALSE)),"",VLOOKUP(B:B,Calendrier!A30:BR210,65,FALSE)))</f>
        <v/>
      </c>
      <c r="M31" s="153" t="str">
        <f t="shared" ca="1" si="1"/>
        <v/>
      </c>
      <c r="N31" s="153" t="str">
        <f ca="1">IF(J31="","",VLOOKUP(B31,Calendrier!A30:BR210,58,0))</f>
        <v/>
      </c>
      <c r="O31" s="159" t="str">
        <f t="shared" ca="1" si="2"/>
        <v/>
      </c>
      <c r="P31" s="159" t="str">
        <f t="shared" ca="1" si="3"/>
        <v/>
      </c>
      <c r="Q31" s="159" t="str">
        <f t="shared" ca="1" si="4"/>
        <v/>
      </c>
      <c r="R31" s="153" t="str">
        <f t="shared" ca="1" si="5"/>
        <v/>
      </c>
      <c r="S31" s="153" t="str">
        <f t="shared" ca="1" si="6"/>
        <v/>
      </c>
      <c r="T31" s="153" t="str">
        <f ca="1">IF(J31="","",IF(ROUNDDOWN('Tableau de bord'!$C$4/D31,0)&lt;1,1,ROUNDDOWN('Tableau de bord'!$C$4/D31,0)))</f>
        <v/>
      </c>
      <c r="U31" s="160" t="str">
        <f t="shared" ca="1" si="7"/>
        <v/>
      </c>
      <c r="V31" s="160" t="str">
        <f ca="1">IF(J31="","",U31/'Tableau de bord'!$C$3)</f>
        <v/>
      </c>
      <c r="W31" s="153" t="str">
        <f t="shared" ca="1" si="8"/>
        <v/>
      </c>
      <c r="X31" s="153" t="str">
        <f ca="1">IF(J31="","",(U31*('Tableau de bord'!$C$4/100)))</f>
        <v/>
      </c>
      <c r="Y31" s="153" t="str">
        <f ca="1">IF(J31="","",(U31*('Tableau de bord'!$C$6/100)))</f>
        <v/>
      </c>
      <c r="Z31" s="161">
        <f ca="1">IF(ISNA(IF((VLOOKUP(B31,Calendrier!$A$1:$BR$181,64,0))="S",(VLOOKUP(B31,Calendrier!$A$1:$BR$181,62,0)),"")),"",IF((VLOOKUP(B31,Calendrier!$A$1:$BR$181,64,0))="S",(VLOOKUP(B31,Calendrier!$A$1:$BR$181,62,0)),""))</f>
        <v>0.2</v>
      </c>
      <c r="AA31" s="161">
        <f ca="1">IF(Z31="","",IF(ISNA(VLOOKUP(B:B,Calendrier!A30:BR210,65,FALSE)),"",VLOOKUP(B:B,Calendrier!A30:BR210,65,FALSE)))</f>
        <v>30</v>
      </c>
      <c r="AB31" s="154">
        <f ca="1">IF(Z31="","",VLOOKUP(B31,Calendrier!A30:BR210,58,0))</f>
        <v>80</v>
      </c>
      <c r="AC31" s="162">
        <f t="shared" ca="1" si="9"/>
        <v>6.5</v>
      </c>
      <c r="AD31" s="154">
        <f t="shared" ca="1" si="10"/>
        <v>10</v>
      </c>
      <c r="AE31" s="154" t="str">
        <f t="shared" ca="1" si="11"/>
        <v>kg</v>
      </c>
      <c r="AF31" s="154">
        <f t="shared" ca="1" si="12"/>
        <v>4</v>
      </c>
      <c r="AG31" s="163">
        <f ca="1">IF(Z31="","",IF(ROUNDDOWN('Tableau de bord'!$C$4/D31,0)&lt;1,1,ROUNDDOWN('Tableau de bord'!$C$4/D31,0)))</f>
        <v>4</v>
      </c>
      <c r="AH31" s="164">
        <f t="shared" ca="1" si="13"/>
        <v>1</v>
      </c>
      <c r="AI31" s="164">
        <f ca="1">IF(Z31="","",AH31/'Tableau de bord'!$C$3)</f>
        <v>0.05</v>
      </c>
      <c r="AJ31" s="154">
        <f t="shared" ca="1" si="14"/>
        <v>1</v>
      </c>
      <c r="AK31" s="164">
        <f ca="1">IF(Z31="","",(AH31*('Tableau de bord'!$C$4/100)))</f>
        <v>0.8</v>
      </c>
      <c r="AL31" s="154">
        <f ca="1">IF(Z31="","",(AH31*('Tableau de bord'!$C$6/100)))</f>
        <v>1.2</v>
      </c>
    </row>
    <row r="32" spans="1:38" x14ac:dyDescent="0.2">
      <c r="A32" s="157" t="str">
        <f>IF((Calendrier!BC32)="","",Calendrier!A32)</f>
        <v>poireaux</v>
      </c>
      <c r="B32" s="158" t="str">
        <f t="array" aca="1" ref="B32" ca="1">IFERROR(IF(ROWS($1:31)&lt;=COUNTA($A$2:$A$181),INDEX($A$2:$A$181,SMALL(IF($A$2:$A$181&lt;&gt;"",ROW(INDIRECT("1:"&amp;ROWS($A$2:$A$181)))),ROWS($1:31))),""),"")</f>
        <v>choux rouge</v>
      </c>
      <c r="C32" s="152">
        <f ca="1">IF(ISNA(VLOOKUP($B32,Calendrier!$A$2:$BR$181,59,0)),"",VLOOKUP($B32,Calendrier!$A$2:$BR$181,59,0))</f>
        <v>15</v>
      </c>
      <c r="D32" s="152" t="str">
        <f ca="1">IF(ISNA(VLOOKUP($B32,Calendrier!$A$2:$BR$181,56,0)),"",VLOOKUP($B32,Calendrier!$A$2:$BR$181,56,0))</f>
        <v>60</v>
      </c>
      <c r="E32" s="152" t="str">
        <f ca="1">IF(ISNA(VLOOKUP($B32,Calendrier!$A$2:$BR$181,57,0)),"",VLOOKUP($B32,Calendrier!$A$2:$BR$181,57,0))</f>
        <v>40</v>
      </c>
      <c r="F32" s="152">
        <f ca="1">IF(ISNA(VLOOKUP($B32,Calendrier!$A$2:$BR$181,55,0)),"",VLOOKUP($B32,Calendrier!$A$2:$BR$181,55,0))</f>
        <v>16</v>
      </c>
      <c r="G32" s="152">
        <f ca="1">IF(ISNA(VLOOKUP($B32,Calendrier!$A$2:$BR$181,60,0)),"",VLOOKUP($B32,Calendrier!$A$2:$BR$181,60,0))</f>
        <v>1</v>
      </c>
      <c r="H32" s="152" t="str">
        <f ca="1">IF(ISNA(VLOOKUP($B32,Calendrier!$A$2:$BR$181,61,0)),"",VLOOKUP($B32,Calendrier!$A$2:$BR$181,61,0))</f>
        <v>u</v>
      </c>
      <c r="I32" s="152">
        <f ca="1">IF(ISERROR(G32*F32*'Tableau de bord'!$C$2),"",G32*F32*'Tableau de bord'!$C$2)</f>
        <v>800</v>
      </c>
      <c r="J32" s="153">
        <f ca="1">IF(ISNA(IF((VLOOKUP(B32,Calendrier!$A$1:$BR$181,64,0))="P",(VLOOKUP(B32,Calendrier!$A$1:$BR$181,62,0)),"")),"",IF((VLOOKUP(B32,Calendrier!$A$1:$BR$181,64,0))="P",(VLOOKUP(B32,Calendrier!$A$1:$BR$181,62,0)),""))</f>
        <v>1</v>
      </c>
      <c r="K32" s="153">
        <f t="shared" ca="1" si="0"/>
        <v>800</v>
      </c>
      <c r="L32" s="153">
        <f ca="1">IF(J32="","",IF(ISNA(VLOOKUP(B:B,Calendrier!A31:BR211,65,FALSE)),"",VLOOKUP(B:B,Calendrier!A31:BR211,65,FALSE)))</f>
        <v>30</v>
      </c>
      <c r="M32" s="153">
        <f t="shared" ca="1" si="1"/>
        <v>1040</v>
      </c>
      <c r="N32" s="153" t="str">
        <f ca="1">IF(J32="","",VLOOKUP(B32,Calendrier!A31:BR211,58,0))</f>
        <v>75</v>
      </c>
      <c r="O32" s="159">
        <f t="shared" ca="1" si="2"/>
        <v>1300</v>
      </c>
      <c r="P32" s="159">
        <f t="shared" ca="1" si="3"/>
        <v>81.25</v>
      </c>
      <c r="Q32" s="159">
        <f t="shared" ca="1" si="4"/>
        <v>50</v>
      </c>
      <c r="R32" s="153" t="str">
        <f t="shared" ca="1" si="5"/>
        <v>u</v>
      </c>
      <c r="S32" s="153">
        <f t="shared" ca="1" si="6"/>
        <v>416</v>
      </c>
      <c r="T32" s="153">
        <f ca="1">IF(J32="","",IF(ROUNDDOWN('Tableau de bord'!$C$4/D32,0)&lt;1,1,ROUNDDOWN('Tableau de bord'!$C$4/D32,0)))</f>
        <v>1</v>
      </c>
      <c r="U32" s="160">
        <f t="shared" ca="1" si="7"/>
        <v>416</v>
      </c>
      <c r="V32" s="160">
        <f ca="1">IF(J32="","",U32/'Tableau de bord'!$C$3)</f>
        <v>20.8</v>
      </c>
      <c r="W32" s="153">
        <f t="shared" ca="1" si="8"/>
        <v>21</v>
      </c>
      <c r="X32" s="153">
        <f ca="1">IF(J32="","",(U32*('Tableau de bord'!$C$4/100)))</f>
        <v>332.8</v>
      </c>
      <c r="Y32" s="153">
        <f ca="1">IF(J32="","",(U32*('Tableau de bord'!$C$6/100)))</f>
        <v>499.2</v>
      </c>
      <c r="Z32" s="161" t="str">
        <f ca="1">IF(ISNA(IF((VLOOKUP(B32,Calendrier!$A$1:$BR$181,64,0))="S",(VLOOKUP(B32,Calendrier!$A$1:$BR$181,62,0)),"")),"",IF((VLOOKUP(B32,Calendrier!$A$1:$BR$181,64,0))="S",(VLOOKUP(B32,Calendrier!$A$1:$BR$181,62,0)),""))</f>
        <v/>
      </c>
      <c r="AA32" s="161" t="str">
        <f ca="1">IF(Z32="","",IF(ISNA(VLOOKUP(B:B,Calendrier!A31:BR211,65,FALSE)),"",VLOOKUP(B:B,Calendrier!A31:BR211,65,FALSE)))</f>
        <v/>
      </c>
      <c r="AB32" s="154" t="str">
        <f ca="1">IF(Z32="","",VLOOKUP(B32,Calendrier!A31:BR211,58,0))</f>
        <v/>
      </c>
      <c r="AC32" s="162" t="str">
        <f t="shared" ca="1" si="9"/>
        <v/>
      </c>
      <c r="AD32" s="154" t="str">
        <f t="shared" ca="1" si="10"/>
        <v/>
      </c>
      <c r="AE32" s="154" t="str">
        <f t="shared" ca="1" si="11"/>
        <v/>
      </c>
      <c r="AF32" s="154" t="str">
        <f t="shared" ca="1" si="12"/>
        <v/>
      </c>
      <c r="AG32" s="163" t="str">
        <f ca="1">IF(Z32="","",IF(ROUNDDOWN('Tableau de bord'!$C$4/D32,0)&lt;1,1,ROUNDDOWN('Tableau de bord'!$C$4/D32,0)))</f>
        <v/>
      </c>
      <c r="AH32" s="164" t="str">
        <f t="shared" ca="1" si="13"/>
        <v/>
      </c>
      <c r="AI32" s="164" t="str">
        <f ca="1">IF(Z32="","",AH32/'Tableau de bord'!$C$3)</f>
        <v/>
      </c>
      <c r="AJ32" s="154" t="str">
        <f t="shared" ca="1" si="14"/>
        <v/>
      </c>
      <c r="AK32" s="164" t="str">
        <f ca="1">IF(Z32="","",(AH32*('Tableau de bord'!$C$4/100)))</f>
        <v/>
      </c>
      <c r="AL32" s="154" t="str">
        <f ca="1">IF(Z32="","",(AH32*('Tableau de bord'!$C$6/100)))</f>
        <v/>
      </c>
    </row>
    <row r="33" spans="1:38" x14ac:dyDescent="0.2">
      <c r="A33" s="157" t="str">
        <f>IF((Calendrier!BC33)="","",Calendrier!A33)</f>
        <v/>
      </c>
      <c r="B33" s="158" t="str">
        <f t="array" aca="1" ref="B33" ca="1">IFERROR(IF(ROWS($1:32)&lt;=COUNTA($A$2:$A$181),INDEX($A$2:$A$181,SMALL(IF($A$2:$A$181&lt;&gt;"",ROW(INDIRECT("1:"&amp;ROWS($A$2:$A$181)))),ROWS($1:32))),""),"")</f>
        <v>concombre</v>
      </c>
      <c r="C33" s="152">
        <f ca="1">IF(ISNA(VLOOKUP($B33,Calendrier!$A$2:$BR$181,59,0)),"",VLOOKUP($B33,Calendrier!$A$2:$BR$181,59,0))</f>
        <v>15</v>
      </c>
      <c r="D33" s="152" t="str">
        <f ca="1">IF(ISNA(VLOOKUP($B33,Calendrier!$A$2:$BR$181,56,0)),"",VLOOKUP($B33,Calendrier!$A$2:$BR$181,56,0))</f>
        <v>100</v>
      </c>
      <c r="E33" s="152" t="str">
        <f ca="1">IF(ISNA(VLOOKUP($B33,Calendrier!$A$2:$BR$181,57,0)),"",VLOOKUP($B33,Calendrier!$A$2:$BR$181,57,0))</f>
        <v>60</v>
      </c>
      <c r="F33" s="152">
        <f ca="1">IF(ISNA(VLOOKUP($B33,Calendrier!$A$2:$BR$181,55,0)),"",VLOOKUP($B33,Calendrier!$A$2:$BR$181,55,0))</f>
        <v>8</v>
      </c>
      <c r="G33" s="152">
        <f ca="1">IF(ISNA(VLOOKUP($B33,Calendrier!$A$2:$BR$181,60,0)),"",VLOOKUP($B33,Calendrier!$A$2:$BR$181,60,0))</f>
        <v>4</v>
      </c>
      <c r="H33" s="152" t="str">
        <f ca="1">IF(ISNA(VLOOKUP($B33,Calendrier!$A$2:$BR$181,61,0)),"",VLOOKUP($B33,Calendrier!$A$2:$BR$181,61,0))</f>
        <v>u</v>
      </c>
      <c r="I33" s="152">
        <f ca="1">IF(ISERROR(G33*F33*'Tableau de bord'!$C$2),"",G33*F33*'Tableau de bord'!$C$2)</f>
        <v>1600</v>
      </c>
      <c r="J33" s="153">
        <f ca="1">IF(ISNA(IF((VLOOKUP(B33,Calendrier!$A$1:$BR$181,64,0))="P",(VLOOKUP(B33,Calendrier!$A$1:$BR$181,62,0)),"")),"",IF((VLOOKUP(B33,Calendrier!$A$1:$BR$181,64,0))="P",(VLOOKUP(B33,Calendrier!$A$1:$BR$181,62,0)),""))</f>
        <v>4</v>
      </c>
      <c r="K33" s="153">
        <f t="shared" ca="1" si="0"/>
        <v>400</v>
      </c>
      <c r="L33" s="153">
        <f ca="1">IF(J33="","",IF(ISNA(VLOOKUP(B:B,Calendrier!A32:BR212,65,FALSE)),"",VLOOKUP(B:B,Calendrier!A32:BR212,65,FALSE)))</f>
        <v>30</v>
      </c>
      <c r="M33" s="153">
        <f t="shared" ca="1" si="1"/>
        <v>520</v>
      </c>
      <c r="N33" s="153" t="str">
        <f ca="1">IF(J33="","",VLOOKUP(B33,Calendrier!A32:BR212,58,0))</f>
        <v>80</v>
      </c>
      <c r="O33" s="159">
        <f t="shared" ca="1" si="2"/>
        <v>624</v>
      </c>
      <c r="P33" s="159">
        <f t="shared" ca="1" si="3"/>
        <v>78</v>
      </c>
      <c r="Q33" s="159">
        <f t="shared" ca="1" si="4"/>
        <v>200</v>
      </c>
      <c r="R33" s="153" t="str">
        <f t="shared" ca="1" si="5"/>
        <v>u</v>
      </c>
      <c r="S33" s="153">
        <f t="shared" ca="1" si="6"/>
        <v>312</v>
      </c>
      <c r="T33" s="153">
        <f ca="1">IF(J33="","",IF(ROUNDDOWN('Tableau de bord'!$C$4/D33,0)&lt;1,1,ROUNDDOWN('Tableau de bord'!$C$4/D33,0)))</f>
        <v>1</v>
      </c>
      <c r="U33" s="160">
        <f t="shared" ca="1" si="7"/>
        <v>312</v>
      </c>
      <c r="V33" s="160">
        <f ca="1">IF(J33="","",U33/'Tableau de bord'!$C$3)</f>
        <v>15.6</v>
      </c>
      <c r="W33" s="153">
        <f t="shared" ca="1" si="8"/>
        <v>16</v>
      </c>
      <c r="X33" s="153">
        <f ca="1">IF(J33="","",(U33*('Tableau de bord'!$C$4/100)))</f>
        <v>249.60000000000002</v>
      </c>
      <c r="Y33" s="153">
        <f ca="1">IF(J33="","",(U33*('Tableau de bord'!$C$6/100)))</f>
        <v>374.4</v>
      </c>
      <c r="Z33" s="161" t="str">
        <f ca="1">IF(ISNA(IF((VLOOKUP(B33,Calendrier!$A$1:$BR$181,64,0))="S",(VLOOKUP(B33,Calendrier!$A$1:$BR$181,62,0)),"")),"",IF((VLOOKUP(B33,Calendrier!$A$1:$BR$181,64,0))="S",(VLOOKUP(B33,Calendrier!$A$1:$BR$181,62,0)),""))</f>
        <v/>
      </c>
      <c r="AA33" s="161" t="str">
        <f ca="1">IF(Z33="","",IF(ISNA(VLOOKUP(B:B,Calendrier!A32:BR212,65,FALSE)),"",VLOOKUP(B:B,Calendrier!A32:BR212,65,FALSE)))</f>
        <v/>
      </c>
      <c r="AB33" s="154" t="str">
        <f ca="1">IF(Z33="","",VLOOKUP(B33,Calendrier!A32:BR212,58,0))</f>
        <v/>
      </c>
      <c r="AC33" s="162" t="str">
        <f t="shared" ca="1" si="9"/>
        <v/>
      </c>
      <c r="AD33" s="154" t="str">
        <f t="shared" ca="1" si="10"/>
        <v/>
      </c>
      <c r="AE33" s="154" t="str">
        <f t="shared" ca="1" si="11"/>
        <v/>
      </c>
      <c r="AF33" s="154" t="str">
        <f t="shared" ca="1" si="12"/>
        <v/>
      </c>
      <c r="AG33" s="163" t="str">
        <f ca="1">IF(Z33="","",IF(ROUNDDOWN('Tableau de bord'!$C$4/D33,0)&lt;1,1,ROUNDDOWN('Tableau de bord'!$C$4/D33,0)))</f>
        <v/>
      </c>
      <c r="AH33" s="164" t="str">
        <f t="shared" ca="1" si="13"/>
        <v/>
      </c>
      <c r="AI33" s="164" t="str">
        <f ca="1">IF(Z33="","",AH33/'Tableau de bord'!$C$3)</f>
        <v/>
      </c>
      <c r="AJ33" s="154" t="str">
        <f t="shared" ca="1" si="14"/>
        <v/>
      </c>
      <c r="AK33" s="164" t="str">
        <f ca="1">IF(Z33="","",(AH33*('Tableau de bord'!$C$4/100)))</f>
        <v/>
      </c>
      <c r="AL33" s="154" t="str">
        <f ca="1">IF(Z33="","",(AH33*('Tableau de bord'!$C$6/100)))</f>
        <v/>
      </c>
    </row>
    <row r="34" spans="1:38" x14ac:dyDescent="0.2">
      <c r="A34" s="157" t="str">
        <f>IF((Calendrier!BC34)="","",Calendrier!A34)</f>
        <v/>
      </c>
      <c r="B34" s="158" t="str">
        <f t="array" aca="1" ref="B34" ca="1">IFERROR(IF(ROWS($1:33)&lt;=COUNTA($A$2:$A$181),INDEX($A$2:$A$181,SMALL(IF($A$2:$A$181&lt;&gt;"",ROW(INDIRECT("1:"&amp;ROWS($A$2:$A$181)))),ROWS($1:33))),""),"")</f>
        <v/>
      </c>
      <c r="C34" s="152" t="str">
        <f ca="1">IF(ISNA(VLOOKUP($B34,Calendrier!$A$2:$BR$181,59,0)),"",VLOOKUP($B34,Calendrier!$A$2:$BR$181,59,0))</f>
        <v/>
      </c>
      <c r="D34" s="152" t="str">
        <f ca="1">IF(ISNA(VLOOKUP($B34,Calendrier!$A$2:$BR$181,56,0)),"",VLOOKUP($B34,Calendrier!$A$2:$BR$181,56,0))</f>
        <v/>
      </c>
      <c r="E34" s="152" t="str">
        <f ca="1">IF(ISNA(VLOOKUP($B34,Calendrier!$A$2:$BR$181,57,0)),"",VLOOKUP($B34,Calendrier!$A$2:$BR$181,57,0))</f>
        <v/>
      </c>
      <c r="F34" s="152" t="str">
        <f ca="1">IF(ISNA(VLOOKUP($B34,Calendrier!$A$2:$BR$181,55,0)),"",VLOOKUP($B34,Calendrier!$A$2:$BR$181,55,0))</f>
        <v/>
      </c>
      <c r="G34" s="152" t="str">
        <f ca="1">IF(ISNA(VLOOKUP($B34,Calendrier!$A$2:$BR$181,60,0)),"",VLOOKUP($B34,Calendrier!$A$2:$BR$181,60,0))</f>
        <v/>
      </c>
      <c r="H34" s="152" t="str">
        <f ca="1">IF(ISNA(VLOOKUP($B34,Calendrier!$A$2:$BR$181,61,0)),"",VLOOKUP($B34,Calendrier!$A$2:$BR$181,61,0))</f>
        <v/>
      </c>
      <c r="I34" s="152" t="str">
        <f ca="1">IF(ISERROR(G34*F34*'Tableau de bord'!$C$2),"",G34*F34*'Tableau de bord'!$C$2)</f>
        <v/>
      </c>
      <c r="J34" s="153" t="str">
        <f ca="1">IF(ISNA(IF((VLOOKUP(B34,Calendrier!$A$1:$BR$181,64,0))="P",(VLOOKUP(B34,Calendrier!$A$1:$BR$181,62,0)),"")),"",IF((VLOOKUP(B34,Calendrier!$A$1:$BR$181,64,0))="P",(VLOOKUP(B34,Calendrier!$A$1:$BR$181,62,0)),""))</f>
        <v/>
      </c>
      <c r="K34" s="153" t="str">
        <f t="shared" ca="1" si="0"/>
        <v/>
      </c>
      <c r="L34" s="153" t="str">
        <f ca="1">IF(J34="","",IF(ISNA(VLOOKUP(B:B,Calendrier!A33:BR213,65,FALSE)),"",VLOOKUP(B:B,Calendrier!A33:BR213,65,FALSE)))</f>
        <v/>
      </c>
      <c r="M34" s="153" t="str">
        <f t="shared" ca="1" si="1"/>
        <v/>
      </c>
      <c r="N34" s="153" t="str">
        <f ca="1">IF(J34="","",VLOOKUP(B34,Calendrier!A33:BR213,58,0))</f>
        <v/>
      </c>
      <c r="O34" s="159" t="str">
        <f t="shared" ca="1" si="2"/>
        <v/>
      </c>
      <c r="P34" s="159" t="str">
        <f t="shared" ca="1" si="3"/>
        <v/>
      </c>
      <c r="Q34" s="159" t="str">
        <f t="shared" ca="1" si="4"/>
        <v/>
      </c>
      <c r="R34" s="153" t="str">
        <f t="shared" ca="1" si="5"/>
        <v/>
      </c>
      <c r="S34" s="153" t="str">
        <f t="shared" ca="1" si="6"/>
        <v/>
      </c>
      <c r="T34" s="153" t="str">
        <f ca="1">IF(J34="","",IF(ROUNDDOWN('Tableau de bord'!$C$4/D34,0)&lt;1,1,ROUNDDOWN('Tableau de bord'!$C$4/D34,0)))</f>
        <v/>
      </c>
      <c r="U34" s="160" t="str">
        <f t="shared" ca="1" si="7"/>
        <v/>
      </c>
      <c r="V34" s="160" t="str">
        <f ca="1">IF(J34="","",U34/'Tableau de bord'!$C$3)</f>
        <v/>
      </c>
      <c r="W34" s="153" t="str">
        <f t="shared" ca="1" si="8"/>
        <v/>
      </c>
      <c r="X34" s="153" t="str">
        <f ca="1">IF(J34="","",(U34*('Tableau de bord'!$C$4/100)))</f>
        <v/>
      </c>
      <c r="Y34" s="153" t="str">
        <f ca="1">IF(J34="","",(U34*('Tableau de bord'!$C$6/100)))</f>
        <v/>
      </c>
      <c r="Z34" s="161" t="str">
        <f ca="1">IF(ISNA(IF((VLOOKUP(B34,Calendrier!$A$1:$BR$181,64,0))="S",(VLOOKUP(B34,Calendrier!$A$1:$BR$181,62,0)),"")),"",IF((VLOOKUP(B34,Calendrier!$A$1:$BR$181,64,0))="S",(VLOOKUP(B34,Calendrier!$A$1:$BR$181,62,0)),""))</f>
        <v/>
      </c>
      <c r="AA34" s="161" t="str">
        <f ca="1">IF(Z34="","",IF(ISNA(VLOOKUP(B:B,Calendrier!A33:BR213,65,FALSE)),"",VLOOKUP(B:B,Calendrier!A33:BR213,65,FALSE)))</f>
        <v/>
      </c>
      <c r="AB34" s="154" t="str">
        <f ca="1">IF(Z34="","",VLOOKUP(B34,Calendrier!A33:BR213,58,0))</f>
        <v/>
      </c>
      <c r="AC34" s="162" t="str">
        <f t="shared" ca="1" si="9"/>
        <v/>
      </c>
      <c r="AD34" s="154" t="str">
        <f t="shared" ca="1" si="10"/>
        <v/>
      </c>
      <c r="AE34" s="154" t="str">
        <f t="shared" ca="1" si="11"/>
        <v/>
      </c>
      <c r="AF34" s="154" t="str">
        <f t="shared" ca="1" si="12"/>
        <v/>
      </c>
      <c r="AG34" s="163" t="str">
        <f ca="1">IF(Z34="","",IF(ROUNDDOWN('Tableau de bord'!$C$4/D34,0)&lt;1,1,ROUNDDOWN('Tableau de bord'!$C$4/D34,0)))</f>
        <v/>
      </c>
      <c r="AH34" s="164" t="str">
        <f t="shared" ca="1" si="13"/>
        <v/>
      </c>
      <c r="AI34" s="164" t="str">
        <f ca="1">IF(Z34="","",AH34/'Tableau de bord'!$C$3)</f>
        <v/>
      </c>
      <c r="AJ34" s="154" t="str">
        <f t="shared" ca="1" si="14"/>
        <v/>
      </c>
      <c r="AK34" s="164" t="str">
        <f ca="1">IF(Z34="","",(AH34*('Tableau de bord'!$C$4/100)))</f>
        <v/>
      </c>
      <c r="AL34" s="154" t="str">
        <f ca="1">IF(Z34="","",(AH34*('Tableau de bord'!$C$6/100)))</f>
        <v/>
      </c>
    </row>
    <row r="35" spans="1:38" x14ac:dyDescent="0.2">
      <c r="A35" s="157" t="str">
        <f>IF((Calendrier!BC35)="","",Calendrier!A35)</f>
        <v>carotte</v>
      </c>
      <c r="B35" s="158" t="str">
        <f t="array" aca="1" ref="B35" ca="1">IFERROR(IF(ROWS($1:34)&lt;=COUNTA($A$2:$A$181),INDEX($A$2:$A$181,SMALL(IF($A$2:$A$181&lt;&gt;"",ROW(INDIRECT("1:"&amp;ROWS($A$2:$A$181)))),ROWS($1:34))),""),"")</f>
        <v/>
      </c>
      <c r="C35" s="152" t="str">
        <f ca="1">IF(ISNA(VLOOKUP($B35,Calendrier!$A$2:$BR$181,59,0)),"",VLOOKUP($B35,Calendrier!$A$2:$BR$181,59,0))</f>
        <v/>
      </c>
      <c r="D35" s="152" t="str">
        <f ca="1">IF(ISNA(VLOOKUP($B35,Calendrier!$A$2:$BR$181,56,0)),"",VLOOKUP($B35,Calendrier!$A$2:$BR$181,56,0))</f>
        <v/>
      </c>
      <c r="E35" s="152" t="str">
        <f ca="1">IF(ISNA(VLOOKUP($B35,Calendrier!$A$2:$BR$181,57,0)),"",VLOOKUP($B35,Calendrier!$A$2:$BR$181,57,0))</f>
        <v/>
      </c>
      <c r="F35" s="152" t="str">
        <f ca="1">IF(ISNA(VLOOKUP($B35,Calendrier!$A$2:$BR$181,55,0)),"",VLOOKUP($B35,Calendrier!$A$2:$BR$181,55,0))</f>
        <v/>
      </c>
      <c r="G35" s="152" t="str">
        <f ca="1">IF(ISNA(VLOOKUP($B35,Calendrier!$A$2:$BR$181,60,0)),"",VLOOKUP($B35,Calendrier!$A$2:$BR$181,60,0))</f>
        <v/>
      </c>
      <c r="H35" s="152" t="str">
        <f ca="1">IF(ISNA(VLOOKUP($B35,Calendrier!$A$2:$BR$181,61,0)),"",VLOOKUP($B35,Calendrier!$A$2:$BR$181,61,0))</f>
        <v/>
      </c>
      <c r="I35" s="152" t="str">
        <f ca="1">IF(ISERROR(G35*F35*'Tableau de bord'!$C$2),"",G35*F35*'Tableau de bord'!$C$2)</f>
        <v/>
      </c>
      <c r="J35" s="153" t="str">
        <f ca="1">IF(ISNA(IF((VLOOKUP(B35,Calendrier!$A$1:$BR$181,64,0))="P",(VLOOKUP(B35,Calendrier!$A$1:$BR$181,62,0)),"")),"",IF((VLOOKUP(B35,Calendrier!$A$1:$BR$181,64,0))="P",(VLOOKUP(B35,Calendrier!$A$1:$BR$181,62,0)),""))</f>
        <v/>
      </c>
      <c r="K35" s="153" t="str">
        <f t="shared" ca="1" si="0"/>
        <v/>
      </c>
      <c r="L35" s="153" t="str">
        <f ca="1">IF(J35="","",IF(ISNA(VLOOKUP(B:B,Calendrier!A34:BR214,65,FALSE)),"",VLOOKUP(B:B,Calendrier!A34:BR214,65,FALSE)))</f>
        <v/>
      </c>
      <c r="M35" s="153" t="str">
        <f t="shared" ca="1" si="1"/>
        <v/>
      </c>
      <c r="N35" s="153" t="str">
        <f ca="1">IF(J35="","",VLOOKUP(B35,Calendrier!A34:BR214,58,0))</f>
        <v/>
      </c>
      <c r="O35" s="159" t="str">
        <f t="shared" ca="1" si="2"/>
        <v/>
      </c>
      <c r="P35" s="159" t="str">
        <f t="shared" ca="1" si="3"/>
        <v/>
      </c>
      <c r="Q35" s="159" t="str">
        <f t="shared" ca="1" si="4"/>
        <v/>
      </c>
      <c r="R35" s="153" t="str">
        <f t="shared" ca="1" si="5"/>
        <v/>
      </c>
      <c r="S35" s="153" t="str">
        <f t="shared" ca="1" si="6"/>
        <v/>
      </c>
      <c r="T35" s="153" t="str">
        <f ca="1">IF(J35="","",IF(ROUNDDOWN('Tableau de bord'!$C$4/D35,0)&lt;1,1,ROUNDDOWN('Tableau de bord'!$C$4/D35,0)))</f>
        <v/>
      </c>
      <c r="U35" s="160" t="str">
        <f t="shared" ca="1" si="7"/>
        <v/>
      </c>
      <c r="V35" s="160" t="str">
        <f ca="1">IF(J35="","",U35/'Tableau de bord'!$C$3)</f>
        <v/>
      </c>
      <c r="W35" s="153" t="str">
        <f t="shared" ca="1" si="8"/>
        <v/>
      </c>
      <c r="X35" s="153" t="str">
        <f ca="1">IF(J35="","",(U35*('Tableau de bord'!$C$4/100)))</f>
        <v/>
      </c>
      <c r="Y35" s="153" t="str">
        <f ca="1">IF(J35="","",(U35*('Tableau de bord'!$C$6/100)))</f>
        <v/>
      </c>
      <c r="Z35" s="161" t="str">
        <f ca="1">IF(ISNA(IF((VLOOKUP(B35,Calendrier!$A$1:$BR$181,64,0))="S",(VLOOKUP(B35,Calendrier!$A$1:$BR$181,62,0)),"")),"",IF((VLOOKUP(B35,Calendrier!$A$1:$BR$181,64,0))="S",(VLOOKUP(B35,Calendrier!$A$1:$BR$181,62,0)),""))</f>
        <v/>
      </c>
      <c r="AA35" s="161" t="str">
        <f ca="1">IF(Z35="","",IF(ISNA(VLOOKUP(B:B,Calendrier!A34:BR214,65,FALSE)),"",VLOOKUP(B:B,Calendrier!A34:BR214,65,FALSE)))</f>
        <v/>
      </c>
      <c r="AB35" s="154" t="str">
        <f ca="1">IF(Z35="","",VLOOKUP(B35,Calendrier!A34:BR214,58,0))</f>
        <v/>
      </c>
      <c r="AC35" s="162" t="str">
        <f t="shared" ca="1" si="9"/>
        <v/>
      </c>
      <c r="AD35" s="154" t="str">
        <f t="shared" ca="1" si="10"/>
        <v/>
      </c>
      <c r="AE35" s="154" t="str">
        <f t="shared" ca="1" si="11"/>
        <v/>
      </c>
      <c r="AF35" s="154" t="str">
        <f t="shared" ca="1" si="12"/>
        <v/>
      </c>
      <c r="AG35" s="163" t="str">
        <f ca="1">IF(Z35="","",IF(ROUNDDOWN('Tableau de bord'!$C$4/D35,0)&lt;1,1,ROUNDDOWN('Tableau de bord'!$C$4/D35,0)))</f>
        <v/>
      </c>
      <c r="AH35" s="164" t="str">
        <f t="shared" ca="1" si="13"/>
        <v/>
      </c>
      <c r="AI35" s="164" t="str">
        <f ca="1">IF(Z35="","",AH35/'Tableau de bord'!$C$3)</f>
        <v/>
      </c>
      <c r="AJ35" s="154" t="str">
        <f t="shared" ca="1" si="14"/>
        <v/>
      </c>
      <c r="AK35" s="164" t="str">
        <f ca="1">IF(Z35="","",(AH35*('Tableau de bord'!$C$4/100)))</f>
        <v/>
      </c>
      <c r="AL35" s="154" t="str">
        <f ca="1">IF(Z35="","",(AH35*('Tableau de bord'!$C$6/100)))</f>
        <v/>
      </c>
    </row>
    <row r="36" spans="1:38" x14ac:dyDescent="0.2">
      <c r="A36" s="157" t="str">
        <f>IF((Calendrier!BC36)="","",Calendrier!A36)</f>
        <v/>
      </c>
      <c r="B36" s="158" t="str">
        <f t="array" aca="1" ref="B36" ca="1">IFERROR(IF(ROWS($1:35)&lt;=COUNTA($A$2:$A$181),INDEX($A$2:$A$181,SMALL(IF($A$2:$A$181&lt;&gt;"",ROW(INDIRECT("1:"&amp;ROWS($A$2:$A$181)))),ROWS($1:35))),""),"")</f>
        <v/>
      </c>
      <c r="C36" s="152" t="str">
        <f ca="1">IF(ISNA(VLOOKUP($B36,Calendrier!$A$2:$BR$181,59,0)),"",VLOOKUP($B36,Calendrier!$A$2:$BR$181,59,0))</f>
        <v/>
      </c>
      <c r="D36" s="152" t="str">
        <f ca="1">IF(ISNA(VLOOKUP($B36,Calendrier!$A$2:$BR$181,56,0)),"",VLOOKUP($B36,Calendrier!$A$2:$BR$181,56,0))</f>
        <v/>
      </c>
      <c r="E36" s="152" t="str">
        <f ca="1">IF(ISNA(VLOOKUP($B36,Calendrier!$A$2:$BR$181,57,0)),"",VLOOKUP($B36,Calendrier!$A$2:$BR$181,57,0))</f>
        <v/>
      </c>
      <c r="F36" s="152" t="str">
        <f ca="1">IF(ISNA(VLOOKUP($B36,Calendrier!$A$2:$BR$181,55,0)),"",VLOOKUP($B36,Calendrier!$A$2:$BR$181,55,0))</f>
        <v/>
      </c>
      <c r="G36" s="152" t="str">
        <f ca="1">IF(ISNA(VLOOKUP($B36,Calendrier!$A$2:$BR$181,60,0)),"",VLOOKUP($B36,Calendrier!$A$2:$BR$181,60,0))</f>
        <v/>
      </c>
      <c r="H36" s="152" t="str">
        <f ca="1">IF(ISNA(VLOOKUP($B36,Calendrier!$A$2:$BR$181,61,0)),"",VLOOKUP($B36,Calendrier!$A$2:$BR$181,61,0))</f>
        <v/>
      </c>
      <c r="I36" s="152" t="str">
        <f ca="1">IF(ISERROR(G36*F36*'Tableau de bord'!$C$2),"",G36*F36*'Tableau de bord'!$C$2)</f>
        <v/>
      </c>
      <c r="J36" s="153" t="str">
        <f ca="1">IF(ISNA(IF((VLOOKUP(B36,Calendrier!$A$1:$BR$181,64,0))="P",(VLOOKUP(B36,Calendrier!$A$1:$BR$181,62,0)),"")),"",IF((VLOOKUP(B36,Calendrier!$A$1:$BR$181,64,0))="P",(VLOOKUP(B36,Calendrier!$A$1:$BR$181,62,0)),""))</f>
        <v/>
      </c>
      <c r="K36" s="153" t="str">
        <f t="shared" ca="1" si="0"/>
        <v/>
      </c>
      <c r="L36" s="153" t="str">
        <f ca="1">IF(J36="","",IF(ISNA(VLOOKUP(B:B,Calendrier!A35:BR215,65,FALSE)),"",VLOOKUP(B:B,Calendrier!A35:BR215,65,FALSE)))</f>
        <v/>
      </c>
      <c r="M36" s="153" t="str">
        <f t="shared" ca="1" si="1"/>
        <v/>
      </c>
      <c r="N36" s="153" t="str">
        <f ca="1">IF(J36="","",VLOOKUP(B36,Calendrier!A35:BR215,58,0))</f>
        <v/>
      </c>
      <c r="O36" s="159" t="str">
        <f t="shared" ca="1" si="2"/>
        <v/>
      </c>
      <c r="P36" s="159" t="str">
        <f t="shared" ca="1" si="3"/>
        <v/>
      </c>
      <c r="Q36" s="159" t="str">
        <f t="shared" ca="1" si="4"/>
        <v/>
      </c>
      <c r="R36" s="153" t="str">
        <f t="shared" ca="1" si="5"/>
        <v/>
      </c>
      <c r="S36" s="153" t="str">
        <f t="shared" ca="1" si="6"/>
        <v/>
      </c>
      <c r="T36" s="153" t="str">
        <f ca="1">IF(J36="","",IF(ROUNDDOWN('Tableau de bord'!$C$4/D36,0)&lt;1,1,ROUNDDOWN('Tableau de bord'!$C$4/D36,0)))</f>
        <v/>
      </c>
      <c r="U36" s="160" t="str">
        <f t="shared" ca="1" si="7"/>
        <v/>
      </c>
      <c r="V36" s="160" t="str">
        <f ca="1">IF(J36="","",U36/'Tableau de bord'!$C$3)</f>
        <v/>
      </c>
      <c r="W36" s="153" t="str">
        <f t="shared" ca="1" si="8"/>
        <v/>
      </c>
      <c r="X36" s="153" t="str">
        <f ca="1">IF(J36="","",(U36*('Tableau de bord'!$C$4/100)))</f>
        <v/>
      </c>
      <c r="Y36" s="153" t="str">
        <f ca="1">IF(J36="","",(U36*('Tableau de bord'!$C$6/100)))</f>
        <v/>
      </c>
      <c r="Z36" s="161" t="str">
        <f ca="1">IF(ISNA(IF((VLOOKUP(B36,Calendrier!$A$1:$BR$181,64,0))="S",(VLOOKUP(B36,Calendrier!$A$1:$BR$181,62,0)),"")),"",IF((VLOOKUP(B36,Calendrier!$A$1:$BR$181,64,0))="S",(VLOOKUP(B36,Calendrier!$A$1:$BR$181,62,0)),""))</f>
        <v/>
      </c>
      <c r="AA36" s="161" t="str">
        <f ca="1">IF(Z36="","",IF(ISNA(VLOOKUP(B:B,Calendrier!A35:BR215,65,FALSE)),"",VLOOKUP(B:B,Calendrier!A35:BR215,65,FALSE)))</f>
        <v/>
      </c>
      <c r="AB36" s="154" t="str">
        <f ca="1">IF(Z36="","",VLOOKUP(B36,Calendrier!A35:BR215,58,0))</f>
        <v/>
      </c>
      <c r="AC36" s="162" t="str">
        <f t="shared" ca="1" si="9"/>
        <v/>
      </c>
      <c r="AD36" s="154" t="str">
        <f t="shared" ca="1" si="10"/>
        <v/>
      </c>
      <c r="AE36" s="154" t="str">
        <f t="shared" ca="1" si="11"/>
        <v/>
      </c>
      <c r="AF36" s="154" t="str">
        <f t="shared" ca="1" si="12"/>
        <v/>
      </c>
      <c r="AG36" s="163" t="str">
        <f ca="1">IF(Z36="","",IF(ROUNDDOWN('Tableau de bord'!$C$4/D36,0)&lt;1,1,ROUNDDOWN('Tableau de bord'!$C$4/D36,0)))</f>
        <v/>
      </c>
      <c r="AH36" s="164" t="str">
        <f t="shared" ca="1" si="13"/>
        <v/>
      </c>
      <c r="AI36" s="164" t="str">
        <f ca="1">IF(Z36="","",AH36/'Tableau de bord'!$C$3)</f>
        <v/>
      </c>
      <c r="AJ36" s="154" t="str">
        <f t="shared" ca="1" si="14"/>
        <v/>
      </c>
      <c r="AK36" s="164" t="str">
        <f ca="1">IF(Z36="","",(AH36*('Tableau de bord'!$C$4/100)))</f>
        <v/>
      </c>
      <c r="AL36" s="154" t="str">
        <f ca="1">IF(Z36="","",(AH36*('Tableau de bord'!$C$6/100)))</f>
        <v/>
      </c>
    </row>
    <row r="37" spans="1:38" x14ac:dyDescent="0.2">
      <c r="A37" s="157" t="str">
        <f>IF((Calendrier!BC37)="","",Calendrier!A37)</f>
        <v/>
      </c>
      <c r="B37" s="158" t="str">
        <f t="array" aca="1" ref="B37" ca="1">IFERROR(IF(ROWS($1:36)&lt;=COUNTA($A$2:$A$181),INDEX($A$2:$A$181,SMALL(IF($A$2:$A$181&lt;&gt;"",ROW(INDIRECT("1:"&amp;ROWS($A$2:$A$181)))),ROWS($1:36))),""),"")</f>
        <v/>
      </c>
      <c r="C37" s="152" t="str">
        <f ca="1">IF(ISNA(VLOOKUP($B37,Calendrier!$A$2:$BR$181,59,0)),"",VLOOKUP($B37,Calendrier!$A$2:$BR$181,59,0))</f>
        <v/>
      </c>
      <c r="D37" s="152" t="str">
        <f ca="1">IF(ISNA(VLOOKUP($B37,Calendrier!$A$2:$BR$181,56,0)),"",VLOOKUP($B37,Calendrier!$A$2:$BR$181,56,0))</f>
        <v/>
      </c>
      <c r="E37" s="152" t="str">
        <f ca="1">IF(ISNA(VLOOKUP($B37,Calendrier!$A$2:$BR$181,57,0)),"",VLOOKUP($B37,Calendrier!$A$2:$BR$181,57,0))</f>
        <v/>
      </c>
      <c r="F37" s="152" t="str">
        <f ca="1">IF(ISNA(VLOOKUP($B37,Calendrier!$A$2:$BR$181,55,0)),"",VLOOKUP($B37,Calendrier!$A$2:$BR$181,55,0))</f>
        <v/>
      </c>
      <c r="G37" s="152" t="str">
        <f ca="1">IF(ISNA(VLOOKUP($B37,Calendrier!$A$2:$BR$181,60,0)),"",VLOOKUP($B37,Calendrier!$A$2:$BR$181,60,0))</f>
        <v/>
      </c>
      <c r="H37" s="152" t="str">
        <f ca="1">IF(ISNA(VLOOKUP($B37,Calendrier!$A$2:$BR$181,61,0)),"",VLOOKUP($B37,Calendrier!$A$2:$BR$181,61,0))</f>
        <v/>
      </c>
      <c r="I37" s="152" t="str">
        <f ca="1">IF(ISERROR(G37*F37*'Tableau de bord'!$C$2),"",G37*F37*'Tableau de bord'!$C$2)</f>
        <v/>
      </c>
      <c r="J37" s="153" t="str">
        <f ca="1">IF(ISNA(IF((VLOOKUP(B37,Calendrier!$A$1:$BR$181,64,0))="P",(VLOOKUP(B37,Calendrier!$A$1:$BR$181,62,0)),"")),"",IF((VLOOKUP(B37,Calendrier!$A$1:$BR$181,64,0))="P",(VLOOKUP(B37,Calendrier!$A$1:$BR$181,62,0)),""))</f>
        <v/>
      </c>
      <c r="K37" s="153" t="str">
        <f t="shared" ca="1" si="0"/>
        <v/>
      </c>
      <c r="L37" s="153" t="str">
        <f ca="1">IF(J37="","",IF(ISNA(VLOOKUP(B:B,Calendrier!A36:BR216,65,FALSE)),"",VLOOKUP(B:B,Calendrier!A36:BR216,65,FALSE)))</f>
        <v/>
      </c>
      <c r="M37" s="153" t="str">
        <f t="shared" ca="1" si="1"/>
        <v/>
      </c>
      <c r="N37" s="153" t="str">
        <f ca="1">IF(J37="","",VLOOKUP(B37,Calendrier!A36:BR216,58,0))</f>
        <v/>
      </c>
      <c r="O37" s="159" t="str">
        <f t="shared" ca="1" si="2"/>
        <v/>
      </c>
      <c r="P37" s="159" t="str">
        <f t="shared" ca="1" si="3"/>
        <v/>
      </c>
      <c r="Q37" s="159" t="str">
        <f t="shared" ca="1" si="4"/>
        <v/>
      </c>
      <c r="R37" s="153" t="str">
        <f t="shared" ca="1" si="5"/>
        <v/>
      </c>
      <c r="S37" s="153" t="str">
        <f t="shared" ca="1" si="6"/>
        <v/>
      </c>
      <c r="T37" s="153" t="str">
        <f ca="1">IF(J37="","",IF(ROUNDDOWN('Tableau de bord'!$C$4/D37,0)&lt;1,1,ROUNDDOWN('Tableau de bord'!$C$4/D37,0)))</f>
        <v/>
      </c>
      <c r="U37" s="160" t="str">
        <f t="shared" ca="1" si="7"/>
        <v/>
      </c>
      <c r="V37" s="160" t="str">
        <f ca="1">IF(J37="","",U37/'Tableau de bord'!$C$3)</f>
        <v/>
      </c>
      <c r="W37" s="153" t="str">
        <f t="shared" ca="1" si="8"/>
        <v/>
      </c>
      <c r="X37" s="153" t="str">
        <f ca="1">IF(J37="","",(U37*('Tableau de bord'!$C$4/100)))</f>
        <v/>
      </c>
      <c r="Y37" s="153" t="str">
        <f ca="1">IF(J37="","",(U37*('Tableau de bord'!$C$6/100)))</f>
        <v/>
      </c>
      <c r="Z37" s="161" t="str">
        <f ca="1">IF(ISNA(IF((VLOOKUP(B37,Calendrier!$A$1:$BR$181,64,0))="S",(VLOOKUP(B37,Calendrier!$A$1:$BR$181,62,0)),"")),"",IF((VLOOKUP(B37,Calendrier!$A$1:$BR$181,64,0))="S",(VLOOKUP(B37,Calendrier!$A$1:$BR$181,62,0)),""))</f>
        <v/>
      </c>
      <c r="AA37" s="161" t="str">
        <f ca="1">IF(Z37="","",IF(ISNA(VLOOKUP(B:B,Calendrier!A36:BR216,65,FALSE)),"",VLOOKUP(B:B,Calendrier!A36:BR216,65,FALSE)))</f>
        <v/>
      </c>
      <c r="AB37" s="154" t="str">
        <f ca="1">IF(Z37="","",VLOOKUP(B37,Calendrier!A36:BR216,58,0))</f>
        <v/>
      </c>
      <c r="AC37" s="162" t="str">
        <f t="shared" ca="1" si="9"/>
        <v/>
      </c>
      <c r="AD37" s="154" t="str">
        <f t="shared" ca="1" si="10"/>
        <v/>
      </c>
      <c r="AE37" s="154" t="str">
        <f t="shared" ca="1" si="11"/>
        <v/>
      </c>
      <c r="AF37" s="154" t="str">
        <f t="shared" ca="1" si="12"/>
        <v/>
      </c>
      <c r="AG37" s="163" t="str">
        <f ca="1">IF(Z37="","",IF(ROUNDDOWN('Tableau de bord'!$C$4/D37,0)&lt;1,1,ROUNDDOWN('Tableau de bord'!$C$4/D37,0)))</f>
        <v/>
      </c>
      <c r="AH37" s="164" t="str">
        <f t="shared" ca="1" si="13"/>
        <v/>
      </c>
      <c r="AI37" s="164" t="str">
        <f ca="1">IF(Z37="","",AH37/'Tableau de bord'!$C$3)</f>
        <v/>
      </c>
      <c r="AJ37" s="154" t="str">
        <f t="shared" ca="1" si="14"/>
        <v/>
      </c>
      <c r="AK37" s="164" t="str">
        <f ca="1">IF(Z37="","",(AH37*('Tableau de bord'!$C$4/100)))</f>
        <v/>
      </c>
      <c r="AL37" s="154" t="str">
        <f ca="1">IF(Z37="","",(AH37*('Tableau de bord'!$C$6/100)))</f>
        <v/>
      </c>
    </row>
    <row r="38" spans="1:38" x14ac:dyDescent="0.2">
      <c r="A38" s="157" t="str">
        <f>IF((Calendrier!BC38)="","",Calendrier!A38)</f>
        <v>pomme de terre</v>
      </c>
      <c r="B38" s="158" t="str">
        <f t="array" aca="1" ref="B38" ca="1">IFERROR(IF(ROWS($1:37)&lt;=COUNTA($A$2:$A$181),INDEX($A$2:$A$181,SMALL(IF($A$2:$A$181&lt;&gt;"",ROW(INDIRECT("1:"&amp;ROWS($A$2:$A$181)))),ROWS($1:37))),""),"")</f>
        <v/>
      </c>
      <c r="C38" s="152" t="str">
        <f ca="1">IF(ISNA(VLOOKUP($B38,Calendrier!$A$2:$BR$181,59,0)),"",VLOOKUP($B38,Calendrier!$A$2:$BR$181,59,0))</f>
        <v/>
      </c>
      <c r="D38" s="152" t="str">
        <f ca="1">IF(ISNA(VLOOKUP($B38,Calendrier!$A$2:$BR$181,56,0)),"",VLOOKUP($B38,Calendrier!$A$2:$BR$181,56,0))</f>
        <v/>
      </c>
      <c r="E38" s="152" t="str">
        <f ca="1">IF(ISNA(VLOOKUP($B38,Calendrier!$A$2:$BR$181,57,0)),"",VLOOKUP($B38,Calendrier!$A$2:$BR$181,57,0))</f>
        <v/>
      </c>
      <c r="F38" s="152" t="str">
        <f ca="1">IF(ISNA(VLOOKUP($B38,Calendrier!$A$2:$BR$181,55,0)),"",VLOOKUP($B38,Calendrier!$A$2:$BR$181,55,0))</f>
        <v/>
      </c>
      <c r="G38" s="152" t="str">
        <f ca="1">IF(ISNA(VLOOKUP($B38,Calendrier!$A$2:$BR$181,60,0)),"",VLOOKUP($B38,Calendrier!$A$2:$BR$181,60,0))</f>
        <v/>
      </c>
      <c r="H38" s="152" t="str">
        <f ca="1">IF(ISNA(VLOOKUP($B38,Calendrier!$A$2:$BR$181,61,0)),"",VLOOKUP($B38,Calendrier!$A$2:$BR$181,61,0))</f>
        <v/>
      </c>
      <c r="I38" s="152" t="str">
        <f ca="1">IF(ISERROR(G38*F38*'Tableau de bord'!$C$2),"",G38*F38*'Tableau de bord'!$C$2)</f>
        <v/>
      </c>
      <c r="J38" s="153" t="str">
        <f ca="1">IF(ISNA(IF((VLOOKUP(B38,Calendrier!$A$1:$BR$181,64,0))="P",(VLOOKUP(B38,Calendrier!$A$1:$BR$181,62,0)),"")),"",IF((VLOOKUP(B38,Calendrier!$A$1:$BR$181,64,0))="P",(VLOOKUP(B38,Calendrier!$A$1:$BR$181,62,0)),""))</f>
        <v/>
      </c>
      <c r="K38" s="153" t="str">
        <f t="shared" ca="1" si="0"/>
        <v/>
      </c>
      <c r="L38" s="153" t="str">
        <f ca="1">IF(J38="","",IF(ISNA(VLOOKUP(B:B,Calendrier!A37:BR217,65,FALSE)),"",VLOOKUP(B:B,Calendrier!A37:BR217,65,FALSE)))</f>
        <v/>
      </c>
      <c r="M38" s="153" t="str">
        <f t="shared" ca="1" si="1"/>
        <v/>
      </c>
      <c r="N38" s="153" t="str">
        <f ca="1">IF(J38="","",VLOOKUP(B38,Calendrier!A37:BR217,58,0))</f>
        <v/>
      </c>
      <c r="O38" s="159" t="str">
        <f t="shared" ca="1" si="2"/>
        <v/>
      </c>
      <c r="P38" s="159" t="str">
        <f t="shared" ca="1" si="3"/>
        <v/>
      </c>
      <c r="Q38" s="159" t="str">
        <f t="shared" ca="1" si="4"/>
        <v/>
      </c>
      <c r="R38" s="153" t="str">
        <f t="shared" ca="1" si="5"/>
        <v/>
      </c>
      <c r="S38" s="153" t="str">
        <f t="shared" ca="1" si="6"/>
        <v/>
      </c>
      <c r="T38" s="153" t="str">
        <f ca="1">IF(J38="","",IF(ROUNDDOWN('Tableau de bord'!$C$4/D38,0)&lt;1,1,ROUNDDOWN('Tableau de bord'!$C$4/D38,0)))</f>
        <v/>
      </c>
      <c r="U38" s="160" t="str">
        <f t="shared" ca="1" si="7"/>
        <v/>
      </c>
      <c r="V38" s="160" t="str">
        <f ca="1">IF(J38="","",U38/'Tableau de bord'!$C$3)</f>
        <v/>
      </c>
      <c r="W38" s="153" t="str">
        <f t="shared" ca="1" si="8"/>
        <v/>
      </c>
      <c r="X38" s="153" t="str">
        <f ca="1">IF(J38="","",(U38*('Tableau de bord'!$C$4/100)))</f>
        <v/>
      </c>
      <c r="Y38" s="153" t="str">
        <f ca="1">IF(J38="","",(U38*('Tableau de bord'!$C$6/100)))</f>
        <v/>
      </c>
      <c r="Z38" s="161" t="str">
        <f ca="1">IF(ISNA(IF((VLOOKUP(B38,Calendrier!$A$1:$BR$181,64,0))="S",(VLOOKUP(B38,Calendrier!$A$1:$BR$181,62,0)),"")),"",IF((VLOOKUP(B38,Calendrier!$A$1:$BR$181,64,0))="S",(VLOOKUP(B38,Calendrier!$A$1:$BR$181,62,0)),""))</f>
        <v/>
      </c>
      <c r="AA38" s="161" t="str">
        <f ca="1">IF(Z38="","",IF(ISNA(VLOOKUP(B:B,Calendrier!A37:BR217,65,FALSE)),"",VLOOKUP(B:B,Calendrier!A37:BR217,65,FALSE)))</f>
        <v/>
      </c>
      <c r="AB38" s="154" t="str">
        <f ca="1">IF(Z38="","",VLOOKUP(B38,Calendrier!A37:BR217,58,0))</f>
        <v/>
      </c>
      <c r="AC38" s="162" t="str">
        <f t="shared" ca="1" si="9"/>
        <v/>
      </c>
      <c r="AD38" s="154" t="str">
        <f t="shared" ca="1" si="10"/>
        <v/>
      </c>
      <c r="AE38" s="154" t="str">
        <f t="shared" ca="1" si="11"/>
        <v/>
      </c>
      <c r="AF38" s="154" t="str">
        <f t="shared" ca="1" si="12"/>
        <v/>
      </c>
      <c r="AG38" s="163" t="str">
        <f ca="1">IF(Z38="","",IF(ROUNDDOWN('Tableau de bord'!$C$4/D38,0)&lt;1,1,ROUNDDOWN('Tableau de bord'!$C$4/D38,0)))</f>
        <v/>
      </c>
      <c r="AH38" s="164" t="str">
        <f t="shared" ca="1" si="13"/>
        <v/>
      </c>
      <c r="AI38" s="164" t="str">
        <f ca="1">IF(Z38="","",AH38/'Tableau de bord'!$C$3)</f>
        <v/>
      </c>
      <c r="AJ38" s="154" t="str">
        <f t="shared" ca="1" si="14"/>
        <v/>
      </c>
      <c r="AK38" s="164" t="str">
        <f ca="1">IF(Z38="","",(AH38*('Tableau de bord'!$C$4/100)))</f>
        <v/>
      </c>
      <c r="AL38" s="154" t="str">
        <f ca="1">IF(Z38="","",(AH38*('Tableau de bord'!$C$6/100)))</f>
        <v/>
      </c>
    </row>
    <row r="39" spans="1:38" x14ac:dyDescent="0.2">
      <c r="A39" s="157" t="str">
        <f>IF((Calendrier!BC39)="","",Calendrier!A39)</f>
        <v/>
      </c>
      <c r="B39" s="158" t="str">
        <f t="array" aca="1" ref="B39" ca="1">IFERROR(IF(ROWS($1:38)&lt;=COUNTA($A$2:$A$181),INDEX($A$2:$A$181,SMALL(IF($A$2:$A$181&lt;&gt;"",ROW(INDIRECT("1:"&amp;ROWS($A$2:$A$181)))),ROWS($1:38))),""),"")</f>
        <v/>
      </c>
      <c r="C39" s="152" t="str">
        <f ca="1">IF(ISNA(VLOOKUP($B39,Calendrier!$A$2:$BR$181,59,0)),"",VLOOKUP($B39,Calendrier!$A$2:$BR$181,59,0))</f>
        <v/>
      </c>
      <c r="D39" s="152" t="str">
        <f ca="1">IF(ISNA(VLOOKUP($B39,Calendrier!$A$2:$BR$181,56,0)),"",VLOOKUP($B39,Calendrier!$A$2:$BR$181,56,0))</f>
        <v/>
      </c>
      <c r="E39" s="152" t="str">
        <f ca="1">IF(ISNA(VLOOKUP($B39,Calendrier!$A$2:$BR$181,57,0)),"",VLOOKUP($B39,Calendrier!$A$2:$BR$181,57,0))</f>
        <v/>
      </c>
      <c r="F39" s="152" t="str">
        <f ca="1">IF(ISNA(VLOOKUP($B39,Calendrier!$A$2:$BR$181,55,0)),"",VLOOKUP($B39,Calendrier!$A$2:$BR$181,55,0))</f>
        <v/>
      </c>
      <c r="G39" s="152" t="str">
        <f ca="1">IF(ISNA(VLOOKUP($B39,Calendrier!$A$2:$BR$181,60,0)),"",VLOOKUP($B39,Calendrier!$A$2:$BR$181,60,0))</f>
        <v/>
      </c>
      <c r="H39" s="152" t="str">
        <f ca="1">IF(ISNA(VLOOKUP($B39,Calendrier!$A$2:$BR$181,61,0)),"",VLOOKUP($B39,Calendrier!$A$2:$BR$181,61,0))</f>
        <v/>
      </c>
      <c r="I39" s="152" t="str">
        <f ca="1">IF(ISERROR(G39*F39*'Tableau de bord'!$C$2),"",G39*F39*'Tableau de bord'!$C$2)</f>
        <v/>
      </c>
      <c r="J39" s="153" t="str">
        <f ca="1">IF(ISNA(IF((VLOOKUP(B39,Calendrier!$A$1:$BR$181,64,0))="P",(VLOOKUP(B39,Calendrier!$A$1:$BR$181,62,0)),"")),"",IF((VLOOKUP(B39,Calendrier!$A$1:$BR$181,64,0))="P",(VLOOKUP(B39,Calendrier!$A$1:$BR$181,62,0)),""))</f>
        <v/>
      </c>
      <c r="K39" s="153" t="str">
        <f t="shared" ca="1" si="0"/>
        <v/>
      </c>
      <c r="L39" s="153" t="str">
        <f ca="1">IF(J39="","",IF(ISNA(VLOOKUP(B:B,Calendrier!A38:BR218,65,FALSE)),"",VLOOKUP(B:B,Calendrier!A38:BR218,65,FALSE)))</f>
        <v/>
      </c>
      <c r="M39" s="153" t="str">
        <f t="shared" ca="1" si="1"/>
        <v/>
      </c>
      <c r="N39" s="153" t="str">
        <f ca="1">IF(J39="","",VLOOKUP(B39,Calendrier!A38:BR218,58,0))</f>
        <v/>
      </c>
      <c r="O39" s="159" t="str">
        <f t="shared" ca="1" si="2"/>
        <v/>
      </c>
      <c r="P39" s="159" t="str">
        <f t="shared" ca="1" si="3"/>
        <v/>
      </c>
      <c r="Q39" s="159" t="str">
        <f t="shared" ca="1" si="4"/>
        <v/>
      </c>
      <c r="R39" s="153" t="str">
        <f t="shared" ca="1" si="5"/>
        <v/>
      </c>
      <c r="S39" s="153" t="str">
        <f t="shared" ca="1" si="6"/>
        <v/>
      </c>
      <c r="T39" s="153" t="str">
        <f ca="1">IF(J39="","",IF(ROUNDDOWN('Tableau de bord'!$C$4/D39,0)&lt;1,1,ROUNDDOWN('Tableau de bord'!$C$4/D39,0)))</f>
        <v/>
      </c>
      <c r="U39" s="160" t="str">
        <f t="shared" ca="1" si="7"/>
        <v/>
      </c>
      <c r="V39" s="160" t="str">
        <f ca="1">IF(J39="","",U39/'Tableau de bord'!$C$3)</f>
        <v/>
      </c>
      <c r="W39" s="153" t="str">
        <f t="shared" ca="1" si="8"/>
        <v/>
      </c>
      <c r="X39" s="153" t="str">
        <f ca="1">IF(J39="","",(U39*('Tableau de bord'!$C$4/100)))</f>
        <v/>
      </c>
      <c r="Y39" s="153" t="str">
        <f ca="1">IF(J39="","",(U39*('Tableau de bord'!$C$6/100)))</f>
        <v/>
      </c>
      <c r="Z39" s="161" t="str">
        <f ca="1">IF(ISNA(IF((VLOOKUP(B39,Calendrier!$A$1:$BR$181,64,0))="S",(VLOOKUP(B39,Calendrier!$A$1:$BR$181,62,0)),"")),"",IF((VLOOKUP(B39,Calendrier!$A$1:$BR$181,64,0))="S",(VLOOKUP(B39,Calendrier!$A$1:$BR$181,62,0)),""))</f>
        <v/>
      </c>
      <c r="AA39" s="161" t="str">
        <f ca="1">IF(Z39="","",IF(ISNA(VLOOKUP(B:B,Calendrier!A38:BR218,65,FALSE)),"",VLOOKUP(B:B,Calendrier!A38:BR218,65,FALSE)))</f>
        <v/>
      </c>
      <c r="AB39" s="154" t="str">
        <f ca="1">IF(Z39="","",VLOOKUP(B39,Calendrier!A38:BR218,58,0))</f>
        <v/>
      </c>
      <c r="AC39" s="162" t="str">
        <f t="shared" ca="1" si="9"/>
        <v/>
      </c>
      <c r="AD39" s="154" t="str">
        <f t="shared" ca="1" si="10"/>
        <v/>
      </c>
      <c r="AE39" s="154" t="str">
        <f t="shared" ca="1" si="11"/>
        <v/>
      </c>
      <c r="AF39" s="154" t="str">
        <f t="shared" ca="1" si="12"/>
        <v/>
      </c>
      <c r="AG39" s="163" t="str">
        <f ca="1">IF(Z39="","",IF(ROUNDDOWN('Tableau de bord'!$C$4/D39,0)&lt;1,1,ROUNDDOWN('Tableau de bord'!$C$4/D39,0)))</f>
        <v/>
      </c>
      <c r="AH39" s="164" t="str">
        <f t="shared" ca="1" si="13"/>
        <v/>
      </c>
      <c r="AI39" s="164" t="str">
        <f ca="1">IF(Z39="","",AH39/'Tableau de bord'!$C$3)</f>
        <v/>
      </c>
      <c r="AJ39" s="154" t="str">
        <f t="shared" ca="1" si="14"/>
        <v/>
      </c>
      <c r="AK39" s="164" t="str">
        <f ca="1">IF(Z39="","",(AH39*('Tableau de bord'!$C$4/100)))</f>
        <v/>
      </c>
      <c r="AL39" s="154" t="str">
        <f ca="1">IF(Z39="","",(AH39*('Tableau de bord'!$C$6/100)))</f>
        <v/>
      </c>
    </row>
    <row r="40" spans="1:38" x14ac:dyDescent="0.2">
      <c r="A40" s="157" t="str">
        <f>IF((Calendrier!BC40)="","",Calendrier!A40)</f>
        <v/>
      </c>
      <c r="B40" s="158" t="str">
        <f t="array" aca="1" ref="B40" ca="1">IFERROR(IF(ROWS($1:39)&lt;=COUNTA($A$2:$A$181),INDEX($A$2:$A$181,SMALL(IF($A$2:$A$181&lt;&gt;"",ROW(INDIRECT("1:"&amp;ROWS($A$2:$A$181)))),ROWS($1:39))),""),"")</f>
        <v/>
      </c>
      <c r="C40" s="152" t="str">
        <f ca="1">IF(ISNA(VLOOKUP($B40,Calendrier!$A$2:$BR$181,59,0)),"",VLOOKUP($B40,Calendrier!$A$2:$BR$181,59,0))</f>
        <v/>
      </c>
      <c r="D40" s="152" t="str">
        <f ca="1">IF(ISNA(VLOOKUP($B40,Calendrier!$A$2:$BR$181,56,0)),"",VLOOKUP($B40,Calendrier!$A$2:$BR$181,56,0))</f>
        <v/>
      </c>
      <c r="E40" s="152" t="str">
        <f ca="1">IF(ISNA(VLOOKUP($B40,Calendrier!$A$2:$BR$181,57,0)),"",VLOOKUP($B40,Calendrier!$A$2:$BR$181,57,0))</f>
        <v/>
      </c>
      <c r="F40" s="152" t="str">
        <f ca="1">IF(ISNA(VLOOKUP($B40,Calendrier!$A$2:$BR$181,55,0)),"",VLOOKUP($B40,Calendrier!$A$2:$BR$181,55,0))</f>
        <v/>
      </c>
      <c r="G40" s="152" t="str">
        <f ca="1">IF(ISNA(VLOOKUP($B40,Calendrier!$A$2:$BR$181,60,0)),"",VLOOKUP($B40,Calendrier!$A$2:$BR$181,60,0))</f>
        <v/>
      </c>
      <c r="H40" s="152" t="str">
        <f ca="1">IF(ISNA(VLOOKUP($B40,Calendrier!$A$2:$BR$181,61,0)),"",VLOOKUP($B40,Calendrier!$A$2:$BR$181,61,0))</f>
        <v/>
      </c>
      <c r="I40" s="152" t="str">
        <f ca="1">IF(ISERROR(G40*F40*'Tableau de bord'!$C$2),"",G40*F40*'Tableau de bord'!$C$2)</f>
        <v/>
      </c>
      <c r="J40" s="153" t="str">
        <f ca="1">IF(ISNA(IF((VLOOKUP(B40,Calendrier!$A$1:$BR$181,64,0))="P",(VLOOKUP(B40,Calendrier!$A$1:$BR$181,62,0)),"")),"",IF((VLOOKUP(B40,Calendrier!$A$1:$BR$181,64,0))="P",(VLOOKUP(B40,Calendrier!$A$1:$BR$181,62,0)),""))</f>
        <v/>
      </c>
      <c r="K40" s="153" t="str">
        <f t="shared" ca="1" si="0"/>
        <v/>
      </c>
      <c r="L40" s="153" t="str">
        <f ca="1">IF(J40="","",IF(ISNA(VLOOKUP(B:B,Calendrier!A39:BR219,65,FALSE)),"",VLOOKUP(B:B,Calendrier!A39:BR219,65,FALSE)))</f>
        <v/>
      </c>
      <c r="M40" s="153" t="str">
        <f t="shared" ca="1" si="1"/>
        <v/>
      </c>
      <c r="N40" s="153" t="str">
        <f ca="1">IF(J40="","",VLOOKUP(B40,Calendrier!A39:BR219,58,0))</f>
        <v/>
      </c>
      <c r="O40" s="159" t="str">
        <f t="shared" ca="1" si="2"/>
        <v/>
      </c>
      <c r="P40" s="159" t="str">
        <f t="shared" ca="1" si="3"/>
        <v/>
      </c>
      <c r="Q40" s="159" t="str">
        <f t="shared" ca="1" si="4"/>
        <v/>
      </c>
      <c r="R40" s="153" t="str">
        <f t="shared" ca="1" si="5"/>
        <v/>
      </c>
      <c r="S40" s="153" t="str">
        <f t="shared" ca="1" si="6"/>
        <v/>
      </c>
      <c r="T40" s="153" t="str">
        <f ca="1">IF(J40="","",IF(ROUNDDOWN('Tableau de bord'!$C$4/D40,0)&lt;1,1,ROUNDDOWN('Tableau de bord'!$C$4/D40,0)))</f>
        <v/>
      </c>
      <c r="U40" s="160" t="str">
        <f t="shared" ca="1" si="7"/>
        <v/>
      </c>
      <c r="V40" s="160" t="str">
        <f ca="1">IF(J40="","",U40/'Tableau de bord'!$C$3)</f>
        <v/>
      </c>
      <c r="W40" s="153" t="str">
        <f t="shared" ca="1" si="8"/>
        <v/>
      </c>
      <c r="X40" s="153" t="str">
        <f ca="1">IF(J40="","",(U40*('Tableau de bord'!$C$4/100)))</f>
        <v/>
      </c>
      <c r="Y40" s="153" t="str">
        <f ca="1">IF(J40="","",(U40*('Tableau de bord'!$C$6/100)))</f>
        <v/>
      </c>
      <c r="Z40" s="161" t="str">
        <f ca="1">IF(ISNA(IF((VLOOKUP(B40,Calendrier!$A$1:$BR$181,64,0))="S",(VLOOKUP(B40,Calendrier!$A$1:$BR$181,62,0)),"")),"",IF((VLOOKUP(B40,Calendrier!$A$1:$BR$181,64,0))="S",(VLOOKUP(B40,Calendrier!$A$1:$BR$181,62,0)),""))</f>
        <v/>
      </c>
      <c r="AA40" s="161" t="str">
        <f ca="1">IF(Z40="","",IF(ISNA(VLOOKUP(B:B,Calendrier!A39:BR219,65,FALSE)),"",VLOOKUP(B:B,Calendrier!A39:BR219,65,FALSE)))</f>
        <v/>
      </c>
      <c r="AB40" s="154" t="str">
        <f ca="1">IF(Z40="","",VLOOKUP(B40,Calendrier!A39:BR219,58,0))</f>
        <v/>
      </c>
      <c r="AC40" s="162" t="str">
        <f t="shared" ca="1" si="9"/>
        <v/>
      </c>
      <c r="AD40" s="154" t="str">
        <f t="shared" ca="1" si="10"/>
        <v/>
      </c>
      <c r="AE40" s="154" t="str">
        <f t="shared" ca="1" si="11"/>
        <v/>
      </c>
      <c r="AF40" s="154" t="str">
        <f t="shared" ca="1" si="12"/>
        <v/>
      </c>
      <c r="AG40" s="163" t="str">
        <f ca="1">IF(Z40="","",IF(ROUNDDOWN('Tableau de bord'!$C$4/D40,0)&lt;1,1,ROUNDDOWN('Tableau de bord'!$C$4/D40,0)))</f>
        <v/>
      </c>
      <c r="AH40" s="164" t="str">
        <f t="shared" ca="1" si="13"/>
        <v/>
      </c>
      <c r="AI40" s="164" t="str">
        <f ca="1">IF(Z40="","",AH40/'Tableau de bord'!$C$3)</f>
        <v/>
      </c>
      <c r="AJ40" s="154" t="str">
        <f t="shared" ca="1" si="14"/>
        <v/>
      </c>
      <c r="AK40" s="164" t="str">
        <f ca="1">IF(Z40="","",(AH40*('Tableau de bord'!$C$4/100)))</f>
        <v/>
      </c>
      <c r="AL40" s="154" t="str">
        <f ca="1">IF(Z40="","",(AH40*('Tableau de bord'!$C$6/100)))</f>
        <v/>
      </c>
    </row>
    <row r="41" spans="1:38" x14ac:dyDescent="0.2">
      <c r="A41" s="157" t="str">
        <f>IF((Calendrier!BC41)="","",Calendrier!A41)</f>
        <v>épinard</v>
      </c>
      <c r="B41" s="158" t="str">
        <f t="array" aca="1" ref="B41" ca="1">IFERROR(IF(ROWS($1:40)&lt;=COUNTA($A$2:$A$181),INDEX($A$2:$A$181,SMALL(IF($A$2:$A$181&lt;&gt;"",ROW(INDIRECT("1:"&amp;ROWS($A$2:$A$181)))),ROWS($1:40))),""),"")</f>
        <v/>
      </c>
      <c r="C41" s="152" t="str">
        <f ca="1">IF(ISNA(VLOOKUP($B41,Calendrier!$A$2:$BR$181,59,0)),"",VLOOKUP($B41,Calendrier!$A$2:$BR$181,59,0))</f>
        <v/>
      </c>
      <c r="D41" s="152" t="str">
        <f ca="1">IF(ISNA(VLOOKUP($B41,Calendrier!$A$2:$BR$181,56,0)),"",VLOOKUP($B41,Calendrier!$A$2:$BR$181,56,0))</f>
        <v/>
      </c>
      <c r="E41" s="152" t="str">
        <f ca="1">IF(ISNA(VLOOKUP($B41,Calendrier!$A$2:$BR$181,57,0)),"",VLOOKUP($B41,Calendrier!$A$2:$BR$181,57,0))</f>
        <v/>
      </c>
      <c r="F41" s="152" t="str">
        <f ca="1">IF(ISNA(VLOOKUP($B41,Calendrier!$A$2:$BR$181,55,0)),"",VLOOKUP($B41,Calendrier!$A$2:$BR$181,55,0))</f>
        <v/>
      </c>
      <c r="G41" s="152" t="str">
        <f ca="1">IF(ISNA(VLOOKUP($B41,Calendrier!$A$2:$BR$181,60,0)),"",VLOOKUP($B41,Calendrier!$A$2:$BR$181,60,0))</f>
        <v/>
      </c>
      <c r="H41" s="152" t="str">
        <f ca="1">IF(ISNA(VLOOKUP($B41,Calendrier!$A$2:$BR$181,61,0)),"",VLOOKUP($B41,Calendrier!$A$2:$BR$181,61,0))</f>
        <v/>
      </c>
      <c r="I41" s="152" t="str">
        <f ca="1">IF(ISERROR(G41*F41*'Tableau de bord'!$C$2),"",G41*F41*'Tableau de bord'!$C$2)</f>
        <v/>
      </c>
      <c r="J41" s="153" t="str">
        <f ca="1">IF(ISNA(IF((VLOOKUP(B41,Calendrier!$A$1:$BR$181,64,0))="P",(VLOOKUP(B41,Calendrier!$A$1:$BR$181,62,0)),"")),"",IF((VLOOKUP(B41,Calendrier!$A$1:$BR$181,64,0))="P",(VLOOKUP(B41,Calendrier!$A$1:$BR$181,62,0)),""))</f>
        <v/>
      </c>
      <c r="K41" s="153" t="str">
        <f t="shared" ca="1" si="0"/>
        <v/>
      </c>
      <c r="L41" s="153" t="str">
        <f ca="1">IF(J41="","",IF(ISNA(VLOOKUP(B:B,Calendrier!A40:BR220,65,FALSE)),"",VLOOKUP(B:B,Calendrier!A40:BR220,65,FALSE)))</f>
        <v/>
      </c>
      <c r="M41" s="153" t="str">
        <f t="shared" ca="1" si="1"/>
        <v/>
      </c>
      <c r="N41" s="153" t="str">
        <f ca="1">IF(J41="","",VLOOKUP(B41,Calendrier!A40:BR220,58,0))</f>
        <v/>
      </c>
      <c r="O41" s="159" t="str">
        <f t="shared" ca="1" si="2"/>
        <v/>
      </c>
      <c r="P41" s="159" t="str">
        <f t="shared" ca="1" si="3"/>
        <v/>
      </c>
      <c r="Q41" s="159" t="str">
        <f t="shared" ca="1" si="4"/>
        <v/>
      </c>
      <c r="R41" s="153" t="str">
        <f t="shared" ca="1" si="5"/>
        <v/>
      </c>
      <c r="S41" s="153" t="str">
        <f t="shared" ca="1" si="6"/>
        <v/>
      </c>
      <c r="T41" s="153" t="str">
        <f ca="1">IF(J41="","",IF(ROUNDDOWN('Tableau de bord'!$C$4/D41,0)&lt;1,1,ROUNDDOWN('Tableau de bord'!$C$4/D41,0)))</f>
        <v/>
      </c>
      <c r="U41" s="160" t="str">
        <f t="shared" ca="1" si="7"/>
        <v/>
      </c>
      <c r="V41" s="160" t="str">
        <f ca="1">IF(J41="","",U41/'Tableau de bord'!$C$3)</f>
        <v/>
      </c>
      <c r="W41" s="153" t="str">
        <f t="shared" ca="1" si="8"/>
        <v/>
      </c>
      <c r="X41" s="153" t="str">
        <f ca="1">IF(J41="","",(U41*('Tableau de bord'!$C$4/100)))</f>
        <v/>
      </c>
      <c r="Y41" s="153" t="str">
        <f ca="1">IF(J41="","",(U41*('Tableau de bord'!$C$6/100)))</f>
        <v/>
      </c>
      <c r="Z41" s="161" t="str">
        <f ca="1">IF(ISNA(IF((VLOOKUP(B41,Calendrier!$A$1:$BR$181,64,0))="S",(VLOOKUP(B41,Calendrier!$A$1:$BR$181,62,0)),"")),"",IF((VLOOKUP(B41,Calendrier!$A$1:$BR$181,64,0))="S",(VLOOKUP(B41,Calendrier!$A$1:$BR$181,62,0)),""))</f>
        <v/>
      </c>
      <c r="AA41" s="161" t="str">
        <f ca="1">IF(Z41="","",IF(ISNA(VLOOKUP(B:B,Calendrier!A40:BR220,65,FALSE)),"",VLOOKUP(B:B,Calendrier!A40:BR220,65,FALSE)))</f>
        <v/>
      </c>
      <c r="AB41" s="154" t="str">
        <f ca="1">IF(Z41="","",VLOOKUP(B41,Calendrier!A40:BR220,58,0))</f>
        <v/>
      </c>
      <c r="AC41" s="162" t="str">
        <f t="shared" ca="1" si="9"/>
        <v/>
      </c>
      <c r="AD41" s="154" t="str">
        <f t="shared" ca="1" si="10"/>
        <v/>
      </c>
      <c r="AE41" s="154" t="str">
        <f t="shared" ca="1" si="11"/>
        <v/>
      </c>
      <c r="AF41" s="154" t="str">
        <f t="shared" ca="1" si="12"/>
        <v/>
      </c>
      <c r="AG41" s="163" t="str">
        <f ca="1">IF(Z41="","",IF(ROUNDDOWN('Tableau de bord'!$C$4/D41,0)&lt;1,1,ROUNDDOWN('Tableau de bord'!$C$4/D41,0)))</f>
        <v/>
      </c>
      <c r="AH41" s="164" t="str">
        <f t="shared" ca="1" si="13"/>
        <v/>
      </c>
      <c r="AI41" s="164" t="str">
        <f ca="1">IF(Z41="","",AH41/'Tableau de bord'!$C$3)</f>
        <v/>
      </c>
      <c r="AJ41" s="154" t="str">
        <f t="shared" ca="1" si="14"/>
        <v/>
      </c>
      <c r="AK41" s="164" t="str">
        <f ca="1">IF(Z41="","",(AH41*('Tableau de bord'!$C$4/100)))</f>
        <v/>
      </c>
      <c r="AL41" s="154" t="str">
        <f ca="1">IF(Z41="","",(AH41*('Tableau de bord'!$C$6/100)))</f>
        <v/>
      </c>
    </row>
    <row r="42" spans="1:38" x14ac:dyDescent="0.2">
      <c r="A42" s="157" t="str">
        <f>IF((Calendrier!BC42)="","",Calendrier!A42)</f>
        <v/>
      </c>
      <c r="B42" s="158" t="str">
        <f t="array" aca="1" ref="B42" ca="1">IFERROR(IF(ROWS($1:41)&lt;=COUNTA($A$2:$A$181),INDEX($A$2:$A$181,SMALL(IF($A$2:$A$181&lt;&gt;"",ROW(INDIRECT("1:"&amp;ROWS($A$2:$A$181)))),ROWS($1:41))),""),"")</f>
        <v/>
      </c>
      <c r="C42" s="152" t="str">
        <f ca="1">IF(ISNA(VLOOKUP($B42,Calendrier!$A$2:$BR$181,59,0)),"",VLOOKUP($B42,Calendrier!$A$2:$BR$181,59,0))</f>
        <v/>
      </c>
      <c r="D42" s="152" t="str">
        <f ca="1">IF(ISNA(VLOOKUP($B42,Calendrier!$A$2:$BR$181,56,0)),"",VLOOKUP($B42,Calendrier!$A$2:$BR$181,56,0))</f>
        <v/>
      </c>
      <c r="E42" s="152" t="str">
        <f ca="1">IF(ISNA(VLOOKUP($B42,Calendrier!$A$2:$BR$181,57,0)),"",VLOOKUP($B42,Calendrier!$A$2:$BR$181,57,0))</f>
        <v/>
      </c>
      <c r="F42" s="152" t="str">
        <f ca="1">IF(ISNA(VLOOKUP($B42,Calendrier!$A$2:$BR$181,55,0)),"",VLOOKUP($B42,Calendrier!$A$2:$BR$181,55,0))</f>
        <v/>
      </c>
      <c r="G42" s="152" t="str">
        <f ca="1">IF(ISNA(VLOOKUP($B42,Calendrier!$A$2:$BR$181,60,0)),"",VLOOKUP($B42,Calendrier!$A$2:$BR$181,60,0))</f>
        <v/>
      </c>
      <c r="H42" s="152" t="str">
        <f ca="1">IF(ISNA(VLOOKUP($B42,Calendrier!$A$2:$BR$181,61,0)),"",VLOOKUP($B42,Calendrier!$A$2:$BR$181,61,0))</f>
        <v/>
      </c>
      <c r="I42" s="152" t="str">
        <f ca="1">IF(ISERROR(G42*F42*'Tableau de bord'!$C$2),"",G42*F42*'Tableau de bord'!$C$2)</f>
        <v/>
      </c>
      <c r="J42" s="153" t="str">
        <f ca="1">IF(ISNA(IF((VLOOKUP(B42,Calendrier!$A$1:$BR$181,64,0))="P",(VLOOKUP(B42,Calendrier!$A$1:$BR$181,62,0)),"")),"",IF((VLOOKUP(B42,Calendrier!$A$1:$BR$181,64,0))="P",(VLOOKUP(B42,Calendrier!$A$1:$BR$181,62,0)),""))</f>
        <v/>
      </c>
      <c r="K42" s="153" t="str">
        <f t="shared" ca="1" si="0"/>
        <v/>
      </c>
      <c r="L42" s="153" t="str">
        <f ca="1">IF(J42="","",IF(ISNA(VLOOKUP(B:B,Calendrier!A41:BR221,65,FALSE)),"",VLOOKUP(B:B,Calendrier!A41:BR221,65,FALSE)))</f>
        <v/>
      </c>
      <c r="M42" s="153" t="str">
        <f t="shared" ca="1" si="1"/>
        <v/>
      </c>
      <c r="N42" s="153" t="str">
        <f ca="1">IF(J42="","",VLOOKUP(B42,Calendrier!A41:BR221,58,0))</f>
        <v/>
      </c>
      <c r="O42" s="159" t="str">
        <f t="shared" ca="1" si="2"/>
        <v/>
      </c>
      <c r="P42" s="159" t="str">
        <f t="shared" ca="1" si="3"/>
        <v/>
      </c>
      <c r="Q42" s="159" t="str">
        <f t="shared" ca="1" si="4"/>
        <v/>
      </c>
      <c r="R42" s="153" t="str">
        <f t="shared" ca="1" si="5"/>
        <v/>
      </c>
      <c r="S42" s="153" t="str">
        <f t="shared" ca="1" si="6"/>
        <v/>
      </c>
      <c r="T42" s="153" t="str">
        <f ca="1">IF(J42="","",IF(ROUNDDOWN('Tableau de bord'!$C$4/D42,0)&lt;1,1,ROUNDDOWN('Tableau de bord'!$C$4/D42,0)))</f>
        <v/>
      </c>
      <c r="U42" s="160" t="str">
        <f t="shared" ca="1" si="7"/>
        <v/>
      </c>
      <c r="V42" s="160" t="str">
        <f ca="1">IF(J42="","",U42/'Tableau de bord'!$C$3)</f>
        <v/>
      </c>
      <c r="W42" s="153" t="str">
        <f t="shared" ca="1" si="8"/>
        <v/>
      </c>
      <c r="X42" s="153" t="str">
        <f ca="1">IF(J42="","",(U42*('Tableau de bord'!$C$4/100)))</f>
        <v/>
      </c>
      <c r="Y42" s="153" t="str">
        <f ca="1">IF(J42="","",(U42*('Tableau de bord'!$C$6/100)))</f>
        <v/>
      </c>
      <c r="Z42" s="161" t="str">
        <f ca="1">IF(ISNA(IF((VLOOKUP(B42,Calendrier!$A$1:$BR$181,64,0))="S",(VLOOKUP(B42,Calendrier!$A$1:$BR$181,62,0)),"")),"",IF((VLOOKUP(B42,Calendrier!$A$1:$BR$181,64,0))="S",(VLOOKUP(B42,Calendrier!$A$1:$BR$181,62,0)),""))</f>
        <v/>
      </c>
      <c r="AA42" s="161" t="str">
        <f ca="1">IF(Z42="","",IF(ISNA(VLOOKUP(B:B,Calendrier!A41:BR221,65,FALSE)),"",VLOOKUP(B:B,Calendrier!A41:BR221,65,FALSE)))</f>
        <v/>
      </c>
      <c r="AB42" s="154" t="str">
        <f ca="1">IF(Z42="","",VLOOKUP(B42,Calendrier!A41:BR221,58,0))</f>
        <v/>
      </c>
      <c r="AC42" s="162" t="str">
        <f t="shared" ca="1" si="9"/>
        <v/>
      </c>
      <c r="AD42" s="154" t="str">
        <f t="shared" ca="1" si="10"/>
        <v/>
      </c>
      <c r="AE42" s="154" t="str">
        <f t="shared" ca="1" si="11"/>
        <v/>
      </c>
      <c r="AF42" s="154" t="str">
        <f t="shared" ca="1" si="12"/>
        <v/>
      </c>
      <c r="AG42" s="163" t="str">
        <f ca="1">IF(Z42="","",IF(ROUNDDOWN('Tableau de bord'!$C$4/D42,0)&lt;1,1,ROUNDDOWN('Tableau de bord'!$C$4/D42,0)))</f>
        <v/>
      </c>
      <c r="AH42" s="164" t="str">
        <f t="shared" ca="1" si="13"/>
        <v/>
      </c>
      <c r="AI42" s="164" t="str">
        <f ca="1">IF(Z42="","",AH42/'Tableau de bord'!$C$3)</f>
        <v/>
      </c>
      <c r="AJ42" s="154" t="str">
        <f t="shared" ca="1" si="14"/>
        <v/>
      </c>
      <c r="AK42" s="164" t="str">
        <f ca="1">IF(Z42="","",(AH42*('Tableau de bord'!$C$4/100)))</f>
        <v/>
      </c>
      <c r="AL42" s="154" t="str">
        <f ca="1">IF(Z42="","",(AH42*('Tableau de bord'!$C$6/100)))</f>
        <v/>
      </c>
    </row>
    <row r="43" spans="1:38" x14ac:dyDescent="0.2">
      <c r="A43" s="157" t="str">
        <f>IF((Calendrier!BC43)="","",Calendrier!A43)</f>
        <v/>
      </c>
      <c r="B43" s="158" t="str">
        <f t="array" aca="1" ref="B43" ca="1">IFERROR(IF(ROWS($1:42)&lt;=COUNTA($A$2:$A$181),INDEX($A$2:$A$181,SMALL(IF($A$2:$A$181&lt;&gt;"",ROW(INDIRECT("1:"&amp;ROWS($A$2:$A$181)))),ROWS($1:42))),""),"")</f>
        <v/>
      </c>
      <c r="C43" s="152" t="str">
        <f ca="1">IF(ISNA(VLOOKUP($B43,Calendrier!$A$2:$BR$181,59,0)),"",VLOOKUP($B43,Calendrier!$A$2:$BR$181,59,0))</f>
        <v/>
      </c>
      <c r="D43" s="152" t="str">
        <f ca="1">IF(ISNA(VLOOKUP($B43,Calendrier!$A$2:$BR$181,56,0)),"",VLOOKUP($B43,Calendrier!$A$2:$BR$181,56,0))</f>
        <v/>
      </c>
      <c r="E43" s="152" t="str">
        <f ca="1">IF(ISNA(VLOOKUP($B43,Calendrier!$A$2:$BR$181,57,0)),"",VLOOKUP($B43,Calendrier!$A$2:$BR$181,57,0))</f>
        <v/>
      </c>
      <c r="F43" s="152" t="str">
        <f ca="1">IF(ISNA(VLOOKUP($B43,Calendrier!$A$2:$BR$181,55,0)),"",VLOOKUP($B43,Calendrier!$A$2:$BR$181,55,0))</f>
        <v/>
      </c>
      <c r="G43" s="152" t="str">
        <f ca="1">IF(ISNA(VLOOKUP($B43,Calendrier!$A$2:$BR$181,60,0)),"",VLOOKUP($B43,Calendrier!$A$2:$BR$181,60,0))</f>
        <v/>
      </c>
      <c r="H43" s="152" t="str">
        <f ca="1">IF(ISNA(VLOOKUP($B43,Calendrier!$A$2:$BR$181,61,0)),"",VLOOKUP($B43,Calendrier!$A$2:$BR$181,61,0))</f>
        <v/>
      </c>
      <c r="I43" s="152" t="str">
        <f ca="1">IF(ISERROR(G43*F43*'Tableau de bord'!$C$2),"",G43*F43*'Tableau de bord'!$C$2)</f>
        <v/>
      </c>
      <c r="J43" s="153" t="str">
        <f ca="1">IF(ISNA(IF((VLOOKUP(B43,Calendrier!$A$1:$BR$181,64,0))="P",(VLOOKUP(B43,Calendrier!$A$1:$BR$181,62,0)),"")),"",IF((VLOOKUP(B43,Calendrier!$A$1:$BR$181,64,0))="P",(VLOOKUP(B43,Calendrier!$A$1:$BR$181,62,0)),""))</f>
        <v/>
      </c>
      <c r="K43" s="153" t="str">
        <f t="shared" ca="1" si="0"/>
        <v/>
      </c>
      <c r="L43" s="153" t="str">
        <f ca="1">IF(J43="","",IF(ISNA(VLOOKUP(B:B,Calendrier!A42:BR222,65,FALSE)),"",VLOOKUP(B:B,Calendrier!A42:BR222,65,FALSE)))</f>
        <v/>
      </c>
      <c r="M43" s="153" t="str">
        <f t="shared" ca="1" si="1"/>
        <v/>
      </c>
      <c r="N43" s="153" t="str">
        <f ca="1">IF(J43="","",VLOOKUP(B43,Calendrier!A42:BR222,58,0))</f>
        <v/>
      </c>
      <c r="O43" s="159" t="str">
        <f t="shared" ca="1" si="2"/>
        <v/>
      </c>
      <c r="P43" s="159" t="str">
        <f t="shared" ca="1" si="3"/>
        <v/>
      </c>
      <c r="Q43" s="159" t="str">
        <f t="shared" ca="1" si="4"/>
        <v/>
      </c>
      <c r="R43" s="153" t="str">
        <f t="shared" ca="1" si="5"/>
        <v/>
      </c>
      <c r="S43" s="153" t="str">
        <f t="shared" ca="1" si="6"/>
        <v/>
      </c>
      <c r="T43" s="153" t="str">
        <f ca="1">IF(J43="","",IF(ROUNDDOWN('Tableau de bord'!$C$4/D43,0)&lt;1,1,ROUNDDOWN('Tableau de bord'!$C$4/D43,0)))</f>
        <v/>
      </c>
      <c r="U43" s="160" t="str">
        <f t="shared" ca="1" si="7"/>
        <v/>
      </c>
      <c r="V43" s="160" t="str">
        <f ca="1">IF(J43="","",U43/'Tableau de bord'!$C$3)</f>
        <v/>
      </c>
      <c r="W43" s="153" t="str">
        <f t="shared" ca="1" si="8"/>
        <v/>
      </c>
      <c r="X43" s="153" t="str">
        <f ca="1">IF(J43="","",(U43*('Tableau de bord'!$C$4/100)))</f>
        <v/>
      </c>
      <c r="Y43" s="153" t="str">
        <f ca="1">IF(J43="","",(U43*('Tableau de bord'!$C$6/100)))</f>
        <v/>
      </c>
      <c r="Z43" s="161" t="str">
        <f ca="1">IF(ISNA(IF((VLOOKUP(B43,Calendrier!$A$1:$BR$181,64,0))="S",(VLOOKUP(B43,Calendrier!$A$1:$BR$181,62,0)),"")),"",IF((VLOOKUP(B43,Calendrier!$A$1:$BR$181,64,0))="S",(VLOOKUP(B43,Calendrier!$A$1:$BR$181,62,0)),""))</f>
        <v/>
      </c>
      <c r="AA43" s="161" t="str">
        <f ca="1">IF(Z43="","",IF(ISNA(VLOOKUP(B:B,Calendrier!A42:BR222,65,FALSE)),"",VLOOKUP(B:B,Calendrier!A42:BR222,65,FALSE)))</f>
        <v/>
      </c>
      <c r="AB43" s="154" t="str">
        <f ca="1">IF(Z43="","",VLOOKUP(B43,Calendrier!A42:BR222,58,0))</f>
        <v/>
      </c>
      <c r="AC43" s="162" t="str">
        <f t="shared" ca="1" si="9"/>
        <v/>
      </c>
      <c r="AD43" s="154" t="str">
        <f t="shared" ca="1" si="10"/>
        <v/>
      </c>
      <c r="AE43" s="154" t="str">
        <f t="shared" ca="1" si="11"/>
        <v/>
      </c>
      <c r="AF43" s="154" t="str">
        <f t="shared" ca="1" si="12"/>
        <v/>
      </c>
      <c r="AG43" s="163" t="str">
        <f ca="1">IF(Z43="","",IF(ROUNDDOWN('Tableau de bord'!$C$4/D43,0)&lt;1,1,ROUNDDOWN('Tableau de bord'!$C$4/D43,0)))</f>
        <v/>
      </c>
      <c r="AH43" s="164" t="str">
        <f t="shared" ca="1" si="13"/>
        <v/>
      </c>
      <c r="AI43" s="164" t="str">
        <f ca="1">IF(Z43="","",AH43/'Tableau de bord'!$C$3)</f>
        <v/>
      </c>
      <c r="AJ43" s="154" t="str">
        <f t="shared" ca="1" si="14"/>
        <v/>
      </c>
      <c r="AK43" s="164" t="str">
        <f ca="1">IF(Z43="","",(AH43*('Tableau de bord'!$C$4/100)))</f>
        <v/>
      </c>
      <c r="AL43" s="154" t="str">
        <f ca="1">IF(Z43="","",(AH43*('Tableau de bord'!$C$6/100)))</f>
        <v/>
      </c>
    </row>
    <row r="44" spans="1:38" x14ac:dyDescent="0.2">
      <c r="A44" s="157" t="str">
        <f>IF((Calendrier!BC44)="","",Calendrier!A44)</f>
        <v>potimarron</v>
      </c>
      <c r="B44" s="158" t="str">
        <f t="array" aca="1" ref="B44" ca="1">IFERROR(IF(ROWS($1:43)&lt;=COUNTA($A$2:$A$181),INDEX($A$2:$A$181,SMALL(IF($A$2:$A$181&lt;&gt;"",ROW(INDIRECT("1:"&amp;ROWS($A$2:$A$181)))),ROWS($1:43))),""),"")</f>
        <v/>
      </c>
      <c r="C44" s="152" t="str">
        <f ca="1">IF(ISNA(VLOOKUP($B44,Calendrier!$A$2:$BR$181,59,0)),"",VLOOKUP($B44,Calendrier!$A$2:$BR$181,59,0))</f>
        <v/>
      </c>
      <c r="D44" s="152" t="str">
        <f ca="1">IF(ISNA(VLOOKUP($B44,Calendrier!$A$2:$BR$181,56,0)),"",VLOOKUP($B44,Calendrier!$A$2:$BR$181,56,0))</f>
        <v/>
      </c>
      <c r="E44" s="152" t="str">
        <f ca="1">IF(ISNA(VLOOKUP($B44,Calendrier!$A$2:$BR$181,57,0)),"",VLOOKUP($B44,Calendrier!$A$2:$BR$181,57,0))</f>
        <v/>
      </c>
      <c r="F44" s="152" t="str">
        <f ca="1">IF(ISNA(VLOOKUP($B44,Calendrier!$A$2:$BR$181,55,0)),"",VLOOKUP($B44,Calendrier!$A$2:$BR$181,55,0))</f>
        <v/>
      </c>
      <c r="G44" s="152" t="str">
        <f ca="1">IF(ISNA(VLOOKUP($B44,Calendrier!$A$2:$BR$181,60,0)),"",VLOOKUP($B44,Calendrier!$A$2:$BR$181,60,0))</f>
        <v/>
      </c>
      <c r="H44" s="152" t="str">
        <f ca="1">IF(ISNA(VLOOKUP($B44,Calendrier!$A$2:$BR$181,61,0)),"",VLOOKUP($B44,Calendrier!$A$2:$BR$181,61,0))</f>
        <v/>
      </c>
      <c r="I44" s="152" t="str">
        <f ca="1">IF(ISERROR(G44*F44*'Tableau de bord'!$C$2),"",G44*F44*'Tableau de bord'!$C$2)</f>
        <v/>
      </c>
      <c r="J44" s="153" t="str">
        <f ca="1">IF(ISNA(IF((VLOOKUP(B44,Calendrier!$A$1:$BR$181,64,0))="P",(VLOOKUP(B44,Calendrier!$A$1:$BR$181,62,0)),"")),"",IF((VLOOKUP(B44,Calendrier!$A$1:$BR$181,64,0))="P",(VLOOKUP(B44,Calendrier!$A$1:$BR$181,62,0)),""))</f>
        <v/>
      </c>
      <c r="K44" s="153" t="str">
        <f t="shared" ca="1" si="0"/>
        <v/>
      </c>
      <c r="L44" s="153" t="str">
        <f ca="1">IF(J44="","",IF(ISNA(VLOOKUP(B:B,Calendrier!A43:BR223,65,FALSE)),"",VLOOKUP(B:B,Calendrier!A43:BR223,65,FALSE)))</f>
        <v/>
      </c>
      <c r="M44" s="153" t="str">
        <f t="shared" ca="1" si="1"/>
        <v/>
      </c>
      <c r="N44" s="153" t="str">
        <f ca="1">IF(J44="","",VLOOKUP(B44,Calendrier!A43:BR223,58,0))</f>
        <v/>
      </c>
      <c r="O44" s="159" t="str">
        <f t="shared" ca="1" si="2"/>
        <v/>
      </c>
      <c r="P44" s="159" t="str">
        <f t="shared" ca="1" si="3"/>
        <v/>
      </c>
      <c r="Q44" s="159" t="str">
        <f t="shared" ca="1" si="4"/>
        <v/>
      </c>
      <c r="R44" s="153" t="str">
        <f t="shared" ca="1" si="5"/>
        <v/>
      </c>
      <c r="S44" s="153" t="str">
        <f t="shared" ca="1" si="6"/>
        <v/>
      </c>
      <c r="T44" s="153" t="str">
        <f ca="1">IF(J44="","",IF(ROUNDDOWN('Tableau de bord'!$C$4/D44,0)&lt;1,1,ROUNDDOWN('Tableau de bord'!$C$4/D44,0)))</f>
        <v/>
      </c>
      <c r="U44" s="160" t="str">
        <f t="shared" ca="1" si="7"/>
        <v/>
      </c>
      <c r="V44" s="160" t="str">
        <f ca="1">IF(J44="","",U44/'Tableau de bord'!$C$3)</f>
        <v/>
      </c>
      <c r="W44" s="153" t="str">
        <f t="shared" ca="1" si="8"/>
        <v/>
      </c>
      <c r="X44" s="153" t="str">
        <f ca="1">IF(J44="","",(U44*('Tableau de bord'!$C$4/100)))</f>
        <v/>
      </c>
      <c r="Y44" s="153" t="str">
        <f ca="1">IF(J44="","",(U44*('Tableau de bord'!$C$6/100)))</f>
        <v/>
      </c>
      <c r="Z44" s="161" t="str">
        <f ca="1">IF(ISNA(IF((VLOOKUP(B44,Calendrier!$A$1:$BR$181,64,0))="S",(VLOOKUP(B44,Calendrier!$A$1:$BR$181,62,0)),"")),"",IF((VLOOKUP(B44,Calendrier!$A$1:$BR$181,64,0))="S",(VLOOKUP(B44,Calendrier!$A$1:$BR$181,62,0)),""))</f>
        <v/>
      </c>
      <c r="AA44" s="161" t="str">
        <f ca="1">IF(Z44="","",IF(ISNA(VLOOKUP(B:B,Calendrier!A43:BR223,65,FALSE)),"",VLOOKUP(B:B,Calendrier!A43:BR223,65,FALSE)))</f>
        <v/>
      </c>
      <c r="AB44" s="154" t="str">
        <f ca="1">IF(Z44="","",VLOOKUP(B44,Calendrier!A43:BR223,58,0))</f>
        <v/>
      </c>
      <c r="AC44" s="162" t="str">
        <f t="shared" ca="1" si="9"/>
        <v/>
      </c>
      <c r="AD44" s="154" t="str">
        <f t="shared" ca="1" si="10"/>
        <v/>
      </c>
      <c r="AE44" s="154" t="str">
        <f t="shared" ca="1" si="11"/>
        <v/>
      </c>
      <c r="AF44" s="154" t="str">
        <f t="shared" ca="1" si="12"/>
        <v/>
      </c>
      <c r="AG44" s="163" t="str">
        <f ca="1">IF(Z44="","",IF(ROUNDDOWN('Tableau de bord'!$C$4/D44,0)&lt;1,1,ROUNDDOWN('Tableau de bord'!$C$4/D44,0)))</f>
        <v/>
      </c>
      <c r="AH44" s="164" t="str">
        <f t="shared" ca="1" si="13"/>
        <v/>
      </c>
      <c r="AI44" s="164" t="str">
        <f ca="1">IF(Z44="","",AH44/'Tableau de bord'!$C$3)</f>
        <v/>
      </c>
      <c r="AJ44" s="154" t="str">
        <f t="shared" ca="1" si="14"/>
        <v/>
      </c>
      <c r="AK44" s="164" t="str">
        <f ca="1">IF(Z44="","",(AH44*('Tableau de bord'!$C$4/100)))</f>
        <v/>
      </c>
      <c r="AL44" s="154" t="str">
        <f ca="1">IF(Z44="","",(AH44*('Tableau de bord'!$C$6/100)))</f>
        <v/>
      </c>
    </row>
    <row r="45" spans="1:38" x14ac:dyDescent="0.2">
      <c r="A45" s="157" t="str">
        <f>IF((Calendrier!BC45)="","",Calendrier!A45)</f>
        <v/>
      </c>
      <c r="B45" s="158" t="str">
        <f t="array" aca="1" ref="B45" ca="1">IFERROR(IF(ROWS($1:44)&lt;=COUNTA($A$2:$A$181),INDEX($A$2:$A$181,SMALL(IF($A$2:$A$181&lt;&gt;"",ROW(INDIRECT("1:"&amp;ROWS($A$2:$A$181)))),ROWS($1:44))),""),"")</f>
        <v/>
      </c>
      <c r="C45" s="152" t="str">
        <f ca="1">IF(ISNA(VLOOKUP($B45,Calendrier!$A$2:$BR$181,59,0)),"",VLOOKUP($B45,Calendrier!$A$2:$BR$181,59,0))</f>
        <v/>
      </c>
      <c r="D45" s="152" t="str">
        <f ca="1">IF(ISNA(VLOOKUP($B45,Calendrier!$A$2:$BR$181,56,0)),"",VLOOKUP($B45,Calendrier!$A$2:$BR$181,56,0))</f>
        <v/>
      </c>
      <c r="E45" s="152" t="str">
        <f ca="1">IF(ISNA(VLOOKUP($B45,Calendrier!$A$2:$BR$181,57,0)),"",VLOOKUP($B45,Calendrier!$A$2:$BR$181,57,0))</f>
        <v/>
      </c>
      <c r="F45" s="152" t="str">
        <f ca="1">IF(ISNA(VLOOKUP($B45,Calendrier!$A$2:$BR$181,55,0)),"",VLOOKUP($B45,Calendrier!$A$2:$BR$181,55,0))</f>
        <v/>
      </c>
      <c r="G45" s="152" t="str">
        <f ca="1">IF(ISNA(VLOOKUP($B45,Calendrier!$A$2:$BR$181,60,0)),"",VLOOKUP($B45,Calendrier!$A$2:$BR$181,60,0))</f>
        <v/>
      </c>
      <c r="H45" s="152" t="str">
        <f ca="1">IF(ISNA(VLOOKUP($B45,Calendrier!$A$2:$BR$181,61,0)),"",VLOOKUP($B45,Calendrier!$A$2:$BR$181,61,0))</f>
        <v/>
      </c>
      <c r="I45" s="152" t="str">
        <f ca="1">IF(ISERROR(G45*F45*'Tableau de bord'!$C$2),"",G45*F45*'Tableau de bord'!$C$2)</f>
        <v/>
      </c>
      <c r="J45" s="153" t="str">
        <f ca="1">IF(ISNA(IF((VLOOKUP(B45,Calendrier!$A$1:$BR$181,64,0))="P",(VLOOKUP(B45,Calendrier!$A$1:$BR$181,62,0)),"")),"",IF((VLOOKUP(B45,Calendrier!$A$1:$BR$181,64,0))="P",(VLOOKUP(B45,Calendrier!$A$1:$BR$181,62,0)),""))</f>
        <v/>
      </c>
      <c r="K45" s="153" t="str">
        <f t="shared" ca="1" si="0"/>
        <v/>
      </c>
      <c r="L45" s="153" t="str">
        <f ca="1">IF(J45="","",IF(ISNA(VLOOKUP(B:B,Calendrier!A44:BR224,65,FALSE)),"",VLOOKUP(B:B,Calendrier!A44:BR224,65,FALSE)))</f>
        <v/>
      </c>
      <c r="M45" s="153" t="str">
        <f t="shared" ca="1" si="1"/>
        <v/>
      </c>
      <c r="N45" s="153" t="str">
        <f ca="1">IF(J45="","",VLOOKUP(B45,Calendrier!A44:BR224,58,0))</f>
        <v/>
      </c>
      <c r="O45" s="159" t="str">
        <f t="shared" ca="1" si="2"/>
        <v/>
      </c>
      <c r="P45" s="159" t="str">
        <f t="shared" ca="1" si="3"/>
        <v/>
      </c>
      <c r="Q45" s="159" t="str">
        <f t="shared" ca="1" si="4"/>
        <v/>
      </c>
      <c r="R45" s="153" t="str">
        <f t="shared" ca="1" si="5"/>
        <v/>
      </c>
      <c r="S45" s="153" t="str">
        <f t="shared" ca="1" si="6"/>
        <v/>
      </c>
      <c r="T45" s="153" t="str">
        <f ca="1">IF(J45="","",IF(ROUNDDOWN('Tableau de bord'!$C$4/D45,0)&lt;1,1,ROUNDDOWN('Tableau de bord'!$C$4/D45,0)))</f>
        <v/>
      </c>
      <c r="U45" s="160" t="str">
        <f t="shared" ca="1" si="7"/>
        <v/>
      </c>
      <c r="V45" s="160" t="str">
        <f ca="1">IF(J45="","",U45/'Tableau de bord'!$C$3)</f>
        <v/>
      </c>
      <c r="W45" s="153" t="str">
        <f t="shared" ca="1" si="8"/>
        <v/>
      </c>
      <c r="X45" s="153" t="str">
        <f ca="1">IF(J45="","",(U45*('Tableau de bord'!$C$4/100)))</f>
        <v/>
      </c>
      <c r="Y45" s="153" t="str">
        <f ca="1">IF(J45="","",(U45*('Tableau de bord'!$C$6/100)))</f>
        <v/>
      </c>
      <c r="Z45" s="161" t="str">
        <f ca="1">IF(ISNA(IF((VLOOKUP(B45,Calendrier!$A$1:$BR$181,64,0))="S",(VLOOKUP(B45,Calendrier!$A$1:$BR$181,62,0)),"")),"",IF((VLOOKUP(B45,Calendrier!$A$1:$BR$181,64,0))="S",(VLOOKUP(B45,Calendrier!$A$1:$BR$181,62,0)),""))</f>
        <v/>
      </c>
      <c r="AA45" s="161" t="str">
        <f ca="1">IF(Z45="","",IF(ISNA(VLOOKUP(B:B,Calendrier!A44:BR224,65,FALSE)),"",VLOOKUP(B:B,Calendrier!A44:BR224,65,FALSE)))</f>
        <v/>
      </c>
      <c r="AB45" s="154" t="str">
        <f ca="1">IF(Z45="","",VLOOKUP(B45,Calendrier!A44:BR224,58,0))</f>
        <v/>
      </c>
      <c r="AC45" s="162" t="str">
        <f t="shared" ca="1" si="9"/>
        <v/>
      </c>
      <c r="AD45" s="154" t="str">
        <f t="shared" ca="1" si="10"/>
        <v/>
      </c>
      <c r="AE45" s="154" t="str">
        <f t="shared" ca="1" si="11"/>
        <v/>
      </c>
      <c r="AF45" s="154" t="str">
        <f t="shared" ca="1" si="12"/>
        <v/>
      </c>
      <c r="AG45" s="163" t="str">
        <f ca="1">IF(Z45="","",IF(ROUNDDOWN('Tableau de bord'!$C$4/D45,0)&lt;1,1,ROUNDDOWN('Tableau de bord'!$C$4/D45,0)))</f>
        <v/>
      </c>
      <c r="AH45" s="164" t="str">
        <f t="shared" ca="1" si="13"/>
        <v/>
      </c>
      <c r="AI45" s="164" t="str">
        <f ca="1">IF(Z45="","",AH45/'Tableau de bord'!$C$3)</f>
        <v/>
      </c>
      <c r="AJ45" s="154" t="str">
        <f t="shared" ca="1" si="14"/>
        <v/>
      </c>
      <c r="AK45" s="164" t="str">
        <f ca="1">IF(Z45="","",(AH45*('Tableau de bord'!$C$4/100)))</f>
        <v/>
      </c>
      <c r="AL45" s="154" t="str">
        <f ca="1">IF(Z45="","",(AH45*('Tableau de bord'!$C$6/100)))</f>
        <v/>
      </c>
    </row>
    <row r="46" spans="1:38" x14ac:dyDescent="0.2">
      <c r="A46" s="157" t="str">
        <f>IF((Calendrier!BC46)="","",Calendrier!A46)</f>
        <v/>
      </c>
      <c r="B46" s="158" t="str">
        <f t="array" aca="1" ref="B46" ca="1">IFERROR(IF(ROWS($1:45)&lt;=COUNTA($A$2:$A$181),INDEX($A$2:$A$181,SMALL(IF($A$2:$A$181&lt;&gt;"",ROW(INDIRECT("1:"&amp;ROWS($A$2:$A$181)))),ROWS($1:45))),""),"")</f>
        <v/>
      </c>
      <c r="C46" s="152" t="str">
        <f ca="1">IF(ISNA(VLOOKUP($B46,Calendrier!$A$2:$BR$181,59,0)),"",VLOOKUP($B46,Calendrier!$A$2:$BR$181,59,0))</f>
        <v/>
      </c>
      <c r="D46" s="152" t="str">
        <f ca="1">IF(ISNA(VLOOKUP($B46,Calendrier!$A$2:$BR$181,56,0)),"",VLOOKUP($B46,Calendrier!$A$2:$BR$181,56,0))</f>
        <v/>
      </c>
      <c r="E46" s="152" t="str">
        <f ca="1">IF(ISNA(VLOOKUP($B46,Calendrier!$A$2:$BR$181,57,0)),"",VLOOKUP($B46,Calendrier!$A$2:$BR$181,57,0))</f>
        <v/>
      </c>
      <c r="F46" s="152" t="str">
        <f ca="1">IF(ISNA(VLOOKUP($B46,Calendrier!$A$2:$BR$181,55,0)),"",VLOOKUP($B46,Calendrier!$A$2:$BR$181,55,0))</f>
        <v/>
      </c>
      <c r="G46" s="152" t="str">
        <f ca="1">IF(ISNA(VLOOKUP($B46,Calendrier!$A$2:$BR$181,60,0)),"",VLOOKUP($B46,Calendrier!$A$2:$BR$181,60,0))</f>
        <v/>
      </c>
      <c r="H46" s="152" t="str">
        <f ca="1">IF(ISNA(VLOOKUP($B46,Calendrier!$A$2:$BR$181,61,0)),"",VLOOKUP($B46,Calendrier!$A$2:$BR$181,61,0))</f>
        <v/>
      </c>
      <c r="I46" s="152" t="str">
        <f ca="1">IF(ISERROR(G46*F46*'Tableau de bord'!$C$2),"",G46*F46*'Tableau de bord'!$C$2)</f>
        <v/>
      </c>
      <c r="J46" s="153" t="str">
        <f ca="1">IF(ISNA(IF((VLOOKUP(B46,Calendrier!$A$1:$BR$181,64,0))="P",(VLOOKUP(B46,Calendrier!$A$1:$BR$181,62,0)),"")),"",IF((VLOOKUP(B46,Calendrier!$A$1:$BR$181,64,0))="P",(VLOOKUP(B46,Calendrier!$A$1:$BR$181,62,0)),""))</f>
        <v/>
      </c>
      <c r="K46" s="153" t="str">
        <f t="shared" ca="1" si="0"/>
        <v/>
      </c>
      <c r="L46" s="153" t="str">
        <f ca="1">IF(J46="","",IF(ISNA(VLOOKUP(B:B,Calendrier!A45:BR225,65,FALSE)),"",VLOOKUP(B:B,Calendrier!A45:BR225,65,FALSE)))</f>
        <v/>
      </c>
      <c r="M46" s="153" t="str">
        <f t="shared" ca="1" si="1"/>
        <v/>
      </c>
      <c r="N46" s="153" t="str">
        <f ca="1">IF(J46="","",VLOOKUP(B46,Calendrier!A45:BR225,58,0))</f>
        <v/>
      </c>
      <c r="O46" s="159" t="str">
        <f t="shared" ca="1" si="2"/>
        <v/>
      </c>
      <c r="P46" s="159" t="str">
        <f t="shared" ca="1" si="3"/>
        <v/>
      </c>
      <c r="Q46" s="159" t="str">
        <f t="shared" ca="1" si="4"/>
        <v/>
      </c>
      <c r="R46" s="153" t="str">
        <f t="shared" ca="1" si="5"/>
        <v/>
      </c>
      <c r="S46" s="153" t="str">
        <f t="shared" ca="1" si="6"/>
        <v/>
      </c>
      <c r="T46" s="153" t="str">
        <f ca="1">IF(J46="","",IF(ROUNDDOWN('Tableau de bord'!$C$4/D46,0)&lt;1,1,ROUNDDOWN('Tableau de bord'!$C$4/D46,0)))</f>
        <v/>
      </c>
      <c r="U46" s="160" t="str">
        <f t="shared" ca="1" si="7"/>
        <v/>
      </c>
      <c r="V46" s="160" t="str">
        <f ca="1">IF(J46="","",U46/'Tableau de bord'!$C$3)</f>
        <v/>
      </c>
      <c r="W46" s="153" t="str">
        <f t="shared" ca="1" si="8"/>
        <v/>
      </c>
      <c r="X46" s="153" t="str">
        <f ca="1">IF(J46="","",(U46*('Tableau de bord'!$C$4/100)))</f>
        <v/>
      </c>
      <c r="Y46" s="153" t="str">
        <f ca="1">IF(J46="","",(U46*('Tableau de bord'!$C$6/100)))</f>
        <v/>
      </c>
      <c r="Z46" s="161" t="str">
        <f ca="1">IF(ISNA(IF((VLOOKUP(B46,Calendrier!$A$1:$BR$181,64,0))="S",(VLOOKUP(B46,Calendrier!$A$1:$BR$181,62,0)),"")),"",IF((VLOOKUP(B46,Calendrier!$A$1:$BR$181,64,0))="S",(VLOOKUP(B46,Calendrier!$A$1:$BR$181,62,0)),""))</f>
        <v/>
      </c>
      <c r="AA46" s="161" t="str">
        <f ca="1">IF(Z46="","",IF(ISNA(VLOOKUP(B:B,Calendrier!A45:BR225,65,FALSE)),"",VLOOKUP(B:B,Calendrier!A45:BR225,65,FALSE)))</f>
        <v/>
      </c>
      <c r="AB46" s="154" t="str">
        <f ca="1">IF(Z46="","",VLOOKUP(B46,Calendrier!A45:BR225,58,0))</f>
        <v/>
      </c>
      <c r="AC46" s="162" t="str">
        <f t="shared" ca="1" si="9"/>
        <v/>
      </c>
      <c r="AD46" s="154" t="str">
        <f t="shared" ca="1" si="10"/>
        <v/>
      </c>
      <c r="AE46" s="154" t="str">
        <f t="shared" ca="1" si="11"/>
        <v/>
      </c>
      <c r="AF46" s="154" t="str">
        <f t="shared" ca="1" si="12"/>
        <v/>
      </c>
      <c r="AG46" s="163" t="str">
        <f ca="1">IF(Z46="","",IF(ROUNDDOWN('Tableau de bord'!$C$4/D46,0)&lt;1,1,ROUNDDOWN('Tableau de bord'!$C$4/D46,0)))</f>
        <v/>
      </c>
      <c r="AH46" s="164" t="str">
        <f t="shared" ca="1" si="13"/>
        <v/>
      </c>
      <c r="AI46" s="164" t="str">
        <f ca="1">IF(Z46="","",AH46/'Tableau de bord'!$C$3)</f>
        <v/>
      </c>
      <c r="AJ46" s="154" t="str">
        <f t="shared" ca="1" si="14"/>
        <v/>
      </c>
      <c r="AK46" s="164" t="str">
        <f ca="1">IF(Z46="","",(AH46*('Tableau de bord'!$C$4/100)))</f>
        <v/>
      </c>
      <c r="AL46" s="154" t="str">
        <f ca="1">IF(Z46="","",(AH46*('Tableau de bord'!$C$6/100)))</f>
        <v/>
      </c>
    </row>
    <row r="47" spans="1:38" x14ac:dyDescent="0.2">
      <c r="A47" s="157" t="str">
        <f>IF((Calendrier!BC47)="","",Calendrier!A47)</f>
        <v>butternut</v>
      </c>
      <c r="B47" s="158" t="str">
        <f t="array" aca="1" ref="B47" ca="1">IFERROR(IF(ROWS($1:46)&lt;=COUNTA($A$2:$A$181),INDEX($A$2:$A$181,SMALL(IF($A$2:$A$181&lt;&gt;"",ROW(INDIRECT("1:"&amp;ROWS($A$2:$A$181)))),ROWS($1:46))),""),"")</f>
        <v/>
      </c>
      <c r="C47" s="152" t="str">
        <f ca="1">IF(ISNA(VLOOKUP($B47,Calendrier!$A$2:$BR$181,59,0)),"",VLOOKUP($B47,Calendrier!$A$2:$BR$181,59,0))</f>
        <v/>
      </c>
      <c r="D47" s="152" t="str">
        <f ca="1">IF(ISNA(VLOOKUP($B47,Calendrier!$A$2:$BR$181,56,0)),"",VLOOKUP($B47,Calendrier!$A$2:$BR$181,56,0))</f>
        <v/>
      </c>
      <c r="E47" s="152" t="str">
        <f ca="1">IF(ISNA(VLOOKUP($B47,Calendrier!$A$2:$BR$181,57,0)),"",VLOOKUP($B47,Calendrier!$A$2:$BR$181,57,0))</f>
        <v/>
      </c>
      <c r="F47" s="152" t="str">
        <f ca="1">IF(ISNA(VLOOKUP($B47,Calendrier!$A$2:$BR$181,55,0)),"",VLOOKUP($B47,Calendrier!$A$2:$BR$181,55,0))</f>
        <v/>
      </c>
      <c r="G47" s="152" t="str">
        <f ca="1">IF(ISNA(VLOOKUP($B47,Calendrier!$A$2:$BR$181,60,0)),"",VLOOKUP($B47,Calendrier!$A$2:$BR$181,60,0))</f>
        <v/>
      </c>
      <c r="H47" s="152" t="str">
        <f ca="1">IF(ISNA(VLOOKUP($B47,Calendrier!$A$2:$BR$181,61,0)),"",VLOOKUP($B47,Calendrier!$A$2:$BR$181,61,0))</f>
        <v/>
      </c>
      <c r="I47" s="152" t="str">
        <f ca="1">IF(ISERROR(G47*F47*'Tableau de bord'!$C$2),"",G47*F47*'Tableau de bord'!$C$2)</f>
        <v/>
      </c>
      <c r="J47" s="153" t="str">
        <f ca="1">IF(ISNA(IF((VLOOKUP(B47,Calendrier!$A$1:$BR$181,64,0))="P",(VLOOKUP(B47,Calendrier!$A$1:$BR$181,62,0)),"")),"",IF((VLOOKUP(B47,Calendrier!$A$1:$BR$181,64,0))="P",(VLOOKUP(B47,Calendrier!$A$1:$BR$181,62,0)),""))</f>
        <v/>
      </c>
      <c r="K47" s="153" t="str">
        <f t="shared" ca="1" si="0"/>
        <v/>
      </c>
      <c r="L47" s="153" t="str">
        <f ca="1">IF(J47="","",IF(ISNA(VLOOKUP(B:B,Calendrier!A46:BR226,65,FALSE)),"",VLOOKUP(B:B,Calendrier!A46:BR226,65,FALSE)))</f>
        <v/>
      </c>
      <c r="M47" s="153" t="str">
        <f t="shared" ca="1" si="1"/>
        <v/>
      </c>
      <c r="N47" s="153" t="str">
        <f ca="1">IF(J47="","",VLOOKUP(B47,Calendrier!A46:BR226,58,0))</f>
        <v/>
      </c>
      <c r="O47" s="159" t="str">
        <f t="shared" ca="1" si="2"/>
        <v/>
      </c>
      <c r="P47" s="159" t="str">
        <f t="shared" ca="1" si="3"/>
        <v/>
      </c>
      <c r="Q47" s="159" t="str">
        <f t="shared" ca="1" si="4"/>
        <v/>
      </c>
      <c r="R47" s="153" t="str">
        <f t="shared" ca="1" si="5"/>
        <v/>
      </c>
      <c r="S47" s="153" t="str">
        <f t="shared" ca="1" si="6"/>
        <v/>
      </c>
      <c r="T47" s="153" t="str">
        <f ca="1">IF(J47="","",IF(ROUNDDOWN('Tableau de bord'!$C$4/D47,0)&lt;1,1,ROUNDDOWN('Tableau de bord'!$C$4/D47,0)))</f>
        <v/>
      </c>
      <c r="U47" s="160" t="str">
        <f t="shared" ca="1" si="7"/>
        <v/>
      </c>
      <c r="V47" s="160" t="str">
        <f ca="1">IF(J47="","",U47/'Tableau de bord'!$C$3)</f>
        <v/>
      </c>
      <c r="W47" s="153" t="str">
        <f t="shared" ca="1" si="8"/>
        <v/>
      </c>
      <c r="X47" s="153" t="str">
        <f ca="1">IF(J47="","",(U47*('Tableau de bord'!$C$4/100)))</f>
        <v/>
      </c>
      <c r="Y47" s="153" t="str">
        <f ca="1">IF(J47="","",(U47*('Tableau de bord'!$C$6/100)))</f>
        <v/>
      </c>
      <c r="Z47" s="161" t="str">
        <f ca="1">IF(ISNA(IF((VLOOKUP(B47,Calendrier!$A$1:$BR$181,64,0))="S",(VLOOKUP(B47,Calendrier!$A$1:$BR$181,62,0)),"")),"",IF((VLOOKUP(B47,Calendrier!$A$1:$BR$181,64,0))="S",(VLOOKUP(B47,Calendrier!$A$1:$BR$181,62,0)),""))</f>
        <v/>
      </c>
      <c r="AA47" s="161" t="str">
        <f ca="1">IF(Z47="","",IF(ISNA(VLOOKUP(B:B,Calendrier!A46:BR226,65,FALSE)),"",VLOOKUP(B:B,Calendrier!A46:BR226,65,FALSE)))</f>
        <v/>
      </c>
      <c r="AB47" s="154" t="str">
        <f ca="1">IF(Z47="","",VLOOKUP(B47,Calendrier!A46:BR226,58,0))</f>
        <v/>
      </c>
      <c r="AC47" s="162" t="str">
        <f t="shared" ca="1" si="9"/>
        <v/>
      </c>
      <c r="AD47" s="154" t="str">
        <f t="shared" ca="1" si="10"/>
        <v/>
      </c>
      <c r="AE47" s="154" t="str">
        <f t="shared" ca="1" si="11"/>
        <v/>
      </c>
      <c r="AF47" s="154" t="str">
        <f t="shared" ca="1" si="12"/>
        <v/>
      </c>
      <c r="AG47" s="163" t="str">
        <f ca="1">IF(Z47="","",IF(ROUNDDOWN('Tableau de bord'!$C$4/D47,0)&lt;1,1,ROUNDDOWN('Tableau de bord'!$C$4/D47,0)))</f>
        <v/>
      </c>
      <c r="AH47" s="164" t="str">
        <f t="shared" ca="1" si="13"/>
        <v/>
      </c>
      <c r="AI47" s="164" t="str">
        <f ca="1">IF(Z47="","",AH47/'Tableau de bord'!$C$3)</f>
        <v/>
      </c>
      <c r="AJ47" s="154" t="str">
        <f t="shared" ca="1" si="14"/>
        <v/>
      </c>
      <c r="AK47" s="164" t="str">
        <f ca="1">IF(Z47="","",(AH47*('Tableau de bord'!$C$4/100)))</f>
        <v/>
      </c>
      <c r="AL47" s="154" t="str">
        <f ca="1">IF(Z47="","",(AH47*('Tableau de bord'!$C$6/100)))</f>
        <v/>
      </c>
    </row>
    <row r="48" spans="1:38" x14ac:dyDescent="0.2">
      <c r="A48" s="157" t="str">
        <f>IF((Calendrier!BC48)="","",Calendrier!A48)</f>
        <v/>
      </c>
      <c r="B48" s="158" t="str">
        <f t="array" aca="1" ref="B48" ca="1">IFERROR(IF(ROWS($1:47)&lt;=COUNTA($A$2:$A$181),INDEX($A$2:$A$181,SMALL(IF($A$2:$A$181&lt;&gt;"",ROW(INDIRECT("1:"&amp;ROWS($A$2:$A$181)))),ROWS($1:47))),""),"")</f>
        <v/>
      </c>
      <c r="C48" s="152" t="str">
        <f ca="1">IF(ISNA(VLOOKUP($B48,Calendrier!$A$2:$BR$181,59,0)),"",VLOOKUP($B48,Calendrier!$A$2:$BR$181,59,0))</f>
        <v/>
      </c>
      <c r="D48" s="152" t="str">
        <f ca="1">IF(ISNA(VLOOKUP($B48,Calendrier!$A$2:$BR$181,56,0)),"",VLOOKUP($B48,Calendrier!$A$2:$BR$181,56,0))</f>
        <v/>
      </c>
      <c r="E48" s="152" t="str">
        <f ca="1">IF(ISNA(VLOOKUP($B48,Calendrier!$A$2:$BR$181,57,0)),"",VLOOKUP($B48,Calendrier!$A$2:$BR$181,57,0))</f>
        <v/>
      </c>
      <c r="F48" s="152" t="str">
        <f ca="1">IF(ISNA(VLOOKUP($B48,Calendrier!$A$2:$BR$181,55,0)),"",VLOOKUP($B48,Calendrier!$A$2:$BR$181,55,0))</f>
        <v/>
      </c>
      <c r="G48" s="152" t="str">
        <f ca="1">IF(ISNA(VLOOKUP($B48,Calendrier!$A$2:$BR$181,60,0)),"",VLOOKUP($B48,Calendrier!$A$2:$BR$181,60,0))</f>
        <v/>
      </c>
      <c r="H48" s="152" t="str">
        <f ca="1">IF(ISNA(VLOOKUP($B48,Calendrier!$A$2:$BR$181,61,0)),"",VLOOKUP($B48,Calendrier!$A$2:$BR$181,61,0))</f>
        <v/>
      </c>
      <c r="I48" s="152" t="str">
        <f ca="1">IF(ISERROR(G48*F48*'Tableau de bord'!$C$2),"",G48*F48*'Tableau de bord'!$C$2)</f>
        <v/>
      </c>
      <c r="J48" s="153" t="str">
        <f ca="1">IF(ISNA(IF((VLOOKUP(B48,Calendrier!$A$1:$BR$181,64,0))="P",(VLOOKUP(B48,Calendrier!$A$1:$BR$181,62,0)),"")),"",IF((VLOOKUP(B48,Calendrier!$A$1:$BR$181,64,0))="P",(VLOOKUP(B48,Calendrier!$A$1:$BR$181,62,0)),""))</f>
        <v/>
      </c>
      <c r="K48" s="153" t="str">
        <f t="shared" ca="1" si="0"/>
        <v/>
      </c>
      <c r="L48" s="153" t="str">
        <f ca="1">IF(J48="","",IF(ISNA(VLOOKUP(B:B,Calendrier!A47:BR227,65,FALSE)),"",VLOOKUP(B:B,Calendrier!A47:BR227,65,FALSE)))</f>
        <v/>
      </c>
      <c r="M48" s="153" t="str">
        <f t="shared" ca="1" si="1"/>
        <v/>
      </c>
      <c r="N48" s="153" t="str">
        <f ca="1">IF(J48="","",VLOOKUP(B48,Calendrier!A47:BR227,58,0))</f>
        <v/>
      </c>
      <c r="O48" s="159" t="str">
        <f t="shared" ca="1" si="2"/>
        <v/>
      </c>
      <c r="P48" s="159" t="str">
        <f t="shared" ca="1" si="3"/>
        <v/>
      </c>
      <c r="Q48" s="159" t="str">
        <f t="shared" ca="1" si="4"/>
        <v/>
      </c>
      <c r="R48" s="153" t="str">
        <f t="shared" ca="1" si="5"/>
        <v/>
      </c>
      <c r="S48" s="153" t="str">
        <f t="shared" ca="1" si="6"/>
        <v/>
      </c>
      <c r="T48" s="153" t="str">
        <f ca="1">IF(J48="","",IF(ROUNDDOWN('Tableau de bord'!$C$4/D48,0)&lt;1,1,ROUNDDOWN('Tableau de bord'!$C$4/D48,0)))</f>
        <v/>
      </c>
      <c r="U48" s="160" t="str">
        <f t="shared" ca="1" si="7"/>
        <v/>
      </c>
      <c r="V48" s="160" t="str">
        <f ca="1">IF(J48="","",U48/'Tableau de bord'!$C$3)</f>
        <v/>
      </c>
      <c r="W48" s="153" t="str">
        <f t="shared" ca="1" si="8"/>
        <v/>
      </c>
      <c r="X48" s="153" t="str">
        <f ca="1">IF(J48="","",(U48*('Tableau de bord'!$C$4/100)))</f>
        <v/>
      </c>
      <c r="Y48" s="153" t="str">
        <f ca="1">IF(J48="","",(U48*('Tableau de bord'!$C$6/100)))</f>
        <v/>
      </c>
      <c r="Z48" s="161" t="str">
        <f ca="1">IF(ISNA(IF((VLOOKUP(B48,Calendrier!$A$1:$BR$181,64,0))="S",(VLOOKUP(B48,Calendrier!$A$1:$BR$181,62,0)),"")),"",IF((VLOOKUP(B48,Calendrier!$A$1:$BR$181,64,0))="S",(VLOOKUP(B48,Calendrier!$A$1:$BR$181,62,0)),""))</f>
        <v/>
      </c>
      <c r="AA48" s="161" t="str">
        <f ca="1">IF(Z48="","",IF(ISNA(VLOOKUP(B:B,Calendrier!A47:BR227,65,FALSE)),"",VLOOKUP(B:B,Calendrier!A47:BR227,65,FALSE)))</f>
        <v/>
      </c>
      <c r="AB48" s="154" t="str">
        <f ca="1">IF(Z48="","",VLOOKUP(B48,Calendrier!A47:BR227,58,0))</f>
        <v/>
      </c>
      <c r="AC48" s="162" t="str">
        <f t="shared" ca="1" si="9"/>
        <v/>
      </c>
      <c r="AD48" s="154" t="str">
        <f t="shared" ca="1" si="10"/>
        <v/>
      </c>
      <c r="AE48" s="154" t="str">
        <f t="shared" ca="1" si="11"/>
        <v/>
      </c>
      <c r="AF48" s="154" t="str">
        <f t="shared" ca="1" si="12"/>
        <v/>
      </c>
      <c r="AG48" s="163" t="str">
        <f ca="1">IF(Z48="","",IF(ROUNDDOWN('Tableau de bord'!$C$4/D48,0)&lt;1,1,ROUNDDOWN('Tableau de bord'!$C$4/D48,0)))</f>
        <v/>
      </c>
      <c r="AH48" s="164" t="str">
        <f t="shared" ca="1" si="13"/>
        <v/>
      </c>
      <c r="AI48" s="164" t="str">
        <f ca="1">IF(Z48="","",AH48/'Tableau de bord'!$C$3)</f>
        <v/>
      </c>
      <c r="AJ48" s="154" t="str">
        <f t="shared" ca="1" si="14"/>
        <v/>
      </c>
      <c r="AK48" s="164" t="str">
        <f ca="1">IF(Z48="","",(AH48*('Tableau de bord'!$C$4/100)))</f>
        <v/>
      </c>
      <c r="AL48" s="154" t="str">
        <f ca="1">IF(Z48="","",(AH48*('Tableau de bord'!$C$6/100)))</f>
        <v/>
      </c>
    </row>
    <row r="49" spans="1:38" x14ac:dyDescent="0.2">
      <c r="A49" s="157" t="str">
        <f>IF((Calendrier!BC49)="","",Calendrier!A49)</f>
        <v/>
      </c>
      <c r="B49" s="158" t="str">
        <f t="array" aca="1" ref="B49" ca="1">IFERROR(IF(ROWS($1:48)&lt;=COUNTA($A$2:$A$181),INDEX($A$2:$A$181,SMALL(IF($A$2:$A$181&lt;&gt;"",ROW(INDIRECT("1:"&amp;ROWS($A$2:$A$181)))),ROWS($1:48))),""),"")</f>
        <v/>
      </c>
      <c r="C49" s="152" t="str">
        <f ca="1">IF(ISNA(VLOOKUP($B49,Calendrier!$A$2:$BR$181,59,0)),"",VLOOKUP($B49,Calendrier!$A$2:$BR$181,59,0))</f>
        <v/>
      </c>
      <c r="D49" s="152" t="str">
        <f ca="1">IF(ISNA(VLOOKUP($B49,Calendrier!$A$2:$BR$181,56,0)),"",VLOOKUP($B49,Calendrier!$A$2:$BR$181,56,0))</f>
        <v/>
      </c>
      <c r="E49" s="152" t="str">
        <f ca="1">IF(ISNA(VLOOKUP($B49,Calendrier!$A$2:$BR$181,57,0)),"",VLOOKUP($B49,Calendrier!$A$2:$BR$181,57,0))</f>
        <v/>
      </c>
      <c r="F49" s="152" t="str">
        <f ca="1">IF(ISNA(VLOOKUP($B49,Calendrier!$A$2:$BR$181,55,0)),"",VLOOKUP($B49,Calendrier!$A$2:$BR$181,55,0))</f>
        <v/>
      </c>
      <c r="G49" s="152" t="str">
        <f ca="1">IF(ISNA(VLOOKUP($B49,Calendrier!$A$2:$BR$181,60,0)),"",VLOOKUP($B49,Calendrier!$A$2:$BR$181,60,0))</f>
        <v/>
      </c>
      <c r="H49" s="152" t="str">
        <f ca="1">IF(ISNA(VLOOKUP($B49,Calendrier!$A$2:$BR$181,61,0)),"",VLOOKUP($B49,Calendrier!$A$2:$BR$181,61,0))</f>
        <v/>
      </c>
      <c r="I49" s="152" t="str">
        <f ca="1">IF(ISERROR(G49*F49*'Tableau de bord'!$C$2),"",G49*F49*'Tableau de bord'!$C$2)</f>
        <v/>
      </c>
      <c r="J49" s="153" t="str">
        <f ca="1">IF(ISNA(IF((VLOOKUP(B49,Calendrier!$A$1:$BR$181,64,0))="P",(VLOOKUP(B49,Calendrier!$A$1:$BR$181,62,0)),"")),"",IF((VLOOKUP(B49,Calendrier!$A$1:$BR$181,64,0))="P",(VLOOKUP(B49,Calendrier!$A$1:$BR$181,62,0)),""))</f>
        <v/>
      </c>
      <c r="K49" s="153" t="str">
        <f t="shared" ca="1" si="0"/>
        <v/>
      </c>
      <c r="L49" s="153" t="str">
        <f ca="1">IF(J49="","",IF(ISNA(VLOOKUP(B:B,Calendrier!A48:BR228,65,FALSE)),"",VLOOKUP(B:B,Calendrier!A48:BR228,65,FALSE)))</f>
        <v/>
      </c>
      <c r="M49" s="153" t="str">
        <f t="shared" ca="1" si="1"/>
        <v/>
      </c>
      <c r="N49" s="153" t="str">
        <f ca="1">IF(J49="","",VLOOKUP(B49,Calendrier!A48:BR228,58,0))</f>
        <v/>
      </c>
      <c r="O49" s="159" t="str">
        <f t="shared" ca="1" si="2"/>
        <v/>
      </c>
      <c r="P49" s="159" t="str">
        <f t="shared" ca="1" si="3"/>
        <v/>
      </c>
      <c r="Q49" s="159" t="str">
        <f t="shared" ca="1" si="4"/>
        <v/>
      </c>
      <c r="R49" s="153" t="str">
        <f t="shared" ca="1" si="5"/>
        <v/>
      </c>
      <c r="S49" s="153" t="str">
        <f t="shared" ca="1" si="6"/>
        <v/>
      </c>
      <c r="T49" s="153" t="str">
        <f ca="1">IF(J49="","",IF(ROUNDDOWN('Tableau de bord'!$C$4/D49,0)&lt;1,1,ROUNDDOWN('Tableau de bord'!$C$4/D49,0)))</f>
        <v/>
      </c>
      <c r="U49" s="160" t="str">
        <f t="shared" ca="1" si="7"/>
        <v/>
      </c>
      <c r="V49" s="160" t="str">
        <f ca="1">IF(J49="","",U49/'Tableau de bord'!$C$3)</f>
        <v/>
      </c>
      <c r="W49" s="153" t="str">
        <f t="shared" ca="1" si="8"/>
        <v/>
      </c>
      <c r="X49" s="153" t="str">
        <f ca="1">IF(J49="","",(U49*('Tableau de bord'!$C$4/100)))</f>
        <v/>
      </c>
      <c r="Y49" s="153" t="str">
        <f ca="1">IF(J49="","",(U49*('Tableau de bord'!$C$6/100)))</f>
        <v/>
      </c>
      <c r="Z49" s="161" t="str">
        <f ca="1">IF(ISNA(IF((VLOOKUP(B49,Calendrier!$A$1:$BR$181,64,0))="S",(VLOOKUP(B49,Calendrier!$A$1:$BR$181,62,0)),"")),"",IF((VLOOKUP(B49,Calendrier!$A$1:$BR$181,64,0))="S",(VLOOKUP(B49,Calendrier!$A$1:$BR$181,62,0)),""))</f>
        <v/>
      </c>
      <c r="AA49" s="161" t="str">
        <f ca="1">IF(Z49="","",IF(ISNA(VLOOKUP(B:B,Calendrier!A48:BR228,65,FALSE)),"",VLOOKUP(B:B,Calendrier!A48:BR228,65,FALSE)))</f>
        <v/>
      </c>
      <c r="AB49" s="154" t="str">
        <f ca="1">IF(Z49="","",VLOOKUP(B49,Calendrier!A48:BR228,58,0))</f>
        <v/>
      </c>
      <c r="AC49" s="162" t="str">
        <f t="shared" ca="1" si="9"/>
        <v/>
      </c>
      <c r="AD49" s="154" t="str">
        <f t="shared" ca="1" si="10"/>
        <v/>
      </c>
      <c r="AE49" s="154" t="str">
        <f t="shared" ca="1" si="11"/>
        <v/>
      </c>
      <c r="AF49" s="154" t="str">
        <f t="shared" ca="1" si="12"/>
        <v/>
      </c>
      <c r="AG49" s="163" t="str">
        <f ca="1">IF(Z49="","",IF(ROUNDDOWN('Tableau de bord'!$C$4/D49,0)&lt;1,1,ROUNDDOWN('Tableau de bord'!$C$4/D49,0)))</f>
        <v/>
      </c>
      <c r="AH49" s="164" t="str">
        <f t="shared" ca="1" si="13"/>
        <v/>
      </c>
      <c r="AI49" s="164" t="str">
        <f ca="1">IF(Z49="","",AH49/'Tableau de bord'!$C$3)</f>
        <v/>
      </c>
      <c r="AJ49" s="154" t="str">
        <f t="shared" ca="1" si="14"/>
        <v/>
      </c>
      <c r="AK49" s="164" t="str">
        <f ca="1">IF(Z49="","",(AH49*('Tableau de bord'!$C$4/100)))</f>
        <v/>
      </c>
      <c r="AL49" s="154" t="str">
        <f ca="1">IF(Z49="","",(AH49*('Tableau de bord'!$C$6/100)))</f>
        <v/>
      </c>
    </row>
    <row r="50" spans="1:38" x14ac:dyDescent="0.2">
      <c r="A50" s="157" t="str">
        <f>IF((Calendrier!BC50)="","",Calendrier!A50)</f>
        <v>panais</v>
      </c>
      <c r="B50" s="158" t="str">
        <f t="array" aca="1" ref="B50" ca="1">IFERROR(IF(ROWS($1:49)&lt;=COUNTA($A$2:$A$181),INDEX($A$2:$A$181,SMALL(IF($A$2:$A$181&lt;&gt;"",ROW(INDIRECT("1:"&amp;ROWS($A$2:$A$181)))),ROWS($1:49))),""),"")</f>
        <v/>
      </c>
      <c r="C50" s="152" t="str">
        <f ca="1">IF(ISNA(VLOOKUP($B50,Calendrier!$A$2:$BR$181,59,0)),"",VLOOKUP($B50,Calendrier!$A$2:$BR$181,59,0))</f>
        <v/>
      </c>
      <c r="D50" s="152" t="str">
        <f ca="1">IF(ISNA(VLOOKUP($B50,Calendrier!$A$2:$BR$181,56,0)),"",VLOOKUP($B50,Calendrier!$A$2:$BR$181,56,0))</f>
        <v/>
      </c>
      <c r="E50" s="152" t="str">
        <f ca="1">IF(ISNA(VLOOKUP($B50,Calendrier!$A$2:$BR$181,57,0)),"",VLOOKUP($B50,Calendrier!$A$2:$BR$181,57,0))</f>
        <v/>
      </c>
      <c r="F50" s="152" t="str">
        <f ca="1">IF(ISNA(VLOOKUP($B50,Calendrier!$A$2:$BR$181,55,0)),"",VLOOKUP($B50,Calendrier!$A$2:$BR$181,55,0))</f>
        <v/>
      </c>
      <c r="G50" s="152" t="str">
        <f ca="1">IF(ISNA(VLOOKUP($B50,Calendrier!$A$2:$BR$181,60,0)),"",VLOOKUP($B50,Calendrier!$A$2:$BR$181,60,0))</f>
        <v/>
      </c>
      <c r="H50" s="152" t="str">
        <f ca="1">IF(ISNA(VLOOKUP($B50,Calendrier!$A$2:$BR$181,61,0)),"",VLOOKUP($B50,Calendrier!$A$2:$BR$181,61,0))</f>
        <v/>
      </c>
      <c r="I50" s="152" t="str">
        <f ca="1">IF(ISERROR(G50*F50*'Tableau de bord'!$C$2),"",G50*F50*'Tableau de bord'!$C$2)</f>
        <v/>
      </c>
      <c r="J50" s="153" t="str">
        <f ca="1">IF(ISNA(IF((VLOOKUP(B50,Calendrier!$A$1:$BR$181,64,0))="P",(VLOOKUP(B50,Calendrier!$A$1:$BR$181,62,0)),"")),"",IF((VLOOKUP(B50,Calendrier!$A$1:$BR$181,64,0))="P",(VLOOKUP(B50,Calendrier!$A$1:$BR$181,62,0)),""))</f>
        <v/>
      </c>
      <c r="K50" s="153" t="str">
        <f t="shared" ca="1" si="0"/>
        <v/>
      </c>
      <c r="L50" s="153" t="str">
        <f ca="1">IF(J50="","",IF(ISNA(VLOOKUP(B:B,Calendrier!A49:BR229,65,FALSE)),"",VLOOKUP(B:B,Calendrier!A49:BR229,65,FALSE)))</f>
        <v/>
      </c>
      <c r="M50" s="153" t="str">
        <f t="shared" ca="1" si="1"/>
        <v/>
      </c>
      <c r="N50" s="153" t="str">
        <f ca="1">IF(J50="","",VLOOKUP(B50,Calendrier!A49:BR229,58,0))</f>
        <v/>
      </c>
      <c r="O50" s="159" t="str">
        <f t="shared" ca="1" si="2"/>
        <v/>
      </c>
      <c r="P50" s="159" t="str">
        <f t="shared" ca="1" si="3"/>
        <v/>
      </c>
      <c r="Q50" s="159" t="str">
        <f t="shared" ca="1" si="4"/>
        <v/>
      </c>
      <c r="R50" s="153" t="str">
        <f t="shared" ca="1" si="5"/>
        <v/>
      </c>
      <c r="S50" s="153" t="str">
        <f t="shared" ca="1" si="6"/>
        <v/>
      </c>
      <c r="T50" s="153" t="str">
        <f ca="1">IF(J50="","",IF(ROUNDDOWN('Tableau de bord'!$C$4/D50,0)&lt;1,1,ROUNDDOWN('Tableau de bord'!$C$4/D50,0)))</f>
        <v/>
      </c>
      <c r="U50" s="160" t="str">
        <f t="shared" ca="1" si="7"/>
        <v/>
      </c>
      <c r="V50" s="160" t="str">
        <f ca="1">IF(J50="","",U50/'Tableau de bord'!$C$3)</f>
        <v/>
      </c>
      <c r="W50" s="153" t="str">
        <f t="shared" ca="1" si="8"/>
        <v/>
      </c>
      <c r="X50" s="153" t="str">
        <f ca="1">IF(J50="","",(U50*('Tableau de bord'!$C$4/100)))</f>
        <v/>
      </c>
      <c r="Y50" s="153" t="str">
        <f ca="1">IF(J50="","",(U50*('Tableau de bord'!$C$6/100)))</f>
        <v/>
      </c>
      <c r="Z50" s="161" t="str">
        <f ca="1">IF(ISNA(IF((VLOOKUP(B50,Calendrier!$A$1:$BR$181,64,0))="S",(VLOOKUP(B50,Calendrier!$A$1:$BR$181,62,0)),"")),"",IF((VLOOKUP(B50,Calendrier!$A$1:$BR$181,64,0))="S",(VLOOKUP(B50,Calendrier!$A$1:$BR$181,62,0)),""))</f>
        <v/>
      </c>
      <c r="AA50" s="161" t="str">
        <f ca="1">IF(Z50="","",IF(ISNA(VLOOKUP(B:B,Calendrier!A49:BR229,65,FALSE)),"",VLOOKUP(B:B,Calendrier!A49:BR229,65,FALSE)))</f>
        <v/>
      </c>
      <c r="AB50" s="154" t="str">
        <f ca="1">IF(Z50="","",VLOOKUP(B50,Calendrier!A49:BR229,58,0))</f>
        <v/>
      </c>
      <c r="AC50" s="162" t="str">
        <f t="shared" ca="1" si="9"/>
        <v/>
      </c>
      <c r="AD50" s="154" t="str">
        <f t="shared" ca="1" si="10"/>
        <v/>
      </c>
      <c r="AE50" s="154" t="str">
        <f t="shared" ca="1" si="11"/>
        <v/>
      </c>
      <c r="AF50" s="154" t="str">
        <f t="shared" ca="1" si="12"/>
        <v/>
      </c>
      <c r="AG50" s="163" t="str">
        <f ca="1">IF(Z50="","",IF(ROUNDDOWN('Tableau de bord'!$C$4/D50,0)&lt;1,1,ROUNDDOWN('Tableau de bord'!$C$4/D50,0)))</f>
        <v/>
      </c>
      <c r="AH50" s="164" t="str">
        <f t="shared" ca="1" si="13"/>
        <v/>
      </c>
      <c r="AI50" s="164" t="str">
        <f ca="1">IF(Z50="","",AH50/'Tableau de bord'!$C$3)</f>
        <v/>
      </c>
      <c r="AJ50" s="154" t="str">
        <f t="shared" ca="1" si="14"/>
        <v/>
      </c>
      <c r="AK50" s="164" t="str">
        <f ca="1">IF(Z50="","",(AH50*('Tableau de bord'!$C$4/100)))</f>
        <v/>
      </c>
      <c r="AL50" s="154" t="str">
        <f ca="1">IF(Z50="","",(AH50*('Tableau de bord'!$C$6/100)))</f>
        <v/>
      </c>
    </row>
    <row r="51" spans="1:38" x14ac:dyDescent="0.2">
      <c r="A51" s="157" t="str">
        <f>IF((Calendrier!BC51)="","",Calendrier!A51)</f>
        <v/>
      </c>
      <c r="B51" s="158" t="str">
        <f t="array" aca="1" ref="B51" ca="1">IFERROR(IF(ROWS($1:50)&lt;=COUNTA($A$2:$A$181),INDEX($A$2:$A$181,SMALL(IF($A$2:$A$181&lt;&gt;"",ROW(INDIRECT("1:"&amp;ROWS($A$2:$A$181)))),ROWS($1:50))),""),"")</f>
        <v/>
      </c>
      <c r="C51" s="152" t="str">
        <f ca="1">IF(ISNA(VLOOKUP($B51,Calendrier!$A$2:$BR$181,59,0)),"",VLOOKUP($B51,Calendrier!$A$2:$BR$181,59,0))</f>
        <v/>
      </c>
      <c r="D51" s="152" t="str">
        <f ca="1">IF(ISNA(VLOOKUP($B51,Calendrier!$A$2:$BR$181,56,0)),"",VLOOKUP($B51,Calendrier!$A$2:$BR$181,56,0))</f>
        <v/>
      </c>
      <c r="E51" s="152" t="str">
        <f ca="1">IF(ISNA(VLOOKUP($B51,Calendrier!$A$2:$BR$181,57,0)),"",VLOOKUP($B51,Calendrier!$A$2:$BR$181,57,0))</f>
        <v/>
      </c>
      <c r="F51" s="152" t="str">
        <f ca="1">IF(ISNA(VLOOKUP($B51,Calendrier!$A$2:$BR$181,55,0)),"",VLOOKUP($B51,Calendrier!$A$2:$BR$181,55,0))</f>
        <v/>
      </c>
      <c r="G51" s="152" t="str">
        <f ca="1">IF(ISNA(VLOOKUP($B51,Calendrier!$A$2:$BR$181,60,0)),"",VLOOKUP($B51,Calendrier!$A$2:$BR$181,60,0))</f>
        <v/>
      </c>
      <c r="H51" s="152" t="str">
        <f ca="1">IF(ISNA(VLOOKUP($B51,Calendrier!$A$2:$BR$181,61,0)),"",VLOOKUP($B51,Calendrier!$A$2:$BR$181,61,0))</f>
        <v/>
      </c>
      <c r="I51" s="152" t="str">
        <f ca="1">IF(ISERROR(G51*F51*'Tableau de bord'!$C$2),"",G51*F51*'Tableau de bord'!$C$2)</f>
        <v/>
      </c>
      <c r="J51" s="153" t="str">
        <f ca="1">IF(ISNA(IF((VLOOKUP(B51,Calendrier!$A$1:$BR$181,64,0))="P",(VLOOKUP(B51,Calendrier!$A$1:$BR$181,62,0)),"")),"",IF((VLOOKUP(B51,Calendrier!$A$1:$BR$181,64,0))="P",(VLOOKUP(B51,Calendrier!$A$1:$BR$181,62,0)),""))</f>
        <v/>
      </c>
      <c r="K51" s="153" t="str">
        <f t="shared" ca="1" si="0"/>
        <v/>
      </c>
      <c r="L51" s="153" t="str">
        <f ca="1">IF(J51="","",IF(ISNA(VLOOKUP(B:B,Calendrier!A50:BR230,65,FALSE)),"",VLOOKUP(B:B,Calendrier!A50:BR230,65,FALSE)))</f>
        <v/>
      </c>
      <c r="M51" s="153" t="str">
        <f t="shared" ca="1" si="1"/>
        <v/>
      </c>
      <c r="N51" s="153" t="str">
        <f ca="1">IF(J51="","",VLOOKUP(B51,Calendrier!A50:BR230,58,0))</f>
        <v/>
      </c>
      <c r="O51" s="159" t="str">
        <f t="shared" ca="1" si="2"/>
        <v/>
      </c>
      <c r="P51" s="159" t="str">
        <f t="shared" ca="1" si="3"/>
        <v/>
      </c>
      <c r="Q51" s="159" t="str">
        <f t="shared" ca="1" si="4"/>
        <v/>
      </c>
      <c r="R51" s="153" t="str">
        <f t="shared" ca="1" si="5"/>
        <v/>
      </c>
      <c r="S51" s="153" t="str">
        <f t="shared" ca="1" si="6"/>
        <v/>
      </c>
      <c r="T51" s="153" t="str">
        <f ca="1">IF(J51="","",IF(ROUNDDOWN('Tableau de bord'!$C$4/D51,0)&lt;1,1,ROUNDDOWN('Tableau de bord'!$C$4/D51,0)))</f>
        <v/>
      </c>
      <c r="U51" s="160" t="str">
        <f t="shared" ca="1" si="7"/>
        <v/>
      </c>
      <c r="V51" s="160" t="str">
        <f ca="1">IF(J51="","",U51/'Tableau de bord'!$C$3)</f>
        <v/>
      </c>
      <c r="W51" s="153" t="str">
        <f t="shared" ca="1" si="8"/>
        <v/>
      </c>
      <c r="X51" s="153" t="str">
        <f ca="1">IF(J51="","",(U51*('Tableau de bord'!$C$4/100)))</f>
        <v/>
      </c>
      <c r="Y51" s="153" t="str">
        <f ca="1">IF(J51="","",(U51*('Tableau de bord'!$C$6/100)))</f>
        <v/>
      </c>
      <c r="Z51" s="161" t="str">
        <f ca="1">IF(ISNA(IF((VLOOKUP(B51,Calendrier!$A$1:$BR$181,64,0))="S",(VLOOKUP(B51,Calendrier!$A$1:$BR$181,62,0)),"")),"",IF((VLOOKUP(B51,Calendrier!$A$1:$BR$181,64,0))="S",(VLOOKUP(B51,Calendrier!$A$1:$BR$181,62,0)),""))</f>
        <v/>
      </c>
      <c r="AA51" s="161" t="str">
        <f ca="1">IF(Z51="","",IF(ISNA(VLOOKUP(B:B,Calendrier!A50:BR230,65,FALSE)),"",VLOOKUP(B:B,Calendrier!A50:BR230,65,FALSE)))</f>
        <v/>
      </c>
      <c r="AB51" s="154" t="str">
        <f ca="1">IF(Z51="","",VLOOKUP(B51,Calendrier!A50:BR230,58,0))</f>
        <v/>
      </c>
      <c r="AC51" s="162" t="str">
        <f t="shared" ca="1" si="9"/>
        <v/>
      </c>
      <c r="AD51" s="154" t="str">
        <f t="shared" ca="1" si="10"/>
        <v/>
      </c>
      <c r="AE51" s="154" t="str">
        <f t="shared" ca="1" si="11"/>
        <v/>
      </c>
      <c r="AF51" s="154" t="str">
        <f t="shared" ca="1" si="12"/>
        <v/>
      </c>
      <c r="AG51" s="163" t="str">
        <f ca="1">IF(Z51="","",IF(ROUNDDOWN('Tableau de bord'!$C$4/D51,0)&lt;1,1,ROUNDDOWN('Tableau de bord'!$C$4/D51,0)))</f>
        <v/>
      </c>
      <c r="AH51" s="164" t="str">
        <f t="shared" ca="1" si="13"/>
        <v/>
      </c>
      <c r="AI51" s="164" t="str">
        <f ca="1">IF(Z51="","",AH51/'Tableau de bord'!$C$3)</f>
        <v/>
      </c>
      <c r="AJ51" s="154" t="str">
        <f t="shared" ca="1" si="14"/>
        <v/>
      </c>
      <c r="AK51" s="164" t="str">
        <f ca="1">IF(Z51="","",(AH51*('Tableau de bord'!$C$4/100)))</f>
        <v/>
      </c>
      <c r="AL51" s="154" t="str">
        <f ca="1">IF(Z51="","",(AH51*('Tableau de bord'!$C$6/100)))</f>
        <v/>
      </c>
    </row>
    <row r="52" spans="1:38" x14ac:dyDescent="0.2">
      <c r="A52" s="157" t="str">
        <f>IF((Calendrier!BC52)="","",Calendrier!A52)</f>
        <v/>
      </c>
      <c r="B52" s="158" t="str">
        <f t="array" aca="1" ref="B52" ca="1">IFERROR(IF(ROWS($1:51)&lt;=COUNTA($A$2:$A$181),INDEX($A$2:$A$181,SMALL(IF($A$2:$A$181&lt;&gt;"",ROW(INDIRECT("1:"&amp;ROWS($A$2:$A$181)))),ROWS($1:51))),""),"")</f>
        <v/>
      </c>
      <c r="C52" s="152" t="str">
        <f ca="1">IF(ISNA(VLOOKUP($B52,Calendrier!$A$2:$BR$181,59,0)),"",VLOOKUP($B52,Calendrier!$A$2:$BR$181,59,0))</f>
        <v/>
      </c>
      <c r="D52" s="152" t="str">
        <f ca="1">IF(ISNA(VLOOKUP($B52,Calendrier!$A$2:$BR$181,56,0)),"",VLOOKUP($B52,Calendrier!$A$2:$BR$181,56,0))</f>
        <v/>
      </c>
      <c r="E52" s="152" t="str">
        <f ca="1">IF(ISNA(VLOOKUP($B52,Calendrier!$A$2:$BR$181,57,0)),"",VLOOKUP($B52,Calendrier!$A$2:$BR$181,57,0))</f>
        <v/>
      </c>
      <c r="F52" s="152" t="str">
        <f ca="1">IF(ISNA(VLOOKUP($B52,Calendrier!$A$2:$BR$181,55,0)),"",VLOOKUP($B52,Calendrier!$A$2:$BR$181,55,0))</f>
        <v/>
      </c>
      <c r="G52" s="152" t="str">
        <f ca="1">IF(ISNA(VLOOKUP($B52,Calendrier!$A$2:$BR$181,60,0)),"",VLOOKUP($B52,Calendrier!$A$2:$BR$181,60,0))</f>
        <v/>
      </c>
      <c r="H52" s="152" t="str">
        <f ca="1">IF(ISNA(VLOOKUP($B52,Calendrier!$A$2:$BR$181,61,0)),"",VLOOKUP($B52,Calendrier!$A$2:$BR$181,61,0))</f>
        <v/>
      </c>
      <c r="I52" s="152" t="str">
        <f ca="1">IF(ISERROR(G52*F52*'Tableau de bord'!$C$2),"",G52*F52*'Tableau de bord'!$C$2)</f>
        <v/>
      </c>
      <c r="J52" s="153" t="str">
        <f ca="1">IF(ISNA(IF((VLOOKUP(B52,Calendrier!$A$1:$BR$181,64,0))="P",(VLOOKUP(B52,Calendrier!$A$1:$BR$181,62,0)),"")),"",IF((VLOOKUP(B52,Calendrier!$A$1:$BR$181,64,0))="P",(VLOOKUP(B52,Calendrier!$A$1:$BR$181,62,0)),""))</f>
        <v/>
      </c>
      <c r="K52" s="153" t="str">
        <f t="shared" ca="1" si="0"/>
        <v/>
      </c>
      <c r="L52" s="153" t="str">
        <f ca="1">IF(J52="","",IF(ISNA(VLOOKUP(B:B,Calendrier!A51:BR231,65,FALSE)),"",VLOOKUP(B:B,Calendrier!A51:BR231,65,FALSE)))</f>
        <v/>
      </c>
      <c r="M52" s="153" t="str">
        <f t="shared" ca="1" si="1"/>
        <v/>
      </c>
      <c r="N52" s="153" t="str">
        <f ca="1">IF(J52="","",VLOOKUP(B52,Calendrier!A51:BR231,58,0))</f>
        <v/>
      </c>
      <c r="O52" s="159" t="str">
        <f t="shared" ca="1" si="2"/>
        <v/>
      </c>
      <c r="P52" s="159" t="str">
        <f t="shared" ca="1" si="3"/>
        <v/>
      </c>
      <c r="Q52" s="159" t="str">
        <f t="shared" ca="1" si="4"/>
        <v/>
      </c>
      <c r="R52" s="153" t="str">
        <f t="shared" ca="1" si="5"/>
        <v/>
      </c>
      <c r="S52" s="153" t="str">
        <f t="shared" ca="1" si="6"/>
        <v/>
      </c>
      <c r="T52" s="153" t="str">
        <f ca="1">IF(J52="","",IF(ROUNDDOWN('Tableau de bord'!$C$4/D52,0)&lt;1,1,ROUNDDOWN('Tableau de bord'!$C$4/D52,0)))</f>
        <v/>
      </c>
      <c r="U52" s="160" t="str">
        <f t="shared" ca="1" si="7"/>
        <v/>
      </c>
      <c r="V52" s="160" t="str">
        <f ca="1">IF(J52="","",U52/'Tableau de bord'!$C$3)</f>
        <v/>
      </c>
      <c r="W52" s="153" t="str">
        <f t="shared" ca="1" si="8"/>
        <v/>
      </c>
      <c r="X52" s="153" t="str">
        <f ca="1">IF(J52="","",(U52*('Tableau de bord'!$C$4/100)))</f>
        <v/>
      </c>
      <c r="Y52" s="153" t="str">
        <f ca="1">IF(J52="","",(U52*('Tableau de bord'!$C$6/100)))</f>
        <v/>
      </c>
      <c r="Z52" s="161" t="str">
        <f ca="1">IF(ISNA(IF((VLOOKUP(B52,Calendrier!$A$1:$BR$181,64,0))="S",(VLOOKUP(B52,Calendrier!$A$1:$BR$181,62,0)),"")),"",IF((VLOOKUP(B52,Calendrier!$A$1:$BR$181,64,0))="S",(VLOOKUP(B52,Calendrier!$A$1:$BR$181,62,0)),""))</f>
        <v/>
      </c>
      <c r="AA52" s="161" t="str">
        <f ca="1">IF(Z52="","",IF(ISNA(VLOOKUP(B:B,Calendrier!A51:BR231,65,FALSE)),"",VLOOKUP(B:B,Calendrier!A51:BR231,65,FALSE)))</f>
        <v/>
      </c>
      <c r="AB52" s="154" t="str">
        <f ca="1">IF(Z52="","",VLOOKUP(B52,Calendrier!A51:BR231,58,0))</f>
        <v/>
      </c>
      <c r="AC52" s="162" t="str">
        <f t="shared" ca="1" si="9"/>
        <v/>
      </c>
      <c r="AD52" s="154" t="str">
        <f t="shared" ca="1" si="10"/>
        <v/>
      </c>
      <c r="AE52" s="154" t="str">
        <f t="shared" ca="1" si="11"/>
        <v/>
      </c>
      <c r="AF52" s="154" t="str">
        <f t="shared" ca="1" si="12"/>
        <v/>
      </c>
      <c r="AG52" s="163" t="str">
        <f ca="1">IF(Z52="","",IF(ROUNDDOWN('Tableau de bord'!$C$4/D52,0)&lt;1,1,ROUNDDOWN('Tableau de bord'!$C$4/D52,0)))</f>
        <v/>
      </c>
      <c r="AH52" s="164" t="str">
        <f t="shared" ca="1" si="13"/>
        <v/>
      </c>
      <c r="AI52" s="164" t="str">
        <f ca="1">IF(Z52="","",AH52/'Tableau de bord'!$C$3)</f>
        <v/>
      </c>
      <c r="AJ52" s="154" t="str">
        <f t="shared" ca="1" si="14"/>
        <v/>
      </c>
      <c r="AK52" s="164" t="str">
        <f ca="1">IF(Z52="","",(AH52*('Tableau de bord'!$C$4/100)))</f>
        <v/>
      </c>
      <c r="AL52" s="154" t="str">
        <f ca="1">IF(Z52="","",(AH52*('Tableau de bord'!$C$6/100)))</f>
        <v/>
      </c>
    </row>
    <row r="53" spans="1:38" x14ac:dyDescent="0.2">
      <c r="A53" s="157" t="str">
        <f>IF((Calendrier!BC53)="","",Calendrier!A53)</f>
        <v>pois sucré</v>
      </c>
      <c r="B53" s="158" t="str">
        <f t="array" aca="1" ref="B53" ca="1">IFERROR(IF(ROWS($1:52)&lt;=COUNTA($A$2:$A$181),INDEX($A$2:$A$181,SMALL(IF($A$2:$A$181&lt;&gt;"",ROW(INDIRECT("1:"&amp;ROWS($A$2:$A$181)))),ROWS($1:52))),""),"")</f>
        <v/>
      </c>
      <c r="C53" s="152" t="str">
        <f ca="1">IF(ISNA(VLOOKUP($B53,Calendrier!$A$2:$BR$181,59,0)),"",VLOOKUP($B53,Calendrier!$A$2:$BR$181,59,0))</f>
        <v/>
      </c>
      <c r="D53" s="152" t="str">
        <f ca="1">IF(ISNA(VLOOKUP($B53,Calendrier!$A$2:$BR$181,56,0)),"",VLOOKUP($B53,Calendrier!$A$2:$BR$181,56,0))</f>
        <v/>
      </c>
      <c r="E53" s="152" t="str">
        <f ca="1">IF(ISNA(VLOOKUP($B53,Calendrier!$A$2:$BR$181,57,0)),"",VLOOKUP($B53,Calendrier!$A$2:$BR$181,57,0))</f>
        <v/>
      </c>
      <c r="F53" s="152" t="str">
        <f ca="1">IF(ISNA(VLOOKUP($B53,Calendrier!$A$2:$BR$181,55,0)),"",VLOOKUP($B53,Calendrier!$A$2:$BR$181,55,0))</f>
        <v/>
      </c>
      <c r="G53" s="152" t="str">
        <f ca="1">IF(ISNA(VLOOKUP($B53,Calendrier!$A$2:$BR$181,60,0)),"",VLOOKUP($B53,Calendrier!$A$2:$BR$181,60,0))</f>
        <v/>
      </c>
      <c r="H53" s="152" t="str">
        <f ca="1">IF(ISNA(VLOOKUP($B53,Calendrier!$A$2:$BR$181,61,0)),"",VLOOKUP($B53,Calendrier!$A$2:$BR$181,61,0))</f>
        <v/>
      </c>
      <c r="I53" s="152" t="str">
        <f ca="1">IF(ISERROR(G53*F53*'Tableau de bord'!$C$2),"",G53*F53*'Tableau de bord'!$C$2)</f>
        <v/>
      </c>
      <c r="J53" s="153" t="str">
        <f ca="1">IF(ISNA(IF((VLOOKUP(B53,Calendrier!$A$1:$BR$181,64,0))="P",(VLOOKUP(B53,Calendrier!$A$1:$BR$181,62,0)),"")),"",IF((VLOOKUP(B53,Calendrier!$A$1:$BR$181,64,0))="P",(VLOOKUP(B53,Calendrier!$A$1:$BR$181,62,0)),""))</f>
        <v/>
      </c>
      <c r="K53" s="153" t="str">
        <f t="shared" ca="1" si="0"/>
        <v/>
      </c>
      <c r="L53" s="153" t="str">
        <f ca="1">IF(J53="","",IF(ISNA(VLOOKUP(B:B,Calendrier!A52:BR232,65,FALSE)),"",VLOOKUP(B:B,Calendrier!A52:BR232,65,FALSE)))</f>
        <v/>
      </c>
      <c r="M53" s="153" t="str">
        <f t="shared" ca="1" si="1"/>
        <v/>
      </c>
      <c r="N53" s="153" t="str">
        <f ca="1">IF(J53="","",VLOOKUP(B53,Calendrier!A52:BR232,58,0))</f>
        <v/>
      </c>
      <c r="O53" s="159" t="str">
        <f t="shared" ca="1" si="2"/>
        <v/>
      </c>
      <c r="P53" s="159" t="str">
        <f t="shared" ca="1" si="3"/>
        <v/>
      </c>
      <c r="Q53" s="159" t="str">
        <f t="shared" ca="1" si="4"/>
        <v/>
      </c>
      <c r="R53" s="153" t="str">
        <f t="shared" ca="1" si="5"/>
        <v/>
      </c>
      <c r="S53" s="153" t="str">
        <f t="shared" ca="1" si="6"/>
        <v/>
      </c>
      <c r="T53" s="153" t="str">
        <f ca="1">IF(J53="","",IF(ROUNDDOWN('Tableau de bord'!$C$4/D53,0)&lt;1,1,ROUNDDOWN('Tableau de bord'!$C$4/D53,0)))</f>
        <v/>
      </c>
      <c r="U53" s="160" t="str">
        <f t="shared" ca="1" si="7"/>
        <v/>
      </c>
      <c r="V53" s="160" t="str">
        <f ca="1">IF(J53="","",U53/'Tableau de bord'!$C$3)</f>
        <v/>
      </c>
      <c r="W53" s="153" t="str">
        <f t="shared" ca="1" si="8"/>
        <v/>
      </c>
      <c r="X53" s="153" t="str">
        <f ca="1">IF(J53="","",(U53*('Tableau de bord'!$C$4/100)))</f>
        <v/>
      </c>
      <c r="Y53" s="153" t="str">
        <f ca="1">IF(J53="","",(U53*('Tableau de bord'!$C$6/100)))</f>
        <v/>
      </c>
      <c r="Z53" s="161" t="str">
        <f ca="1">IF(ISNA(IF((VLOOKUP(B53,Calendrier!$A$1:$BR$181,64,0))="S",(VLOOKUP(B53,Calendrier!$A$1:$BR$181,62,0)),"")),"",IF((VLOOKUP(B53,Calendrier!$A$1:$BR$181,64,0))="S",(VLOOKUP(B53,Calendrier!$A$1:$BR$181,62,0)),""))</f>
        <v/>
      </c>
      <c r="AA53" s="161" t="str">
        <f ca="1">IF(Z53="","",IF(ISNA(VLOOKUP(B:B,Calendrier!A52:BR232,65,FALSE)),"",VLOOKUP(B:B,Calendrier!A52:BR232,65,FALSE)))</f>
        <v/>
      </c>
      <c r="AB53" s="154" t="str">
        <f ca="1">IF(Z53="","",VLOOKUP(B53,Calendrier!A52:BR232,58,0))</f>
        <v/>
      </c>
      <c r="AC53" s="162" t="str">
        <f t="shared" ca="1" si="9"/>
        <v/>
      </c>
      <c r="AD53" s="154" t="str">
        <f t="shared" ca="1" si="10"/>
        <v/>
      </c>
      <c r="AE53" s="154" t="str">
        <f t="shared" ca="1" si="11"/>
        <v/>
      </c>
      <c r="AF53" s="154" t="str">
        <f t="shared" ca="1" si="12"/>
        <v/>
      </c>
      <c r="AG53" s="163" t="str">
        <f ca="1">IF(Z53="","",IF(ROUNDDOWN('Tableau de bord'!$C$4/D53,0)&lt;1,1,ROUNDDOWN('Tableau de bord'!$C$4/D53,0)))</f>
        <v/>
      </c>
      <c r="AH53" s="164" t="str">
        <f t="shared" ca="1" si="13"/>
        <v/>
      </c>
      <c r="AI53" s="164" t="str">
        <f ca="1">IF(Z53="","",AH53/'Tableau de bord'!$C$3)</f>
        <v/>
      </c>
      <c r="AJ53" s="154" t="str">
        <f t="shared" ca="1" si="14"/>
        <v/>
      </c>
      <c r="AK53" s="164" t="str">
        <f ca="1">IF(Z53="","",(AH53*('Tableau de bord'!$C$4/100)))</f>
        <v/>
      </c>
      <c r="AL53" s="154" t="str">
        <f ca="1">IF(Z53="","",(AH53*('Tableau de bord'!$C$6/100)))</f>
        <v/>
      </c>
    </row>
    <row r="54" spans="1:38" x14ac:dyDescent="0.2">
      <c r="A54" s="157" t="str">
        <f>IF((Calendrier!BC54)="","",Calendrier!A54)</f>
        <v/>
      </c>
      <c r="B54" s="158" t="str">
        <f t="array" aca="1" ref="B54" ca="1">IFERROR(IF(ROWS($1:53)&lt;=COUNTA($A$2:$A$181),INDEX($A$2:$A$181,SMALL(IF($A$2:$A$181&lt;&gt;"",ROW(INDIRECT("1:"&amp;ROWS($A$2:$A$181)))),ROWS($1:53))),""),"")</f>
        <v/>
      </c>
      <c r="C54" s="152" t="str">
        <f ca="1">IF(ISNA(VLOOKUP($B54,Calendrier!$A$2:$BR$181,59,0)),"",VLOOKUP($B54,Calendrier!$A$2:$BR$181,59,0))</f>
        <v/>
      </c>
      <c r="D54" s="152" t="str">
        <f ca="1">IF(ISNA(VLOOKUP($B54,Calendrier!$A$2:$BR$181,56,0)),"",VLOOKUP($B54,Calendrier!$A$2:$BR$181,56,0))</f>
        <v/>
      </c>
      <c r="E54" s="152" t="str">
        <f ca="1">IF(ISNA(VLOOKUP($B54,Calendrier!$A$2:$BR$181,57,0)),"",VLOOKUP($B54,Calendrier!$A$2:$BR$181,57,0))</f>
        <v/>
      </c>
      <c r="F54" s="152" t="str">
        <f ca="1">IF(ISNA(VLOOKUP($B54,Calendrier!$A$2:$BR$181,55,0)),"",VLOOKUP($B54,Calendrier!$A$2:$BR$181,55,0))</f>
        <v/>
      </c>
      <c r="G54" s="152" t="str">
        <f ca="1">IF(ISNA(VLOOKUP($B54,Calendrier!$A$2:$BR$181,60,0)),"",VLOOKUP($B54,Calendrier!$A$2:$BR$181,60,0))</f>
        <v/>
      </c>
      <c r="H54" s="152" t="str">
        <f ca="1">IF(ISNA(VLOOKUP($B54,Calendrier!$A$2:$BR$181,61,0)),"",VLOOKUP($B54,Calendrier!$A$2:$BR$181,61,0))</f>
        <v/>
      </c>
      <c r="I54" s="152" t="str">
        <f ca="1">IF(ISERROR(G54*F54*'Tableau de bord'!$C$2),"",G54*F54*'Tableau de bord'!$C$2)</f>
        <v/>
      </c>
      <c r="J54" s="153" t="str">
        <f ca="1">IF(ISNA(IF((VLOOKUP(B54,Calendrier!$A$1:$BR$181,64,0))="P",(VLOOKUP(B54,Calendrier!$A$1:$BR$181,62,0)),"")),"",IF((VLOOKUP(B54,Calendrier!$A$1:$BR$181,64,0))="P",(VLOOKUP(B54,Calendrier!$A$1:$BR$181,62,0)),""))</f>
        <v/>
      </c>
      <c r="K54" s="153" t="str">
        <f t="shared" ca="1" si="0"/>
        <v/>
      </c>
      <c r="L54" s="153" t="str">
        <f ca="1">IF(J54="","",IF(ISNA(VLOOKUP(B:B,Calendrier!A53:BR233,65,FALSE)),"",VLOOKUP(B:B,Calendrier!A53:BR233,65,FALSE)))</f>
        <v/>
      </c>
      <c r="M54" s="153" t="str">
        <f t="shared" ca="1" si="1"/>
        <v/>
      </c>
      <c r="N54" s="153" t="str">
        <f ca="1">IF(J54="","",VLOOKUP(B54,Calendrier!A53:BR233,58,0))</f>
        <v/>
      </c>
      <c r="O54" s="159" t="str">
        <f t="shared" ca="1" si="2"/>
        <v/>
      </c>
      <c r="P54" s="159" t="str">
        <f t="shared" ca="1" si="3"/>
        <v/>
      </c>
      <c r="Q54" s="159" t="str">
        <f t="shared" ca="1" si="4"/>
        <v/>
      </c>
      <c r="R54" s="153" t="str">
        <f t="shared" ca="1" si="5"/>
        <v/>
      </c>
      <c r="S54" s="153" t="str">
        <f t="shared" ca="1" si="6"/>
        <v/>
      </c>
      <c r="T54" s="153" t="str">
        <f ca="1">IF(J54="","",IF(ROUNDDOWN('Tableau de bord'!$C$4/D54,0)&lt;1,1,ROUNDDOWN('Tableau de bord'!$C$4/D54,0)))</f>
        <v/>
      </c>
      <c r="U54" s="160" t="str">
        <f t="shared" ca="1" si="7"/>
        <v/>
      </c>
      <c r="V54" s="160" t="str">
        <f ca="1">IF(J54="","",U54/'Tableau de bord'!$C$3)</f>
        <v/>
      </c>
      <c r="W54" s="153" t="str">
        <f t="shared" ca="1" si="8"/>
        <v/>
      </c>
      <c r="X54" s="153" t="str">
        <f ca="1">IF(J54="","",(U54*('Tableau de bord'!$C$4/100)))</f>
        <v/>
      </c>
      <c r="Y54" s="153" t="str">
        <f ca="1">IF(J54="","",(U54*('Tableau de bord'!$C$6/100)))</f>
        <v/>
      </c>
      <c r="Z54" s="161" t="str">
        <f ca="1">IF(ISNA(IF((VLOOKUP(B54,Calendrier!$A$1:$BR$181,64,0))="S",(VLOOKUP(B54,Calendrier!$A$1:$BR$181,62,0)),"")),"",IF((VLOOKUP(B54,Calendrier!$A$1:$BR$181,64,0))="S",(VLOOKUP(B54,Calendrier!$A$1:$BR$181,62,0)),""))</f>
        <v/>
      </c>
      <c r="AA54" s="161" t="str">
        <f ca="1">IF(Z54="","",IF(ISNA(VLOOKUP(B:B,Calendrier!A53:BR233,65,FALSE)),"",VLOOKUP(B:B,Calendrier!A53:BR233,65,FALSE)))</f>
        <v/>
      </c>
      <c r="AB54" s="154" t="str">
        <f ca="1">IF(Z54="","",VLOOKUP(B54,Calendrier!A53:BR233,58,0))</f>
        <v/>
      </c>
      <c r="AC54" s="162" t="str">
        <f t="shared" ca="1" si="9"/>
        <v/>
      </c>
      <c r="AD54" s="154" t="str">
        <f t="shared" ca="1" si="10"/>
        <v/>
      </c>
      <c r="AE54" s="154" t="str">
        <f t="shared" ca="1" si="11"/>
        <v/>
      </c>
      <c r="AF54" s="154" t="str">
        <f t="shared" ca="1" si="12"/>
        <v/>
      </c>
      <c r="AG54" s="163" t="str">
        <f ca="1">IF(Z54="","",IF(ROUNDDOWN('Tableau de bord'!$C$4/D54,0)&lt;1,1,ROUNDDOWN('Tableau de bord'!$C$4/D54,0)))</f>
        <v/>
      </c>
      <c r="AH54" s="164" t="str">
        <f t="shared" ca="1" si="13"/>
        <v/>
      </c>
      <c r="AI54" s="164" t="str">
        <f ca="1">IF(Z54="","",AH54/'Tableau de bord'!$C$3)</f>
        <v/>
      </c>
      <c r="AJ54" s="154" t="str">
        <f t="shared" ca="1" si="14"/>
        <v/>
      </c>
      <c r="AK54" s="164" t="str">
        <f ca="1">IF(Z54="","",(AH54*('Tableau de bord'!$C$4/100)))</f>
        <v/>
      </c>
      <c r="AL54" s="154" t="str">
        <f ca="1">IF(Z54="","",(AH54*('Tableau de bord'!$C$6/100)))</f>
        <v/>
      </c>
    </row>
    <row r="55" spans="1:38" x14ac:dyDescent="0.2">
      <c r="A55" s="157" t="str">
        <f>IF((Calendrier!BC55)="","",Calendrier!A55)</f>
        <v/>
      </c>
      <c r="B55" s="158" t="str">
        <f t="array" aca="1" ref="B55" ca="1">IFERROR(IF(ROWS($1:54)&lt;=COUNTA($A$2:$A$181),INDEX($A$2:$A$181,SMALL(IF($A$2:$A$181&lt;&gt;"",ROW(INDIRECT("1:"&amp;ROWS($A$2:$A$181)))),ROWS($1:54))),""),"")</f>
        <v/>
      </c>
      <c r="C55" s="152" t="str">
        <f ca="1">IF(ISNA(VLOOKUP($B55,Calendrier!$A$2:$BR$181,59,0)),"",VLOOKUP($B55,Calendrier!$A$2:$BR$181,59,0))</f>
        <v/>
      </c>
      <c r="D55" s="152" t="str">
        <f ca="1">IF(ISNA(VLOOKUP($B55,Calendrier!$A$2:$BR$181,56,0)),"",VLOOKUP($B55,Calendrier!$A$2:$BR$181,56,0))</f>
        <v/>
      </c>
      <c r="E55" s="152" t="str">
        <f ca="1">IF(ISNA(VLOOKUP($B55,Calendrier!$A$2:$BR$181,57,0)),"",VLOOKUP($B55,Calendrier!$A$2:$BR$181,57,0))</f>
        <v/>
      </c>
      <c r="F55" s="152" t="str">
        <f ca="1">IF(ISNA(VLOOKUP($B55,Calendrier!$A$2:$BR$181,55,0)),"",VLOOKUP($B55,Calendrier!$A$2:$BR$181,55,0))</f>
        <v/>
      </c>
      <c r="G55" s="152" t="str">
        <f ca="1">IF(ISNA(VLOOKUP($B55,Calendrier!$A$2:$BR$181,60,0)),"",VLOOKUP($B55,Calendrier!$A$2:$BR$181,60,0))</f>
        <v/>
      </c>
      <c r="H55" s="152" t="str">
        <f ca="1">IF(ISNA(VLOOKUP($B55,Calendrier!$A$2:$BR$181,61,0)),"",VLOOKUP($B55,Calendrier!$A$2:$BR$181,61,0))</f>
        <v/>
      </c>
      <c r="I55" s="152" t="str">
        <f ca="1">IF(ISERROR(G55*F55*'Tableau de bord'!$C$2),"",G55*F55*'Tableau de bord'!$C$2)</f>
        <v/>
      </c>
      <c r="J55" s="153" t="str">
        <f ca="1">IF(ISNA(IF((VLOOKUP(B55,Calendrier!$A$1:$BR$181,64,0))="P",(VLOOKUP(B55,Calendrier!$A$1:$BR$181,62,0)),"")),"",IF((VLOOKUP(B55,Calendrier!$A$1:$BR$181,64,0))="P",(VLOOKUP(B55,Calendrier!$A$1:$BR$181,62,0)),""))</f>
        <v/>
      </c>
      <c r="K55" s="153" t="str">
        <f t="shared" ca="1" si="0"/>
        <v/>
      </c>
      <c r="L55" s="153" t="str">
        <f ca="1">IF(J55="","",IF(ISNA(VLOOKUP(B:B,Calendrier!A54:BR234,65,FALSE)),"",VLOOKUP(B:B,Calendrier!A54:BR234,65,FALSE)))</f>
        <v/>
      </c>
      <c r="M55" s="153" t="str">
        <f t="shared" ca="1" si="1"/>
        <v/>
      </c>
      <c r="N55" s="153" t="str">
        <f ca="1">IF(J55="","",VLOOKUP(B55,Calendrier!A54:BR234,58,0))</f>
        <v/>
      </c>
      <c r="O55" s="159" t="str">
        <f t="shared" ca="1" si="2"/>
        <v/>
      </c>
      <c r="P55" s="159" t="str">
        <f t="shared" ca="1" si="3"/>
        <v/>
      </c>
      <c r="Q55" s="159" t="str">
        <f t="shared" ca="1" si="4"/>
        <v/>
      </c>
      <c r="R55" s="153" t="str">
        <f t="shared" ca="1" si="5"/>
        <v/>
      </c>
      <c r="S55" s="153" t="str">
        <f t="shared" ca="1" si="6"/>
        <v/>
      </c>
      <c r="T55" s="153" t="str">
        <f ca="1">IF(J55="","",IF(ROUNDDOWN('Tableau de bord'!$C$4/D55,0)&lt;1,1,ROUNDDOWN('Tableau de bord'!$C$4/D55,0)))</f>
        <v/>
      </c>
      <c r="U55" s="160" t="str">
        <f t="shared" ca="1" si="7"/>
        <v/>
      </c>
      <c r="V55" s="160" t="str">
        <f ca="1">IF(J55="","",U55/'Tableau de bord'!$C$3)</f>
        <v/>
      </c>
      <c r="W55" s="153" t="str">
        <f t="shared" ca="1" si="8"/>
        <v/>
      </c>
      <c r="X55" s="153" t="str">
        <f ca="1">IF(J55="","",(U55*('Tableau de bord'!$C$4/100)))</f>
        <v/>
      </c>
      <c r="Y55" s="153" t="str">
        <f ca="1">IF(J55="","",(U55*('Tableau de bord'!$C$6/100)))</f>
        <v/>
      </c>
      <c r="Z55" s="161" t="str">
        <f ca="1">IF(ISNA(IF((VLOOKUP(B55,Calendrier!$A$1:$BR$181,64,0))="S",(VLOOKUP(B55,Calendrier!$A$1:$BR$181,62,0)),"")),"",IF((VLOOKUP(B55,Calendrier!$A$1:$BR$181,64,0))="S",(VLOOKUP(B55,Calendrier!$A$1:$BR$181,62,0)),""))</f>
        <v/>
      </c>
      <c r="AA55" s="161" t="str">
        <f ca="1">IF(Z55="","",IF(ISNA(VLOOKUP(B:B,Calendrier!A54:BR234,65,FALSE)),"",VLOOKUP(B:B,Calendrier!A54:BR234,65,FALSE)))</f>
        <v/>
      </c>
      <c r="AB55" s="154" t="str">
        <f ca="1">IF(Z55="","",VLOOKUP(B55,Calendrier!A54:BR234,58,0))</f>
        <v/>
      </c>
      <c r="AC55" s="162" t="str">
        <f t="shared" ca="1" si="9"/>
        <v/>
      </c>
      <c r="AD55" s="154" t="str">
        <f t="shared" ca="1" si="10"/>
        <v/>
      </c>
      <c r="AE55" s="154" t="str">
        <f t="shared" ca="1" si="11"/>
        <v/>
      </c>
      <c r="AF55" s="154" t="str">
        <f t="shared" ca="1" si="12"/>
        <v/>
      </c>
      <c r="AG55" s="163" t="str">
        <f ca="1">IF(Z55="","",IF(ROUNDDOWN('Tableau de bord'!$C$4/D55,0)&lt;1,1,ROUNDDOWN('Tableau de bord'!$C$4/D55,0)))</f>
        <v/>
      </c>
      <c r="AH55" s="164" t="str">
        <f t="shared" ca="1" si="13"/>
        <v/>
      </c>
      <c r="AI55" s="164" t="str">
        <f ca="1">IF(Z55="","",AH55/'Tableau de bord'!$C$3)</f>
        <v/>
      </c>
      <c r="AJ55" s="154" t="str">
        <f t="shared" ca="1" si="14"/>
        <v/>
      </c>
      <c r="AK55" s="164" t="str">
        <f ca="1">IF(Z55="","",(AH55*('Tableau de bord'!$C$4/100)))</f>
        <v/>
      </c>
      <c r="AL55" s="154" t="str">
        <f ca="1">IF(Z55="","",(AH55*('Tableau de bord'!$C$6/100)))</f>
        <v/>
      </c>
    </row>
    <row r="56" spans="1:38" x14ac:dyDescent="0.2">
      <c r="A56" s="157" t="str">
        <f>IF((Calendrier!BC56)="","",Calendrier!A56)</f>
        <v>chou rave</v>
      </c>
      <c r="B56" s="158" t="str">
        <f t="array" aca="1" ref="B56" ca="1">IFERROR(IF(ROWS($1:55)&lt;=COUNTA($A$2:$A$181),INDEX($A$2:$A$181,SMALL(IF($A$2:$A$181&lt;&gt;"",ROW(INDIRECT("1:"&amp;ROWS($A$2:$A$181)))),ROWS($1:55))),""),"")</f>
        <v/>
      </c>
      <c r="C56" s="152" t="str">
        <f ca="1">IF(ISNA(VLOOKUP($B56,Calendrier!$A$2:$BR$181,59,0)),"",VLOOKUP($B56,Calendrier!$A$2:$BR$181,59,0))</f>
        <v/>
      </c>
      <c r="D56" s="152" t="str">
        <f ca="1">IF(ISNA(VLOOKUP($B56,Calendrier!$A$2:$BR$181,56,0)),"",VLOOKUP($B56,Calendrier!$A$2:$BR$181,56,0))</f>
        <v/>
      </c>
      <c r="E56" s="152" t="str">
        <f ca="1">IF(ISNA(VLOOKUP($B56,Calendrier!$A$2:$BR$181,57,0)),"",VLOOKUP($B56,Calendrier!$A$2:$BR$181,57,0))</f>
        <v/>
      </c>
      <c r="F56" s="152" t="str">
        <f ca="1">IF(ISNA(VLOOKUP($B56,Calendrier!$A$2:$BR$181,55,0)),"",VLOOKUP($B56,Calendrier!$A$2:$BR$181,55,0))</f>
        <v/>
      </c>
      <c r="G56" s="152" t="str">
        <f ca="1">IF(ISNA(VLOOKUP($B56,Calendrier!$A$2:$BR$181,60,0)),"",VLOOKUP($B56,Calendrier!$A$2:$BR$181,60,0))</f>
        <v/>
      </c>
      <c r="H56" s="152" t="str">
        <f ca="1">IF(ISNA(VLOOKUP($B56,Calendrier!$A$2:$BR$181,61,0)),"",VLOOKUP($B56,Calendrier!$A$2:$BR$181,61,0))</f>
        <v/>
      </c>
      <c r="I56" s="152" t="str">
        <f ca="1">IF(ISERROR(G56*F56*'Tableau de bord'!$C$2),"",G56*F56*'Tableau de bord'!$C$2)</f>
        <v/>
      </c>
      <c r="J56" s="153" t="str">
        <f ca="1">IF(ISNA(IF((VLOOKUP(B56,Calendrier!$A$1:$BR$181,64,0))="P",(VLOOKUP(B56,Calendrier!$A$1:$BR$181,62,0)),"")),"",IF((VLOOKUP(B56,Calendrier!$A$1:$BR$181,64,0))="P",(VLOOKUP(B56,Calendrier!$A$1:$BR$181,62,0)),""))</f>
        <v/>
      </c>
      <c r="K56" s="153" t="str">
        <f t="shared" ca="1" si="0"/>
        <v/>
      </c>
      <c r="L56" s="153" t="str">
        <f ca="1">IF(J56="","",IF(ISNA(VLOOKUP(B:B,Calendrier!A55:BR235,65,FALSE)),"",VLOOKUP(B:B,Calendrier!A55:BR235,65,FALSE)))</f>
        <v/>
      </c>
      <c r="M56" s="153" t="str">
        <f t="shared" ca="1" si="1"/>
        <v/>
      </c>
      <c r="N56" s="153" t="str">
        <f ca="1">IF(J56="","",VLOOKUP(B56,Calendrier!A55:BR235,58,0))</f>
        <v/>
      </c>
      <c r="O56" s="159" t="str">
        <f t="shared" ca="1" si="2"/>
        <v/>
      </c>
      <c r="P56" s="159" t="str">
        <f t="shared" ca="1" si="3"/>
        <v/>
      </c>
      <c r="Q56" s="159" t="str">
        <f t="shared" ca="1" si="4"/>
        <v/>
      </c>
      <c r="R56" s="153" t="str">
        <f t="shared" ca="1" si="5"/>
        <v/>
      </c>
      <c r="S56" s="153" t="str">
        <f t="shared" ca="1" si="6"/>
        <v/>
      </c>
      <c r="T56" s="153" t="str">
        <f ca="1">IF(J56="","",IF(ROUNDDOWN('Tableau de bord'!$C$4/D56,0)&lt;1,1,ROUNDDOWN('Tableau de bord'!$C$4/D56,0)))</f>
        <v/>
      </c>
      <c r="U56" s="160" t="str">
        <f t="shared" ca="1" si="7"/>
        <v/>
      </c>
      <c r="V56" s="160" t="str">
        <f ca="1">IF(J56="","",U56/'Tableau de bord'!$C$3)</f>
        <v/>
      </c>
      <c r="W56" s="153" t="str">
        <f t="shared" ca="1" si="8"/>
        <v/>
      </c>
      <c r="X56" s="153" t="str">
        <f ca="1">IF(J56="","",(U56*('Tableau de bord'!$C$4/100)))</f>
        <v/>
      </c>
      <c r="Y56" s="153" t="str">
        <f ca="1">IF(J56="","",(U56*('Tableau de bord'!$C$6/100)))</f>
        <v/>
      </c>
      <c r="Z56" s="161" t="str">
        <f ca="1">IF(ISNA(IF((VLOOKUP(B56,Calendrier!$A$1:$BR$181,64,0))="S",(VLOOKUP(B56,Calendrier!$A$1:$BR$181,62,0)),"")),"",IF((VLOOKUP(B56,Calendrier!$A$1:$BR$181,64,0))="S",(VLOOKUP(B56,Calendrier!$A$1:$BR$181,62,0)),""))</f>
        <v/>
      </c>
      <c r="AA56" s="161" t="str">
        <f ca="1">IF(Z56="","",IF(ISNA(VLOOKUP(B:B,Calendrier!A55:BR235,65,FALSE)),"",VLOOKUP(B:B,Calendrier!A55:BR235,65,FALSE)))</f>
        <v/>
      </c>
      <c r="AB56" s="154" t="str">
        <f ca="1">IF(Z56="","",VLOOKUP(B56,Calendrier!A55:BR235,58,0))</f>
        <v/>
      </c>
      <c r="AC56" s="162" t="str">
        <f t="shared" ca="1" si="9"/>
        <v/>
      </c>
      <c r="AD56" s="154" t="str">
        <f t="shared" ca="1" si="10"/>
        <v/>
      </c>
      <c r="AE56" s="154" t="str">
        <f t="shared" ca="1" si="11"/>
        <v/>
      </c>
      <c r="AF56" s="154" t="str">
        <f t="shared" ca="1" si="12"/>
        <v/>
      </c>
      <c r="AG56" s="163" t="str">
        <f ca="1">IF(Z56="","",IF(ROUNDDOWN('Tableau de bord'!$C$4/D56,0)&lt;1,1,ROUNDDOWN('Tableau de bord'!$C$4/D56,0)))</f>
        <v/>
      </c>
      <c r="AH56" s="164" t="str">
        <f t="shared" ca="1" si="13"/>
        <v/>
      </c>
      <c r="AI56" s="164" t="str">
        <f ca="1">IF(Z56="","",AH56/'Tableau de bord'!$C$3)</f>
        <v/>
      </c>
      <c r="AJ56" s="154" t="str">
        <f t="shared" ca="1" si="14"/>
        <v/>
      </c>
      <c r="AK56" s="164" t="str">
        <f ca="1">IF(Z56="","",(AH56*('Tableau de bord'!$C$4/100)))</f>
        <v/>
      </c>
      <c r="AL56" s="154" t="str">
        <f ca="1">IF(Z56="","",(AH56*('Tableau de bord'!$C$6/100)))</f>
        <v/>
      </c>
    </row>
    <row r="57" spans="1:38" x14ac:dyDescent="0.2">
      <c r="A57" s="157" t="str">
        <f>IF((Calendrier!BC57)="","",Calendrier!A57)</f>
        <v/>
      </c>
      <c r="B57" s="158" t="str">
        <f t="array" aca="1" ref="B57" ca="1">IFERROR(IF(ROWS($1:56)&lt;=COUNTA($A$2:$A$181),INDEX($A$2:$A$181,SMALL(IF($A$2:$A$181&lt;&gt;"",ROW(INDIRECT("1:"&amp;ROWS($A$2:$A$181)))),ROWS($1:56))),""),"")</f>
        <v/>
      </c>
      <c r="C57" s="152" t="str">
        <f ca="1">IF(ISNA(VLOOKUP($B57,Calendrier!$A$2:$BR$181,59,0)),"",VLOOKUP($B57,Calendrier!$A$2:$BR$181,59,0))</f>
        <v/>
      </c>
      <c r="D57" s="152" t="str">
        <f ca="1">IF(ISNA(VLOOKUP($B57,Calendrier!$A$2:$BR$181,56,0)),"",VLOOKUP($B57,Calendrier!$A$2:$BR$181,56,0))</f>
        <v/>
      </c>
      <c r="E57" s="152" t="str">
        <f ca="1">IF(ISNA(VLOOKUP($B57,Calendrier!$A$2:$BR$181,57,0)),"",VLOOKUP($B57,Calendrier!$A$2:$BR$181,57,0))</f>
        <v/>
      </c>
      <c r="F57" s="152" t="str">
        <f ca="1">IF(ISNA(VLOOKUP($B57,Calendrier!$A$2:$BR$181,55,0)),"",VLOOKUP($B57,Calendrier!$A$2:$BR$181,55,0))</f>
        <v/>
      </c>
      <c r="G57" s="152" t="str">
        <f ca="1">IF(ISNA(VLOOKUP($B57,Calendrier!$A$2:$BR$181,60,0)),"",VLOOKUP($B57,Calendrier!$A$2:$BR$181,60,0))</f>
        <v/>
      </c>
      <c r="H57" s="152" t="str">
        <f ca="1">IF(ISNA(VLOOKUP($B57,Calendrier!$A$2:$BR$181,61,0)),"",VLOOKUP($B57,Calendrier!$A$2:$BR$181,61,0))</f>
        <v/>
      </c>
      <c r="I57" s="152" t="str">
        <f ca="1">IF(ISERROR(G57*F57*'Tableau de bord'!$C$2),"",G57*F57*'Tableau de bord'!$C$2)</f>
        <v/>
      </c>
      <c r="J57" s="153" t="str">
        <f ca="1">IF(ISNA(IF((VLOOKUP(B57,Calendrier!$A$1:$BR$181,64,0))="P",(VLOOKUP(B57,Calendrier!$A$1:$BR$181,62,0)),"")),"",IF((VLOOKUP(B57,Calendrier!$A$1:$BR$181,64,0))="P",(VLOOKUP(B57,Calendrier!$A$1:$BR$181,62,0)),""))</f>
        <v/>
      </c>
      <c r="K57" s="153" t="str">
        <f t="shared" ca="1" si="0"/>
        <v/>
      </c>
      <c r="L57" s="153" t="str">
        <f ca="1">IF(J57="","",IF(ISNA(VLOOKUP(B:B,Calendrier!A56:BR236,65,FALSE)),"",VLOOKUP(B:B,Calendrier!A56:BR236,65,FALSE)))</f>
        <v/>
      </c>
      <c r="M57" s="153" t="str">
        <f t="shared" ca="1" si="1"/>
        <v/>
      </c>
      <c r="N57" s="153" t="str">
        <f ca="1">IF(J57="","",VLOOKUP(B57,Calendrier!A56:BR236,58,0))</f>
        <v/>
      </c>
      <c r="O57" s="159" t="str">
        <f t="shared" ca="1" si="2"/>
        <v/>
      </c>
      <c r="P57" s="159" t="str">
        <f t="shared" ca="1" si="3"/>
        <v/>
      </c>
      <c r="Q57" s="159" t="str">
        <f t="shared" ca="1" si="4"/>
        <v/>
      </c>
      <c r="R57" s="153" t="str">
        <f t="shared" ca="1" si="5"/>
        <v/>
      </c>
      <c r="S57" s="153" t="str">
        <f t="shared" ca="1" si="6"/>
        <v/>
      </c>
      <c r="T57" s="153" t="str">
        <f ca="1">IF(J57="","",IF(ROUNDDOWN('Tableau de bord'!$C$4/D57,0)&lt;1,1,ROUNDDOWN('Tableau de bord'!$C$4/D57,0)))</f>
        <v/>
      </c>
      <c r="U57" s="160" t="str">
        <f t="shared" ca="1" si="7"/>
        <v/>
      </c>
      <c r="V57" s="160" t="str">
        <f ca="1">IF(J57="","",U57/'Tableau de bord'!$C$3)</f>
        <v/>
      </c>
      <c r="W57" s="153" t="str">
        <f t="shared" ca="1" si="8"/>
        <v/>
      </c>
      <c r="X57" s="153" t="str">
        <f ca="1">IF(J57="","",(U57*('Tableau de bord'!$C$4/100)))</f>
        <v/>
      </c>
      <c r="Y57" s="153" t="str">
        <f ca="1">IF(J57="","",(U57*('Tableau de bord'!$C$6/100)))</f>
        <v/>
      </c>
      <c r="Z57" s="161" t="str">
        <f ca="1">IF(ISNA(IF((VLOOKUP(B57,Calendrier!$A$1:$BR$181,64,0))="S",(VLOOKUP(B57,Calendrier!$A$1:$BR$181,62,0)),"")),"",IF((VLOOKUP(B57,Calendrier!$A$1:$BR$181,64,0))="S",(VLOOKUP(B57,Calendrier!$A$1:$BR$181,62,0)),""))</f>
        <v/>
      </c>
      <c r="AA57" s="161" t="str">
        <f ca="1">IF(Z57="","",IF(ISNA(VLOOKUP(B:B,Calendrier!A56:BR236,65,FALSE)),"",VLOOKUP(B:B,Calendrier!A56:BR236,65,FALSE)))</f>
        <v/>
      </c>
      <c r="AB57" s="154" t="str">
        <f ca="1">IF(Z57="","",VLOOKUP(B57,Calendrier!A56:BR236,58,0))</f>
        <v/>
      </c>
      <c r="AC57" s="162" t="str">
        <f t="shared" ca="1" si="9"/>
        <v/>
      </c>
      <c r="AD57" s="154" t="str">
        <f t="shared" ca="1" si="10"/>
        <v/>
      </c>
      <c r="AE57" s="154" t="str">
        <f t="shared" ca="1" si="11"/>
        <v/>
      </c>
      <c r="AF57" s="154" t="str">
        <f t="shared" ca="1" si="12"/>
        <v/>
      </c>
      <c r="AG57" s="163" t="str">
        <f ca="1">IF(Z57="","",IF(ROUNDDOWN('Tableau de bord'!$C$4/D57,0)&lt;1,1,ROUNDDOWN('Tableau de bord'!$C$4/D57,0)))</f>
        <v/>
      </c>
      <c r="AH57" s="164" t="str">
        <f t="shared" ca="1" si="13"/>
        <v/>
      </c>
      <c r="AI57" s="164" t="str">
        <f ca="1">IF(Z57="","",AH57/'Tableau de bord'!$C$3)</f>
        <v/>
      </c>
      <c r="AJ57" s="154" t="str">
        <f t="shared" ca="1" si="14"/>
        <v/>
      </c>
      <c r="AK57" s="164" t="str">
        <f ca="1">IF(Z57="","",(AH57*('Tableau de bord'!$C$4/100)))</f>
        <v/>
      </c>
      <c r="AL57" s="154" t="str">
        <f ca="1">IF(Z57="","",(AH57*('Tableau de bord'!$C$6/100)))</f>
        <v/>
      </c>
    </row>
    <row r="58" spans="1:38" x14ac:dyDescent="0.2">
      <c r="A58" s="157" t="str">
        <f>IF((Calendrier!BC58)="","",Calendrier!A58)</f>
        <v/>
      </c>
      <c r="B58" s="158" t="str">
        <f t="array" aca="1" ref="B58" ca="1">IFERROR(IF(ROWS($1:57)&lt;=COUNTA($A$2:$A$181),INDEX($A$2:$A$181,SMALL(IF($A$2:$A$181&lt;&gt;"",ROW(INDIRECT("1:"&amp;ROWS($A$2:$A$181)))),ROWS($1:57))),""),"")</f>
        <v/>
      </c>
      <c r="C58" s="152" t="str">
        <f ca="1">IF(ISNA(VLOOKUP($B58,Calendrier!$A$2:$BR$181,59,0)),"",VLOOKUP($B58,Calendrier!$A$2:$BR$181,59,0))</f>
        <v/>
      </c>
      <c r="D58" s="152" t="str">
        <f ca="1">IF(ISNA(VLOOKUP($B58,Calendrier!$A$2:$BR$181,56,0)),"",VLOOKUP($B58,Calendrier!$A$2:$BR$181,56,0))</f>
        <v/>
      </c>
      <c r="E58" s="152" t="str">
        <f ca="1">IF(ISNA(VLOOKUP($B58,Calendrier!$A$2:$BR$181,57,0)),"",VLOOKUP($B58,Calendrier!$A$2:$BR$181,57,0))</f>
        <v/>
      </c>
      <c r="F58" s="152" t="str">
        <f ca="1">IF(ISNA(VLOOKUP($B58,Calendrier!$A$2:$BR$181,55,0)),"",VLOOKUP($B58,Calendrier!$A$2:$BR$181,55,0))</f>
        <v/>
      </c>
      <c r="G58" s="152" t="str">
        <f ca="1">IF(ISNA(VLOOKUP($B58,Calendrier!$A$2:$BR$181,60,0)),"",VLOOKUP($B58,Calendrier!$A$2:$BR$181,60,0))</f>
        <v/>
      </c>
      <c r="H58" s="152" t="str">
        <f ca="1">IF(ISNA(VLOOKUP($B58,Calendrier!$A$2:$BR$181,61,0)),"",VLOOKUP($B58,Calendrier!$A$2:$BR$181,61,0))</f>
        <v/>
      </c>
      <c r="I58" s="152" t="str">
        <f ca="1">IF(ISERROR(G58*F58*'Tableau de bord'!$C$2),"",G58*F58*'Tableau de bord'!$C$2)</f>
        <v/>
      </c>
      <c r="J58" s="153" t="str">
        <f ca="1">IF(ISNA(IF((VLOOKUP(B58,Calendrier!$A$1:$BR$181,64,0))="P",(VLOOKUP(B58,Calendrier!$A$1:$BR$181,62,0)),"")),"",IF((VLOOKUP(B58,Calendrier!$A$1:$BR$181,64,0))="P",(VLOOKUP(B58,Calendrier!$A$1:$BR$181,62,0)),""))</f>
        <v/>
      </c>
      <c r="K58" s="153" t="str">
        <f t="shared" ca="1" si="0"/>
        <v/>
      </c>
      <c r="L58" s="153" t="str">
        <f ca="1">IF(J58="","",IF(ISNA(VLOOKUP(B:B,Calendrier!A57:BR237,65,FALSE)),"",VLOOKUP(B:B,Calendrier!A57:BR237,65,FALSE)))</f>
        <v/>
      </c>
      <c r="M58" s="153" t="str">
        <f t="shared" ca="1" si="1"/>
        <v/>
      </c>
      <c r="N58" s="153" t="str">
        <f ca="1">IF(J58="","",VLOOKUP(B58,Calendrier!A57:BR237,58,0))</f>
        <v/>
      </c>
      <c r="O58" s="159" t="str">
        <f t="shared" ca="1" si="2"/>
        <v/>
      </c>
      <c r="P58" s="159" t="str">
        <f t="shared" ca="1" si="3"/>
        <v/>
      </c>
      <c r="Q58" s="159" t="str">
        <f t="shared" ca="1" si="4"/>
        <v/>
      </c>
      <c r="R58" s="153" t="str">
        <f t="shared" ca="1" si="5"/>
        <v/>
      </c>
      <c r="S58" s="153" t="str">
        <f t="shared" ca="1" si="6"/>
        <v/>
      </c>
      <c r="T58" s="153" t="str">
        <f ca="1">IF(J58="","",IF(ROUNDDOWN('Tableau de bord'!$C$4/D58,0)&lt;1,1,ROUNDDOWN('Tableau de bord'!$C$4/D58,0)))</f>
        <v/>
      </c>
      <c r="U58" s="160" t="str">
        <f t="shared" ca="1" si="7"/>
        <v/>
      </c>
      <c r="V58" s="160" t="str">
        <f ca="1">IF(J58="","",U58/'Tableau de bord'!$C$3)</f>
        <v/>
      </c>
      <c r="W58" s="153" t="str">
        <f t="shared" ca="1" si="8"/>
        <v/>
      </c>
      <c r="X58" s="153" t="str">
        <f ca="1">IF(J58="","",(U58*('Tableau de bord'!$C$4/100)))</f>
        <v/>
      </c>
      <c r="Y58" s="153" t="str">
        <f ca="1">IF(J58="","",(U58*('Tableau de bord'!$C$6/100)))</f>
        <v/>
      </c>
      <c r="Z58" s="161" t="str">
        <f ca="1">IF(ISNA(IF((VLOOKUP(B58,Calendrier!$A$1:$BR$181,64,0))="S",(VLOOKUP(B58,Calendrier!$A$1:$BR$181,62,0)),"")),"",IF((VLOOKUP(B58,Calendrier!$A$1:$BR$181,64,0))="S",(VLOOKUP(B58,Calendrier!$A$1:$BR$181,62,0)),""))</f>
        <v/>
      </c>
      <c r="AA58" s="161" t="str">
        <f ca="1">IF(Z58="","",IF(ISNA(VLOOKUP(B:B,Calendrier!A57:BR237,65,FALSE)),"",VLOOKUP(B:B,Calendrier!A57:BR237,65,FALSE)))</f>
        <v/>
      </c>
      <c r="AB58" s="154" t="str">
        <f ca="1">IF(Z58="","",VLOOKUP(B58,Calendrier!A57:BR237,58,0))</f>
        <v/>
      </c>
      <c r="AC58" s="162" t="str">
        <f t="shared" ca="1" si="9"/>
        <v/>
      </c>
      <c r="AD58" s="154" t="str">
        <f t="shared" ca="1" si="10"/>
        <v/>
      </c>
      <c r="AE58" s="154" t="str">
        <f t="shared" ca="1" si="11"/>
        <v/>
      </c>
      <c r="AF58" s="154" t="str">
        <f t="shared" ca="1" si="12"/>
        <v/>
      </c>
      <c r="AG58" s="163" t="str">
        <f ca="1">IF(Z58="","",IF(ROUNDDOWN('Tableau de bord'!$C$4/D58,0)&lt;1,1,ROUNDDOWN('Tableau de bord'!$C$4/D58,0)))</f>
        <v/>
      </c>
      <c r="AH58" s="164" t="str">
        <f t="shared" ca="1" si="13"/>
        <v/>
      </c>
      <c r="AI58" s="164" t="str">
        <f ca="1">IF(Z58="","",AH58/'Tableau de bord'!$C$3)</f>
        <v/>
      </c>
      <c r="AJ58" s="154" t="str">
        <f t="shared" ca="1" si="14"/>
        <v/>
      </c>
      <c r="AK58" s="164" t="str">
        <f ca="1">IF(Z58="","",(AH58*('Tableau de bord'!$C$4/100)))</f>
        <v/>
      </c>
      <c r="AL58" s="154" t="str">
        <f ca="1">IF(Z58="","",(AH58*('Tableau de bord'!$C$6/100)))</f>
        <v/>
      </c>
    </row>
    <row r="59" spans="1:38" x14ac:dyDescent="0.2">
      <c r="A59" s="157" t="str">
        <f>IF((Calendrier!BC59)="","",Calendrier!A59)</f>
        <v>arroche</v>
      </c>
      <c r="B59" s="158" t="str">
        <f t="array" aca="1" ref="B59" ca="1">IFERROR(IF(ROWS($1:58)&lt;=COUNTA($A$2:$A$181),INDEX($A$2:$A$181,SMALL(IF($A$2:$A$181&lt;&gt;"",ROW(INDIRECT("1:"&amp;ROWS($A$2:$A$181)))),ROWS($1:58))),""),"")</f>
        <v/>
      </c>
      <c r="C59" s="152" t="str">
        <f ca="1">IF(ISNA(VLOOKUP($B59,Calendrier!$A$2:$BR$181,59,0)),"",VLOOKUP($B59,Calendrier!$A$2:$BR$181,59,0))</f>
        <v/>
      </c>
      <c r="D59" s="152" t="str">
        <f ca="1">IF(ISNA(VLOOKUP($B59,Calendrier!$A$2:$BR$181,56,0)),"",VLOOKUP($B59,Calendrier!$A$2:$BR$181,56,0))</f>
        <v/>
      </c>
      <c r="E59" s="152" t="str">
        <f ca="1">IF(ISNA(VLOOKUP($B59,Calendrier!$A$2:$BR$181,57,0)),"",VLOOKUP($B59,Calendrier!$A$2:$BR$181,57,0))</f>
        <v/>
      </c>
      <c r="F59" s="152" t="str">
        <f ca="1">IF(ISNA(VLOOKUP($B59,Calendrier!$A$2:$BR$181,55,0)),"",VLOOKUP($B59,Calendrier!$A$2:$BR$181,55,0))</f>
        <v/>
      </c>
      <c r="G59" s="152" t="str">
        <f ca="1">IF(ISNA(VLOOKUP($B59,Calendrier!$A$2:$BR$181,60,0)),"",VLOOKUP($B59,Calendrier!$A$2:$BR$181,60,0))</f>
        <v/>
      </c>
      <c r="H59" s="152" t="str">
        <f ca="1">IF(ISNA(VLOOKUP($B59,Calendrier!$A$2:$BR$181,61,0)),"",VLOOKUP($B59,Calendrier!$A$2:$BR$181,61,0))</f>
        <v/>
      </c>
      <c r="I59" s="152" t="str">
        <f ca="1">IF(ISERROR(G59*F59*'Tableau de bord'!$C$2),"",G59*F59*'Tableau de bord'!$C$2)</f>
        <v/>
      </c>
      <c r="J59" s="153" t="str">
        <f ca="1">IF(ISNA(IF((VLOOKUP(B59,Calendrier!$A$1:$BR$181,64,0))="P",(VLOOKUP(B59,Calendrier!$A$1:$BR$181,62,0)),"")),"",IF((VLOOKUP(B59,Calendrier!$A$1:$BR$181,64,0))="P",(VLOOKUP(B59,Calendrier!$A$1:$BR$181,62,0)),""))</f>
        <v/>
      </c>
      <c r="K59" s="153" t="str">
        <f t="shared" ca="1" si="0"/>
        <v/>
      </c>
      <c r="L59" s="153" t="str">
        <f ca="1">IF(J59="","",IF(ISNA(VLOOKUP(B:B,Calendrier!A58:BR238,65,FALSE)),"",VLOOKUP(B:B,Calendrier!A58:BR238,65,FALSE)))</f>
        <v/>
      </c>
      <c r="M59" s="153" t="str">
        <f t="shared" ca="1" si="1"/>
        <v/>
      </c>
      <c r="N59" s="153" t="str">
        <f ca="1">IF(J59="","",VLOOKUP(B59,Calendrier!A58:BR238,58,0))</f>
        <v/>
      </c>
      <c r="O59" s="159" t="str">
        <f t="shared" ca="1" si="2"/>
        <v/>
      </c>
      <c r="P59" s="159" t="str">
        <f t="shared" ca="1" si="3"/>
        <v/>
      </c>
      <c r="Q59" s="159" t="str">
        <f t="shared" ca="1" si="4"/>
        <v/>
      </c>
      <c r="R59" s="153" t="str">
        <f t="shared" ca="1" si="5"/>
        <v/>
      </c>
      <c r="S59" s="153" t="str">
        <f t="shared" ca="1" si="6"/>
        <v/>
      </c>
      <c r="T59" s="153" t="str">
        <f ca="1">IF(J59="","",IF(ROUNDDOWN('Tableau de bord'!$C$4/D59,0)&lt;1,1,ROUNDDOWN('Tableau de bord'!$C$4/D59,0)))</f>
        <v/>
      </c>
      <c r="U59" s="160" t="str">
        <f t="shared" ca="1" si="7"/>
        <v/>
      </c>
      <c r="V59" s="160" t="str">
        <f ca="1">IF(J59="","",U59/'Tableau de bord'!$C$3)</f>
        <v/>
      </c>
      <c r="W59" s="153" t="str">
        <f t="shared" ca="1" si="8"/>
        <v/>
      </c>
      <c r="X59" s="153" t="str">
        <f ca="1">IF(J59="","",(U59*('Tableau de bord'!$C$4/100)))</f>
        <v/>
      </c>
      <c r="Y59" s="153" t="str">
        <f ca="1">IF(J59="","",(U59*('Tableau de bord'!$C$6/100)))</f>
        <v/>
      </c>
      <c r="Z59" s="161" t="str">
        <f ca="1">IF(ISNA(IF((VLOOKUP(B59,Calendrier!$A$1:$BR$181,64,0))="S",(VLOOKUP(B59,Calendrier!$A$1:$BR$181,62,0)),"")),"",IF((VLOOKUP(B59,Calendrier!$A$1:$BR$181,64,0))="S",(VLOOKUP(B59,Calendrier!$A$1:$BR$181,62,0)),""))</f>
        <v/>
      </c>
      <c r="AA59" s="161" t="str">
        <f ca="1">IF(Z59="","",IF(ISNA(VLOOKUP(B:B,Calendrier!A58:BR238,65,FALSE)),"",VLOOKUP(B:B,Calendrier!A58:BR238,65,FALSE)))</f>
        <v/>
      </c>
      <c r="AB59" s="154" t="str">
        <f ca="1">IF(Z59="","",VLOOKUP(B59,Calendrier!A58:BR238,58,0))</f>
        <v/>
      </c>
      <c r="AC59" s="162" t="str">
        <f t="shared" ca="1" si="9"/>
        <v/>
      </c>
      <c r="AD59" s="154" t="str">
        <f t="shared" ca="1" si="10"/>
        <v/>
      </c>
      <c r="AE59" s="154" t="str">
        <f t="shared" ca="1" si="11"/>
        <v/>
      </c>
      <c r="AF59" s="154" t="str">
        <f t="shared" ca="1" si="12"/>
        <v/>
      </c>
      <c r="AG59" s="163" t="str">
        <f ca="1">IF(Z59="","",IF(ROUNDDOWN('Tableau de bord'!$C$4/D59,0)&lt;1,1,ROUNDDOWN('Tableau de bord'!$C$4/D59,0)))</f>
        <v/>
      </c>
      <c r="AH59" s="164" t="str">
        <f t="shared" ca="1" si="13"/>
        <v/>
      </c>
      <c r="AI59" s="164" t="str">
        <f ca="1">IF(Z59="","",AH59/'Tableau de bord'!$C$3)</f>
        <v/>
      </c>
      <c r="AJ59" s="154" t="str">
        <f t="shared" ca="1" si="14"/>
        <v/>
      </c>
      <c r="AK59" s="164" t="str">
        <f ca="1">IF(Z59="","",(AH59*('Tableau de bord'!$C$4/100)))</f>
        <v/>
      </c>
      <c r="AL59" s="154" t="str">
        <f ca="1">IF(Z59="","",(AH59*('Tableau de bord'!$C$6/100)))</f>
        <v/>
      </c>
    </row>
    <row r="60" spans="1:38" x14ac:dyDescent="0.2">
      <c r="A60" s="157" t="str">
        <f>IF((Calendrier!BC60)="","",Calendrier!A60)</f>
        <v/>
      </c>
      <c r="B60" s="158" t="str">
        <f t="array" aca="1" ref="B60" ca="1">IFERROR(IF(ROWS($1:58)&lt;=COUNTA($A$2:$A$181),INDEX($A$2:$A$181,SMALL(IF($A$2:$A$181&lt;&gt;"",ROW(INDIRECT("1:"&amp;ROWS($A$2:$A$181)))),ROWS($1:58))),""),"")</f>
        <v/>
      </c>
      <c r="C60" s="152" t="str">
        <f ca="1">IF(ISNA(VLOOKUP($B60,Calendrier!$A$2:$BR$181,59,0)),"",VLOOKUP($B60,Calendrier!$A$2:$BR$181,59,0))</f>
        <v/>
      </c>
      <c r="D60" s="152" t="str">
        <f ca="1">IF(ISNA(VLOOKUP($B60,Calendrier!$A$2:$BR$181,56,0)),"",VLOOKUP($B60,Calendrier!$A$2:$BR$181,56,0))</f>
        <v/>
      </c>
      <c r="E60" s="152" t="str">
        <f ca="1">IF(ISNA(VLOOKUP($B60,Calendrier!$A$2:$BR$181,57,0)),"",VLOOKUP($B60,Calendrier!$A$2:$BR$181,57,0))</f>
        <v/>
      </c>
      <c r="F60" s="152" t="str">
        <f ca="1">IF(ISNA(VLOOKUP($B60,Calendrier!$A$2:$BR$181,55,0)),"",VLOOKUP($B60,Calendrier!$A$2:$BR$181,55,0))</f>
        <v/>
      </c>
      <c r="G60" s="152" t="str">
        <f ca="1">IF(ISNA(VLOOKUP($B60,Calendrier!$A$2:$BR$181,60,0)),"",VLOOKUP($B60,Calendrier!$A$2:$BR$181,60,0))</f>
        <v/>
      </c>
      <c r="H60" s="152" t="str">
        <f ca="1">IF(ISNA(VLOOKUP($B60,Calendrier!$A$2:$BR$181,61,0)),"",VLOOKUP($B60,Calendrier!$A$2:$BR$181,61,0))</f>
        <v/>
      </c>
      <c r="I60" s="152" t="str">
        <f ca="1">IF(ISERROR(G60*F60*'Tableau de bord'!$C$2),"",G60*F60*'Tableau de bord'!$C$2)</f>
        <v/>
      </c>
      <c r="J60" s="153" t="str">
        <f ca="1">IF(ISNA(IF((VLOOKUP(B60,Calendrier!$A$1:$BR$181,64,0))="P",(VLOOKUP(B60,Calendrier!$A$1:$BR$181,62,0)),"")),"",IF((VLOOKUP(B60,Calendrier!$A$1:$BR$181,64,0))="P",(VLOOKUP(B60,Calendrier!$A$1:$BR$181,62,0)),""))</f>
        <v/>
      </c>
      <c r="K60" s="153" t="str">
        <f t="shared" ca="1" si="0"/>
        <v/>
      </c>
      <c r="L60" s="153" t="str">
        <f ca="1">IF(J60="","",IF(ISNA(VLOOKUP(B:B,Calendrier!A58:BR238,65,FALSE)),"",VLOOKUP(B:B,Calendrier!A58:BR238,65,FALSE)))</f>
        <v/>
      </c>
      <c r="M60" s="153" t="str">
        <f t="shared" ca="1" si="1"/>
        <v/>
      </c>
      <c r="N60" s="153" t="str">
        <f ca="1">IF(J60="","",VLOOKUP(B60,Calendrier!A58:BR238,58,0))</f>
        <v/>
      </c>
      <c r="O60" s="159" t="str">
        <f t="shared" ca="1" si="2"/>
        <v/>
      </c>
      <c r="P60" s="159" t="str">
        <f t="shared" ca="1" si="3"/>
        <v/>
      </c>
      <c r="Q60" s="159" t="str">
        <f t="shared" ca="1" si="4"/>
        <v/>
      </c>
      <c r="R60" s="153" t="str">
        <f t="shared" ca="1" si="5"/>
        <v/>
      </c>
      <c r="S60" s="153" t="str">
        <f t="shared" ca="1" si="6"/>
        <v/>
      </c>
      <c r="T60" s="153" t="str">
        <f ca="1">IF(J60="","",IF(ROUNDDOWN('Tableau de bord'!$C$4/D60,0)&lt;1,1,ROUNDDOWN('Tableau de bord'!$C$4/D60,0)))</f>
        <v/>
      </c>
      <c r="U60" s="165" t="str">
        <f t="shared" ca="1" si="7"/>
        <v/>
      </c>
      <c r="V60" s="160" t="str">
        <f ca="1">IF(J60="","",U60/'Tableau de bord'!$C$3)</f>
        <v/>
      </c>
      <c r="W60" s="153" t="str">
        <f t="shared" ca="1" si="8"/>
        <v/>
      </c>
      <c r="X60" s="166" t="str">
        <f ca="1">IF(J60="","",(U60*('Tableau de bord'!$C$4/100)))</f>
        <v/>
      </c>
      <c r="Y60" s="166" t="str">
        <f ca="1">IF(J60="","",(U60*('Tableau de bord'!$C$6/100)))</f>
        <v/>
      </c>
      <c r="Z60" s="161" t="str">
        <f ca="1">IF(ISNA(IF((VLOOKUP(B60,Calendrier!$A$1:$BR$181,64,0))="S",(VLOOKUP(B60,Calendrier!$A$1:$BR$181,62,0)),"")),"",IF((VLOOKUP(B60,Calendrier!$A$1:$BR$181,64,0))="S",(VLOOKUP(B60,Calendrier!$A$1:$BR$181,62,0)),""))</f>
        <v/>
      </c>
      <c r="AA60" s="161" t="str">
        <f ca="1">IF(Z60="","",IF(ISNA(VLOOKUP(B:B,Calendrier!A58:BR238,65,FALSE)),"",VLOOKUP(B:B,Calendrier!A58:BR238,65,FALSE)))</f>
        <v/>
      </c>
      <c r="AB60" s="154" t="str">
        <f ca="1">IF(Z60="","",VLOOKUP(B60,Calendrier!A58:BR238,58,0))</f>
        <v/>
      </c>
      <c r="AC60" s="162" t="str">
        <f t="shared" ca="1" si="9"/>
        <v/>
      </c>
      <c r="AD60" s="154" t="str">
        <f t="shared" ca="1" si="10"/>
        <v/>
      </c>
      <c r="AE60" s="154" t="str">
        <f t="shared" ca="1" si="11"/>
        <v/>
      </c>
      <c r="AF60" s="154" t="str">
        <f t="shared" ca="1" si="12"/>
        <v/>
      </c>
      <c r="AG60" s="163" t="str">
        <f ca="1">IF(Z60="","",IF(ROUNDDOWN('Tableau de bord'!$C$4/D60,0)&lt;1,1,ROUNDDOWN('Tableau de bord'!$C$4/D60,0)))</f>
        <v/>
      </c>
      <c r="AH60" s="164" t="str">
        <f t="shared" ca="1" si="13"/>
        <v/>
      </c>
      <c r="AI60" s="164" t="str">
        <f ca="1">IF(Z60="","",AH60/'Tableau de bord'!$C$3)</f>
        <v/>
      </c>
      <c r="AJ60" s="154" t="str">
        <f t="shared" ca="1" si="14"/>
        <v/>
      </c>
      <c r="AK60" s="164" t="str">
        <f ca="1">IF(Z60="","",(AH60*('Tableau de bord'!$C$4/100)))</f>
        <v/>
      </c>
      <c r="AL60" s="154" t="str">
        <f ca="1">IF(Z60="","",(AH60*('Tableau de bord'!$C$6/100)))</f>
        <v/>
      </c>
    </row>
    <row r="61" spans="1:38" x14ac:dyDescent="0.2">
      <c r="A61" s="157" t="str">
        <f>IF((Calendrier!BC61)="","",Calendrier!A61)</f>
        <v/>
      </c>
      <c r="B61" s="158" t="str">
        <f t="array" aca="1" ref="B61" ca="1">IFERROR(IF(ROWS($1:59)&lt;=COUNTA($A$2:$A$181),INDEX($A$2:$A$181,SMALL(IF($A$2:$A$181&lt;&gt;"",ROW(INDIRECT("1:"&amp;ROWS($A$2:$A$181)))),ROWS($1:59))),""),"")</f>
        <v/>
      </c>
      <c r="C61" s="152" t="str">
        <f ca="1">IF(ISNA(VLOOKUP($B61,Calendrier!$A$2:$BR$181,59,0)),"",VLOOKUP($B61,Calendrier!$A$2:$BR$181,59,0))</f>
        <v/>
      </c>
      <c r="D61" s="152" t="str">
        <f ca="1">IF(ISNA(VLOOKUP($B61,Calendrier!$A$2:$BR$181,56,0)),"",VLOOKUP($B61,Calendrier!$A$2:$BR$181,56,0))</f>
        <v/>
      </c>
      <c r="E61" s="152" t="str">
        <f ca="1">IF(ISNA(VLOOKUP($B61,Calendrier!$A$2:$BR$181,57,0)),"",VLOOKUP($B61,Calendrier!$A$2:$BR$181,57,0))</f>
        <v/>
      </c>
      <c r="F61" s="152" t="str">
        <f ca="1">IF(ISNA(VLOOKUP($B61,Calendrier!$A$2:$BR$181,55,0)),"",VLOOKUP($B61,Calendrier!$A$2:$BR$181,55,0))</f>
        <v/>
      </c>
      <c r="G61" s="152" t="str">
        <f ca="1">IF(ISNA(VLOOKUP($B61,Calendrier!$A$2:$BR$181,60,0)),"",VLOOKUP($B61,Calendrier!$A$2:$BR$181,60,0))</f>
        <v/>
      </c>
      <c r="H61" s="152" t="str">
        <f ca="1">IF(ISNA(VLOOKUP($B61,Calendrier!$A$2:$BR$181,61,0)),"",VLOOKUP($B61,Calendrier!$A$2:$BR$181,61,0))</f>
        <v/>
      </c>
      <c r="I61" s="152" t="str">
        <f ca="1">IF(ISERROR(G61*F61*'Tableau de bord'!$C$2),"",G61*F61*'Tableau de bord'!$C$2)</f>
        <v/>
      </c>
      <c r="J61" s="153" t="str">
        <f ca="1">IF(ISNA(IF((VLOOKUP(B61,Calendrier!$A$1:$BR$181,64,0))="P",(VLOOKUP(B61,Calendrier!$A$1:$BR$181,62,0)),"")),"",IF((VLOOKUP(B61,Calendrier!$A$1:$BR$181,64,0))="P",(VLOOKUP(B61,Calendrier!$A$1:$BR$181,62,0)),""))</f>
        <v/>
      </c>
      <c r="K61" s="153" t="str">
        <f t="shared" ca="1" si="0"/>
        <v/>
      </c>
      <c r="L61" s="153" t="str">
        <f ca="1">IF(J61="","",IF(ISNA(VLOOKUP(B:B,Calendrier!A59:BR239,65,FALSE)),"",VLOOKUP(B:B,Calendrier!A59:BR239,65,FALSE)))</f>
        <v/>
      </c>
      <c r="M61" s="153" t="str">
        <f t="shared" ca="1" si="1"/>
        <v/>
      </c>
      <c r="N61" s="153" t="str">
        <f ca="1">IF(J61="","",VLOOKUP(B61,Calendrier!A59:BR239,58,0))</f>
        <v/>
      </c>
      <c r="O61" s="159" t="str">
        <f t="shared" ca="1" si="2"/>
        <v/>
      </c>
      <c r="P61" s="159" t="str">
        <f t="shared" ca="1" si="3"/>
        <v/>
      </c>
      <c r="Q61" s="159" t="str">
        <f t="shared" ca="1" si="4"/>
        <v/>
      </c>
      <c r="R61" s="153" t="str">
        <f t="shared" ca="1" si="5"/>
        <v/>
      </c>
      <c r="S61" s="153" t="str">
        <f t="shared" ca="1" si="6"/>
        <v/>
      </c>
      <c r="T61" s="153" t="str">
        <f ca="1">IF(J61="","",IF(ROUNDDOWN('Tableau de bord'!$C$4/D61,0)&lt;1,1,ROUNDDOWN('Tableau de bord'!$C$4/D61,0)))</f>
        <v/>
      </c>
      <c r="U61" s="165" t="str">
        <f t="shared" ca="1" si="7"/>
        <v/>
      </c>
      <c r="V61" s="160" t="str">
        <f ca="1">IF(J61="","",U61/'Tableau de bord'!$C$3)</f>
        <v/>
      </c>
      <c r="W61" s="153" t="str">
        <f t="shared" ca="1" si="8"/>
        <v/>
      </c>
      <c r="X61" s="166" t="str">
        <f ca="1">IF(J61="","",(U61*('Tableau de bord'!$C$4/100)))</f>
        <v/>
      </c>
      <c r="Y61" s="166" t="str">
        <f ca="1">IF(J61="","",(U61*('Tableau de bord'!$C$6/100)))</f>
        <v/>
      </c>
      <c r="Z61" s="161" t="str">
        <f ca="1">IF(ISNA(IF((VLOOKUP(B61,Calendrier!$A$1:$BR$181,64,0))="S",(VLOOKUP(B61,Calendrier!$A$1:$BR$181,62,0)),"")),"",IF((VLOOKUP(B61,Calendrier!$A$1:$BR$181,64,0))="S",(VLOOKUP(B61,Calendrier!$A$1:$BR$181,62,0)),""))</f>
        <v/>
      </c>
      <c r="AA61" s="161" t="str">
        <f ca="1">IF(Z61="","",IF(ISNA(VLOOKUP(B:B,Calendrier!A59:BR239,65,FALSE)),"",VLOOKUP(B:B,Calendrier!A59:BR239,65,FALSE)))</f>
        <v/>
      </c>
      <c r="AB61" s="154" t="str">
        <f ca="1">IF(Z61="","",VLOOKUP(B61,Calendrier!A59:BR239,58,0))</f>
        <v/>
      </c>
      <c r="AC61" s="162" t="str">
        <f t="shared" ca="1" si="9"/>
        <v/>
      </c>
      <c r="AD61" s="154" t="str">
        <f t="shared" ca="1" si="10"/>
        <v/>
      </c>
      <c r="AE61" s="154" t="str">
        <f t="shared" ca="1" si="11"/>
        <v/>
      </c>
      <c r="AF61" s="154" t="str">
        <f t="shared" ca="1" si="12"/>
        <v/>
      </c>
      <c r="AG61" s="163" t="str">
        <f ca="1">IF(Z61="","",IF(ROUNDDOWN('Tableau de bord'!$C$4/D61,0)&lt;1,1,ROUNDDOWN('Tableau de bord'!$C$4/D61,0)))</f>
        <v/>
      </c>
      <c r="AH61" s="164" t="str">
        <f t="shared" ca="1" si="13"/>
        <v/>
      </c>
      <c r="AI61" s="164" t="str">
        <f ca="1">IF(Z61="","",AH61/'Tableau de bord'!$C$3)</f>
        <v/>
      </c>
      <c r="AJ61" s="154" t="str">
        <f t="shared" ca="1" si="14"/>
        <v/>
      </c>
      <c r="AK61" s="164" t="str">
        <f ca="1">IF(Z61="","",(AH61*('Tableau de bord'!$C$4/100)))</f>
        <v/>
      </c>
      <c r="AL61" s="154" t="str">
        <f ca="1">IF(Z61="","",(AH61*('Tableau de bord'!$C$6/100)))</f>
        <v/>
      </c>
    </row>
    <row r="62" spans="1:38" x14ac:dyDescent="0.2">
      <c r="A62" s="157" t="str">
        <f>IF((Calendrier!BC62)="","",Calendrier!A62)</f>
        <v>crosnes</v>
      </c>
      <c r="B62" s="158" t="str">
        <f t="array" aca="1" ref="B62" ca="1">IFERROR(IF(ROWS($1:60)&lt;=COUNTA($A$2:$A$181),INDEX($A$2:$A$181,SMALL(IF($A$2:$A$181&lt;&gt;"",ROW(INDIRECT("1:"&amp;ROWS($A$2:$A$181)))),ROWS($1:60))),""),"")</f>
        <v/>
      </c>
      <c r="C62" s="152" t="str">
        <f ca="1">IF(ISNA(VLOOKUP($B62,Calendrier!$A$2:$BR$181,59,0)),"",VLOOKUP($B62,Calendrier!$A$2:$BR$181,59,0))</f>
        <v/>
      </c>
      <c r="D62" s="152" t="str">
        <f ca="1">IF(ISNA(VLOOKUP($B62,Calendrier!$A$2:$BR$181,56,0)),"",VLOOKUP($B62,Calendrier!$A$2:$BR$181,56,0))</f>
        <v/>
      </c>
      <c r="E62" s="152" t="str">
        <f ca="1">IF(ISNA(VLOOKUP($B62,Calendrier!$A$2:$BR$181,57,0)),"",VLOOKUP($B62,Calendrier!$A$2:$BR$181,57,0))</f>
        <v/>
      </c>
      <c r="F62" s="152" t="str">
        <f ca="1">IF(ISNA(VLOOKUP($B62,Calendrier!$A$2:$BR$181,55,0)),"",VLOOKUP($B62,Calendrier!$A$2:$BR$181,55,0))</f>
        <v/>
      </c>
      <c r="G62" s="152" t="str">
        <f ca="1">IF(ISNA(VLOOKUP($B62,Calendrier!$A$2:$BR$181,60,0)),"",VLOOKUP($B62,Calendrier!$A$2:$BR$181,60,0))</f>
        <v/>
      </c>
      <c r="H62" s="152" t="str">
        <f ca="1">IF(ISNA(VLOOKUP($B62,Calendrier!$A$2:$BR$181,61,0)),"",VLOOKUP($B62,Calendrier!$A$2:$BR$181,61,0))</f>
        <v/>
      </c>
      <c r="I62" s="152" t="str">
        <f ca="1">IF(ISERROR(G62*F62*'Tableau de bord'!$C$2),"",G62*F62*'Tableau de bord'!$C$2)</f>
        <v/>
      </c>
      <c r="J62" s="153" t="str">
        <f ca="1">IF(ISNA(IF((VLOOKUP(B62,Calendrier!$A$1:$BR$181,64,0))="P",(VLOOKUP(B62,Calendrier!$A$1:$BR$181,62,0)),"")),"",IF((VLOOKUP(B62,Calendrier!$A$1:$BR$181,64,0))="P",(VLOOKUP(B62,Calendrier!$A$1:$BR$181,62,0)),""))</f>
        <v/>
      </c>
      <c r="K62" s="153" t="str">
        <f t="shared" ca="1" si="0"/>
        <v/>
      </c>
      <c r="L62" s="153" t="str">
        <f ca="1">IF(J62="","",IF(ISNA(VLOOKUP(B:B,Calendrier!A60:BR240,65,FALSE)),"",VLOOKUP(B:B,Calendrier!A60:BR240,65,FALSE)))</f>
        <v/>
      </c>
      <c r="M62" s="153" t="str">
        <f t="shared" ca="1" si="1"/>
        <v/>
      </c>
      <c r="N62" s="153" t="str">
        <f ca="1">IF(J62="","",VLOOKUP(B62,Calendrier!A60:BR240,58,0))</f>
        <v/>
      </c>
      <c r="O62" s="159" t="str">
        <f t="shared" ca="1" si="2"/>
        <v/>
      </c>
      <c r="P62" s="159" t="str">
        <f t="shared" ca="1" si="3"/>
        <v/>
      </c>
      <c r="Q62" s="159" t="str">
        <f t="shared" ca="1" si="4"/>
        <v/>
      </c>
      <c r="R62" s="153" t="str">
        <f t="shared" ca="1" si="5"/>
        <v/>
      </c>
      <c r="S62" s="153" t="str">
        <f t="shared" ca="1" si="6"/>
        <v/>
      </c>
      <c r="T62" s="153" t="str">
        <f ca="1">IF(J62="","",IF(ROUNDDOWN('Tableau de bord'!$C$4/D62,0)&lt;1,1,ROUNDDOWN('Tableau de bord'!$C$4/D62,0)))</f>
        <v/>
      </c>
      <c r="U62" s="165" t="str">
        <f t="shared" ca="1" si="7"/>
        <v/>
      </c>
      <c r="V62" s="160" t="str">
        <f ca="1">IF(J62="","",U62/'Tableau de bord'!$C$3)</f>
        <v/>
      </c>
      <c r="W62" s="153" t="str">
        <f t="shared" ca="1" si="8"/>
        <v/>
      </c>
      <c r="X62" s="166" t="str">
        <f ca="1">IF(J62="","",(U62*('Tableau de bord'!$C$4/100)))</f>
        <v/>
      </c>
      <c r="Y62" s="166" t="str">
        <f ca="1">IF(J62="","",(U62*('Tableau de bord'!$C$6/100)))</f>
        <v/>
      </c>
      <c r="Z62" s="161" t="str">
        <f ca="1">IF(ISNA(IF((VLOOKUP(B62,Calendrier!$A$1:$BR$181,64,0))="S",(VLOOKUP(B62,Calendrier!$A$1:$BR$181,62,0)),"")),"",IF((VLOOKUP(B62,Calendrier!$A$1:$BR$181,64,0))="S",(VLOOKUP(B62,Calendrier!$A$1:$BR$181,62,0)),""))</f>
        <v/>
      </c>
      <c r="AA62" s="161" t="str">
        <f ca="1">IF(Z62="","",IF(ISNA(VLOOKUP(B:B,Calendrier!A60:BR240,65,FALSE)),"",VLOOKUP(B:B,Calendrier!A60:BR240,65,FALSE)))</f>
        <v/>
      </c>
      <c r="AB62" s="154" t="str">
        <f ca="1">IF(Z62="","",VLOOKUP(B62,Calendrier!A60:BR240,58,0))</f>
        <v/>
      </c>
      <c r="AC62" s="162" t="str">
        <f t="shared" ca="1" si="9"/>
        <v/>
      </c>
      <c r="AD62" s="154" t="str">
        <f t="shared" ca="1" si="10"/>
        <v/>
      </c>
      <c r="AE62" s="154" t="str">
        <f t="shared" ca="1" si="11"/>
        <v/>
      </c>
      <c r="AF62" s="154" t="str">
        <f t="shared" ca="1" si="12"/>
        <v/>
      </c>
      <c r="AG62" s="163" t="str">
        <f ca="1">IF(Z62="","",IF(ROUNDDOWN('Tableau de bord'!$C$4/D62,0)&lt;1,1,ROUNDDOWN('Tableau de bord'!$C$4/D62,0)))</f>
        <v/>
      </c>
      <c r="AH62" s="164" t="str">
        <f t="shared" ca="1" si="13"/>
        <v/>
      </c>
      <c r="AI62" s="164" t="str">
        <f ca="1">IF(Z62="","",AH62/'Tableau de bord'!$C$3)</f>
        <v/>
      </c>
      <c r="AJ62" s="154" t="str">
        <f t="shared" ca="1" si="14"/>
        <v/>
      </c>
      <c r="AK62" s="164" t="str">
        <f ca="1">IF(Z62="","",(AH62*('Tableau de bord'!$C$4/100)))</f>
        <v/>
      </c>
      <c r="AL62" s="154" t="str">
        <f ca="1">IF(Z62="","",(AH62*('Tableau de bord'!$C$6/100)))</f>
        <v/>
      </c>
    </row>
    <row r="63" spans="1:38" x14ac:dyDescent="0.2">
      <c r="A63" s="157" t="str">
        <f>IF((Calendrier!BC63)="","",Calendrier!A63)</f>
        <v/>
      </c>
      <c r="B63" s="150"/>
      <c r="U63" s="167" t="s">
        <v>327</v>
      </c>
      <c r="V63" s="168">
        <f ca="1">+SUM(V2:V61)</f>
        <v>191.09124999999997</v>
      </c>
      <c r="W63" s="168">
        <f ca="1">+SUM(W2:W61)</f>
        <v>199</v>
      </c>
      <c r="X63" s="168">
        <f ca="1">+SUM(X2:X61)</f>
        <v>3057.4599999999996</v>
      </c>
      <c r="Y63" s="169">
        <f ca="1">+SUM(Y2:Y61)</f>
        <v>4586.1899999999996</v>
      </c>
      <c r="AH63" s="164" t="str">
        <f t="shared" si="13"/>
        <v/>
      </c>
      <c r="AI63" s="170">
        <f ca="1">+SUM(AI2:AI61)</f>
        <v>50.787499999999994</v>
      </c>
      <c r="AJ63" s="170">
        <f ca="1">+SUM(AJ2:AJ61)</f>
        <v>57</v>
      </c>
      <c r="AK63" s="170">
        <f ca="1">+SUM(AK2:AK61)</f>
        <v>812.59999999999991</v>
      </c>
      <c r="AL63" s="171">
        <f ca="1">+SUM(AL2:AL61)</f>
        <v>1218.8999999999999</v>
      </c>
    </row>
    <row r="64" spans="1:38" x14ac:dyDescent="0.2">
      <c r="A64" s="157" t="str">
        <f>IF((Calendrier!BC64)="","",Calendrier!A64)</f>
        <v/>
      </c>
      <c r="B64" s="150" t="str">
        <f t="array" aca="1" ref="B64" ca="1">IFERROR(IF(ROWS($1:61)&lt;=COUNTA($A$2:$A$181),INDEX($A$2:$A$181,SMALL(IF($A$2:$A$181&lt;&gt;"",ROW(INDIRECT("1:"&amp;ROWS($A$2:$A$181)))),ROWS($1:61))),""),"")</f>
        <v/>
      </c>
    </row>
    <row r="65" spans="1:32" x14ac:dyDescent="0.2">
      <c r="A65" s="157" t="str">
        <f>IF((Calendrier!BC65)="","",Calendrier!A65)</f>
        <v>rutabaga</v>
      </c>
      <c r="B65" s="150" t="str">
        <f t="array" aca="1" ref="B65" ca="1">IFERROR(IF(ROWS($1:63)&lt;=COUNTA($A$2:$A$181),INDEX($A$2:$A$181,SMALL(IF($A$2:$A$181&lt;&gt;"",ROW(INDIRECT("1:"&amp;ROWS($A$2:$A$181)))),ROWS($1:63))),""),"")</f>
        <v/>
      </c>
    </row>
    <row r="66" spans="1:32" x14ac:dyDescent="0.2">
      <c r="A66" s="157" t="str">
        <f>IF((Calendrier!BC66)="","",Calendrier!A66)</f>
        <v/>
      </c>
      <c r="B66" s="150" t="str">
        <f t="array" aca="1" ref="B66" ca="1">IFERROR(IF(ROWS($1:64)&lt;=COUNTA($A$2:$A$181),INDEX($A$2:$A$181,SMALL(IF($A$2:$A$181&lt;&gt;"",ROW(INDIRECT("1:"&amp;ROWS($A$2:$A$181)))),ROWS($1:64))),""),"")</f>
        <v/>
      </c>
    </row>
    <row r="67" spans="1:32" x14ac:dyDescent="0.2">
      <c r="A67" s="157" t="str">
        <f>IF((Calendrier!BC67)="","",Calendrier!A67)</f>
        <v/>
      </c>
      <c r="B67" s="150" t="str">
        <f t="array" aca="1" ref="B67" ca="1">IFERROR(IF(ROWS($1:65)&lt;=COUNTA($A$2:$A$181),INDEX($A$2:$A$181,SMALL(IF($A$2:$A$181&lt;&gt;"",ROW(INDIRECT("1:"&amp;ROWS($A$2:$A$181)))),ROWS($1:65))),""),"")</f>
        <v/>
      </c>
    </row>
    <row r="68" spans="1:32" x14ac:dyDescent="0.2">
      <c r="A68" s="157" t="str">
        <f>IF((Calendrier!BC68)="","",Calendrier!A68)</f>
        <v>scorzonère</v>
      </c>
      <c r="B68" s="150" t="str">
        <f t="array" aca="1" ref="B68" ca="1">IFERROR(IF(ROWS($1:66)&lt;=COUNTA($A$2:$A$181),INDEX($A$2:$A$181,SMALL(IF($A$2:$A$181&lt;&gt;"",ROW(INDIRECT("1:"&amp;ROWS($A$2:$A$181)))),ROWS($1:66))),""),"")</f>
        <v/>
      </c>
    </row>
    <row r="69" spans="1:32" x14ac:dyDescent="0.2">
      <c r="A69" s="157" t="str">
        <f>IF((Calendrier!BC69)="","",Calendrier!A69)</f>
        <v/>
      </c>
      <c r="B69" s="150" t="str">
        <f t="array" aca="1" ref="B69" ca="1">IFERROR(IF(ROWS($1:67)&lt;=COUNTA($A$2:$A$181),INDEX($A$2:$A$181,SMALL(IF($A$2:$A$181&lt;&gt;"",ROW(INDIRECT("1:"&amp;ROWS($A$2:$A$181)))),ROWS($1:67))),""),"")</f>
        <v/>
      </c>
    </row>
    <row r="70" spans="1:32" x14ac:dyDescent="0.2">
      <c r="A70" s="157" t="str">
        <f>IF((Calendrier!BC70)="","",Calendrier!A70)</f>
        <v/>
      </c>
      <c r="B70" s="150" t="str">
        <f t="array" aca="1" ref="B70" ca="1">IFERROR(IF(ROWS($1:68)&lt;=COUNTA($A$2:$A$181),INDEX($A$2:$A$181,SMALL(IF($A$2:$A$181&lt;&gt;"",ROW(INDIRECT("1:"&amp;ROWS($A$2:$A$181)))),ROWS($1:68))),""),"")</f>
        <v/>
      </c>
    </row>
    <row r="71" spans="1:32" x14ac:dyDescent="0.2">
      <c r="A71" s="157" t="str">
        <f>IF((Calendrier!BC71)="","",Calendrier!A71)</f>
        <v>salsifis</v>
      </c>
      <c r="B71" s="150" t="str">
        <f t="array" aca="1" ref="B71" ca="1">IFERROR(IF(ROWS($1:69)&lt;=COUNTA($A$2:$A$181),INDEX($A$2:$A$181,SMALL(IF($A$2:$A$181&lt;&gt;"",ROW(INDIRECT("1:"&amp;ROWS($A$2:$A$181)))),ROWS($1:69))),""),"")</f>
        <v/>
      </c>
      <c r="Z71" s="149"/>
      <c r="AA71" s="149"/>
      <c r="AB71" s="149"/>
      <c r="AC71" s="149"/>
      <c r="AD71" s="149"/>
      <c r="AE71" s="149"/>
      <c r="AF71" s="149"/>
    </row>
    <row r="72" spans="1:32" x14ac:dyDescent="0.2">
      <c r="A72" s="157" t="str">
        <f>IF((Calendrier!BC72)="","",Calendrier!A72)</f>
        <v/>
      </c>
      <c r="B72" s="150" t="str">
        <f t="array" aca="1" ref="B72" ca="1">IFERROR(IF(ROWS($1:70)&lt;=COUNTA($A$2:$A$181),INDEX($A$2:$A$181,SMALL(IF($A$2:$A$181&lt;&gt;"",ROW(INDIRECT("1:"&amp;ROWS($A$2:$A$181)))),ROWS($1:70))),""),"")</f>
        <v/>
      </c>
      <c r="Z72" s="149"/>
      <c r="AA72" s="149"/>
      <c r="AB72" s="149"/>
      <c r="AC72" s="149"/>
      <c r="AD72" s="149"/>
      <c r="AE72" s="149"/>
      <c r="AF72" s="149"/>
    </row>
    <row r="73" spans="1:32" x14ac:dyDescent="0.2">
      <c r="A73" s="157" t="str">
        <f>IF((Calendrier!BC73)="","",Calendrier!A73)</f>
        <v/>
      </c>
      <c r="B73" s="150" t="str">
        <f t="array" aca="1" ref="B73" ca="1">IFERROR(IF(ROWS($1:71)&lt;=COUNTA($A$2:$A$181),INDEX($A$2:$A$181,SMALL(IF($A$2:$A$181&lt;&gt;"",ROW(INDIRECT("1:"&amp;ROWS($A$2:$A$181)))),ROWS($1:71))),""),"")</f>
        <v/>
      </c>
      <c r="Z73" s="149"/>
      <c r="AA73" s="149"/>
      <c r="AB73" s="149"/>
      <c r="AC73" s="149"/>
      <c r="AD73" s="149"/>
      <c r="AE73" s="149"/>
      <c r="AF73" s="149"/>
    </row>
    <row r="74" spans="1:32" x14ac:dyDescent="0.2">
      <c r="A74" s="157" t="str">
        <f>IF((Calendrier!BC74)="","",Calendrier!A74)</f>
        <v>souchet comestible</v>
      </c>
      <c r="B74" s="150" t="str">
        <f t="array" aca="1" ref="B74" ca="1">IFERROR(IF(ROWS($1:72)&lt;=COUNTA($A$2:$A$181),INDEX($A$2:$A$181,SMALL(IF($A$2:$A$181&lt;&gt;"",ROW(INDIRECT("1:"&amp;ROWS($A$2:$A$181)))),ROWS($1:72))),""),"")</f>
        <v/>
      </c>
      <c r="Z74" s="149"/>
      <c r="AA74" s="149"/>
      <c r="AB74" s="149"/>
      <c r="AC74" s="149"/>
      <c r="AD74" s="149"/>
      <c r="AE74" s="149"/>
      <c r="AF74" s="149"/>
    </row>
    <row r="75" spans="1:32" x14ac:dyDescent="0.2">
      <c r="A75" s="157" t="str">
        <f>IF((Calendrier!BC75)="","",Calendrier!A75)</f>
        <v/>
      </c>
      <c r="B75" s="150" t="str">
        <f t="array" aca="1" ref="B75" ca="1">IFERROR(IF(ROWS($1:73)&lt;=COUNTA($A$2:$A$181),INDEX($A$2:$A$181,SMALL(IF($A$2:$A$181&lt;&gt;"",ROW(INDIRECT("1:"&amp;ROWS($A$2:$A$181)))),ROWS($1:73))),""),"")</f>
        <v/>
      </c>
      <c r="Z75" s="149"/>
      <c r="AA75" s="149"/>
      <c r="AB75" s="149"/>
      <c r="AC75" s="149"/>
      <c r="AD75" s="149"/>
      <c r="AE75" s="149"/>
      <c r="AF75" s="149"/>
    </row>
    <row r="76" spans="1:32" x14ac:dyDescent="0.2">
      <c r="A76" s="157" t="str">
        <f>IF((Calendrier!BC76)="","",Calendrier!A76)</f>
        <v/>
      </c>
      <c r="B76" s="150" t="str">
        <f t="array" aca="1" ref="B76" ca="1">IFERROR(IF(ROWS($1:74)&lt;=COUNTA($A$2:$A$181),INDEX($A$2:$A$181,SMALL(IF($A$2:$A$181&lt;&gt;"",ROW(INDIRECT("1:"&amp;ROWS($A$2:$A$181)))),ROWS($1:74))),""),"")</f>
        <v/>
      </c>
      <c r="Z76" s="149"/>
      <c r="AA76" s="149"/>
      <c r="AB76" s="149"/>
      <c r="AC76" s="149"/>
      <c r="AD76" s="149"/>
      <c r="AE76" s="149"/>
      <c r="AF76" s="149"/>
    </row>
    <row r="77" spans="1:32" x14ac:dyDescent="0.2">
      <c r="A77" s="157" t="str">
        <f>IF((Calendrier!BC77)="","",Calendrier!A77)</f>
        <v>radis noir</v>
      </c>
      <c r="B77" s="150" t="str">
        <f t="array" aca="1" ref="B77" ca="1">IFERROR(IF(ROWS($1:75)&lt;=COUNTA($A$2:$A$181),INDEX($A$2:$A$181,SMALL(IF($A$2:$A$181&lt;&gt;"",ROW(INDIRECT("1:"&amp;ROWS($A$2:$A$181)))),ROWS($1:75))),""),"")</f>
        <v/>
      </c>
      <c r="Z77" s="149"/>
      <c r="AA77" s="149"/>
      <c r="AB77" s="149"/>
      <c r="AC77" s="149"/>
      <c r="AD77" s="149"/>
      <c r="AE77" s="149"/>
      <c r="AF77" s="149"/>
    </row>
    <row r="78" spans="1:32" x14ac:dyDescent="0.2">
      <c r="A78" s="157" t="str">
        <f>IF((Calendrier!BC78)="","",Calendrier!A78)</f>
        <v/>
      </c>
      <c r="B78" s="150" t="str">
        <f t="array" aca="1" ref="B78" ca="1">IFERROR(IF(ROWS($1:76)&lt;=COUNTA($A$2:$A$181),INDEX($A$2:$A$181,SMALL(IF($A$2:$A$181&lt;&gt;"",ROW(INDIRECT("1:"&amp;ROWS($A$2:$A$181)))),ROWS($1:76))),""),"")</f>
        <v/>
      </c>
      <c r="Z78" s="149"/>
      <c r="AA78" s="149"/>
      <c r="AB78" s="149"/>
      <c r="AC78" s="149"/>
      <c r="AD78" s="149"/>
      <c r="AE78" s="149"/>
      <c r="AF78" s="149"/>
    </row>
    <row r="79" spans="1:32" x14ac:dyDescent="0.2">
      <c r="A79" s="157" t="str">
        <f>IF((Calendrier!BC79)="","",Calendrier!A79)</f>
        <v/>
      </c>
      <c r="B79" s="150" t="str">
        <f t="array" aca="1" ref="B79" ca="1">IFERROR(IF(ROWS($1:77)&lt;=COUNTA($A$2:$A$181),INDEX($A$2:$A$181,SMALL(IF($A$2:$A$181&lt;&gt;"",ROW(INDIRECT("1:"&amp;ROWS($A$2:$A$181)))),ROWS($1:77))),""),"")</f>
        <v/>
      </c>
      <c r="Z79" s="149"/>
      <c r="AA79" s="149"/>
      <c r="AB79" s="149"/>
      <c r="AC79" s="149"/>
      <c r="AD79" s="149"/>
      <c r="AE79" s="149"/>
      <c r="AF79" s="149"/>
    </row>
    <row r="80" spans="1:32" x14ac:dyDescent="0.2">
      <c r="A80" s="157" t="str">
        <f>IF((Calendrier!BC80)="","",Calendrier!A80)</f>
        <v>poire de terre</v>
      </c>
      <c r="B80" s="150" t="str">
        <f t="array" aca="1" ref="B80" ca="1">IFERROR(IF(ROWS($1:78)&lt;=COUNTA($A$2:$A$181),INDEX($A$2:$A$181,SMALL(IF($A$2:$A$181&lt;&gt;"",ROW(INDIRECT("1:"&amp;ROWS($A$2:$A$181)))),ROWS($1:78))),""),"")</f>
        <v/>
      </c>
      <c r="Z80" s="149"/>
      <c r="AA80" s="149"/>
      <c r="AB80" s="149"/>
      <c r="AC80" s="149"/>
      <c r="AD80" s="149"/>
      <c r="AE80" s="149"/>
      <c r="AF80" s="149"/>
    </row>
    <row r="81" spans="1:32" x14ac:dyDescent="0.2">
      <c r="A81" s="157" t="str">
        <f>IF((Calendrier!BC81)="","",Calendrier!A81)</f>
        <v/>
      </c>
      <c r="B81" s="150" t="str">
        <f t="array" aca="1" ref="B81" ca="1">IFERROR(IF(ROWS($1:79)&lt;=COUNTA($A$2:$A$181),INDEX($A$2:$A$181,SMALL(IF($A$2:$A$181&lt;&gt;"",ROW(INDIRECT("1:"&amp;ROWS($A$2:$A$181)))),ROWS($1:79))),""),"")</f>
        <v/>
      </c>
      <c r="Z81" s="149"/>
      <c r="AA81" s="149"/>
      <c r="AB81" s="149"/>
      <c r="AC81" s="149"/>
      <c r="AD81" s="149"/>
      <c r="AE81" s="149"/>
      <c r="AF81" s="149"/>
    </row>
    <row r="82" spans="1:32" x14ac:dyDescent="0.2">
      <c r="A82" s="157" t="str">
        <f>IF((Calendrier!BC82)="","",Calendrier!A82)</f>
        <v/>
      </c>
      <c r="B82" s="150" t="str">
        <f t="array" aca="1" ref="B82" ca="1">IFERROR(IF(ROWS($1:80)&lt;=COUNTA($A$2:$A$181),INDEX($A$2:$A$181,SMALL(IF($A$2:$A$181&lt;&gt;"",ROW(INDIRECT("1:"&amp;ROWS($A$2:$A$181)))),ROWS($1:80))),""),"")</f>
        <v/>
      </c>
      <c r="Z82" s="149"/>
      <c r="AA82" s="149"/>
      <c r="AB82" s="149"/>
      <c r="AC82" s="149"/>
      <c r="AD82" s="149"/>
      <c r="AE82" s="149"/>
      <c r="AF82" s="149"/>
    </row>
    <row r="83" spans="1:32" x14ac:dyDescent="0.2">
      <c r="A83" s="157" t="str">
        <f>IF((Calendrier!BC83)="","",Calendrier!A83)</f>
        <v>fenouil</v>
      </c>
      <c r="B83" s="150" t="str">
        <f t="array" aca="1" ref="B83" ca="1">IFERROR(IF(ROWS($1:81)&lt;=COUNTA($A$2:$A$181),INDEX($A$2:$A$181,SMALL(IF($A$2:$A$181&lt;&gt;"",ROW(INDIRECT("1:"&amp;ROWS($A$2:$A$181)))),ROWS($1:81))),""),"")</f>
        <v/>
      </c>
      <c r="Z83" s="149"/>
      <c r="AA83" s="149"/>
      <c r="AB83" s="149"/>
      <c r="AC83" s="149"/>
      <c r="AD83" s="149"/>
      <c r="AE83" s="149"/>
      <c r="AF83" s="149"/>
    </row>
    <row r="84" spans="1:32" x14ac:dyDescent="0.2">
      <c r="A84" s="157" t="str">
        <f>IF((Calendrier!BC84)="","",Calendrier!A84)</f>
        <v/>
      </c>
      <c r="B84" s="150" t="str">
        <f t="array" aca="1" ref="B84" ca="1">IFERROR(IF(ROWS($1:82)&lt;=COUNTA($A$2:$A$181),INDEX($A$2:$A$181,SMALL(IF($A$2:$A$181&lt;&gt;"",ROW(INDIRECT("1:"&amp;ROWS($A$2:$A$181)))),ROWS($1:82))),""),"")</f>
        <v/>
      </c>
      <c r="Z84" s="149"/>
      <c r="AA84" s="149"/>
      <c r="AB84" s="149"/>
      <c r="AC84" s="149"/>
      <c r="AD84" s="149"/>
      <c r="AE84" s="149"/>
      <c r="AF84" s="149"/>
    </row>
    <row r="85" spans="1:32" x14ac:dyDescent="0.2">
      <c r="A85" s="157" t="str">
        <f>IF((Calendrier!BC85)="","",Calendrier!A85)</f>
        <v/>
      </c>
      <c r="B85" s="150" t="str">
        <f t="array" aca="1" ref="B85" ca="1">IFERROR(IF(ROWS($1:83)&lt;=COUNTA($A$2:$A$181),INDEX($A$2:$A$181,SMALL(IF($A$2:$A$181&lt;&gt;"",ROW(INDIRECT("1:"&amp;ROWS($A$2:$A$181)))),ROWS($1:83))),""),"")</f>
        <v/>
      </c>
      <c r="Z85" s="149"/>
      <c r="AA85" s="149"/>
      <c r="AB85" s="149"/>
      <c r="AC85" s="149"/>
      <c r="AD85" s="149"/>
      <c r="AE85" s="149"/>
      <c r="AF85" s="149"/>
    </row>
    <row r="86" spans="1:32" x14ac:dyDescent="0.2">
      <c r="A86" s="157" t="str">
        <f>IF((Calendrier!BC86)="","",Calendrier!A86)</f>
        <v>oignons</v>
      </c>
      <c r="B86" s="150" t="str">
        <f t="array" aca="1" ref="B86" ca="1">IFERROR(IF(ROWS($1:84)&lt;=COUNTA($A$2:$A$181),INDEX($A$2:$A$181,SMALL(IF($A$2:$A$181&lt;&gt;"",ROW(INDIRECT("1:"&amp;ROWS($A$2:$A$181)))),ROWS($1:84))),""),"")</f>
        <v/>
      </c>
      <c r="Z86" s="149"/>
      <c r="AA86" s="149"/>
      <c r="AB86" s="149"/>
      <c r="AC86" s="149"/>
      <c r="AD86" s="149"/>
      <c r="AE86" s="149"/>
      <c r="AF86" s="149"/>
    </row>
    <row r="87" spans="1:32" x14ac:dyDescent="0.2">
      <c r="A87" s="157" t="str">
        <f>IF((Calendrier!BC87)="","",Calendrier!A87)</f>
        <v/>
      </c>
      <c r="B87" s="150" t="str">
        <f t="array" aca="1" ref="B87" ca="1">IFERROR(IF(ROWS($1:85)&lt;=COUNTA($A$2:$A$181),INDEX($A$2:$A$181,SMALL(IF($A$2:$A$181&lt;&gt;"",ROW(INDIRECT("1:"&amp;ROWS($A$2:$A$181)))),ROWS($1:85))),""),"")</f>
        <v/>
      </c>
      <c r="Z87" s="149"/>
      <c r="AA87" s="149"/>
      <c r="AB87" s="149"/>
      <c r="AC87" s="149"/>
      <c r="AD87" s="149"/>
      <c r="AE87" s="149"/>
      <c r="AF87" s="149"/>
    </row>
    <row r="88" spans="1:32" x14ac:dyDescent="0.2">
      <c r="A88" s="157" t="str">
        <f>IF((Calendrier!BC88)="","",Calendrier!A88)</f>
        <v/>
      </c>
      <c r="B88" s="150" t="str">
        <f t="array" aca="1" ref="B88" ca="1">IFERROR(IF(ROWS($1:86)&lt;=COUNTA($A$2:$A$181),INDEX($A$2:$A$181,SMALL(IF($A$2:$A$181&lt;&gt;"",ROW(INDIRECT("1:"&amp;ROWS($A$2:$A$181)))),ROWS($1:86))),""),"")</f>
        <v/>
      </c>
      <c r="Z88" s="149"/>
      <c r="AA88" s="149"/>
      <c r="AB88" s="149"/>
      <c r="AC88" s="149"/>
      <c r="AD88" s="149"/>
      <c r="AE88" s="149"/>
      <c r="AF88" s="149"/>
    </row>
    <row r="89" spans="1:32" x14ac:dyDescent="0.2">
      <c r="A89" s="157" t="str">
        <f>IF((Calendrier!BC89)="","",Calendrier!A89)</f>
        <v>racine de pissenlit</v>
      </c>
      <c r="B89" s="150" t="str">
        <f t="array" aca="1" ref="B89" ca="1">IFERROR(IF(ROWS($1:87)&lt;=COUNTA($A$2:$A$181),INDEX($A$2:$A$181,SMALL(IF($A$2:$A$181&lt;&gt;"",ROW(INDIRECT("1:"&amp;ROWS($A$2:$A$181)))),ROWS($1:87))),""),"")</f>
        <v/>
      </c>
      <c r="Z89" s="149"/>
      <c r="AA89" s="149"/>
      <c r="AB89" s="149"/>
      <c r="AC89" s="149"/>
      <c r="AD89" s="149"/>
      <c r="AE89" s="149"/>
      <c r="AF89" s="149"/>
    </row>
    <row r="90" spans="1:32" x14ac:dyDescent="0.2">
      <c r="A90" s="157" t="str">
        <f>IF((Calendrier!BC90)="","",Calendrier!A90)</f>
        <v/>
      </c>
      <c r="B90" s="150" t="str">
        <f t="array" aca="1" ref="B90" ca="1">IFERROR(IF(ROWS($1:88)&lt;=COUNTA($A$2:$A$181),INDEX($A$2:$A$181,SMALL(IF($A$2:$A$181&lt;&gt;"",ROW(INDIRECT("1:"&amp;ROWS($A$2:$A$181)))),ROWS($1:88))),""),"")</f>
        <v/>
      </c>
      <c r="Z90" s="149"/>
      <c r="AA90" s="149"/>
      <c r="AB90" s="149"/>
      <c r="AC90" s="149"/>
      <c r="AD90" s="149"/>
      <c r="AE90" s="149"/>
      <c r="AF90" s="149"/>
    </row>
    <row r="91" spans="1:32" x14ac:dyDescent="0.2">
      <c r="A91" s="157" t="str">
        <f>IF((Calendrier!BC91)="","",Calendrier!A91)</f>
        <v/>
      </c>
      <c r="B91" s="150" t="str">
        <f t="array" aca="1" ref="B91" ca="1">IFERROR(IF(ROWS($1:89)&lt;=COUNTA($A$2:$A$181),INDEX($A$2:$A$181,SMALL(IF($A$2:$A$181&lt;&gt;"",ROW(INDIRECT("1:"&amp;ROWS($A$2:$A$181)))),ROWS($1:89))),""),"")</f>
        <v/>
      </c>
      <c r="Z91" s="149"/>
      <c r="AA91" s="149"/>
      <c r="AB91" s="149"/>
      <c r="AC91" s="149"/>
      <c r="AD91" s="149"/>
      <c r="AE91" s="149"/>
      <c r="AF91" s="149"/>
    </row>
    <row r="92" spans="1:32" x14ac:dyDescent="0.2">
      <c r="A92" s="157" t="str">
        <f>IF((Calendrier!BC92)="","",Calendrier!A92)</f>
        <v>choux rouge</v>
      </c>
      <c r="B92" s="150" t="str">
        <f t="array" aca="1" ref="B92" ca="1">IFERROR(IF(ROWS($1:90)&lt;=COUNTA($A$2:$A$181),INDEX($A$2:$A$181,SMALL(IF($A$2:$A$181&lt;&gt;"",ROW(INDIRECT("1:"&amp;ROWS($A$2:$A$181)))),ROWS($1:90))),""),"")</f>
        <v/>
      </c>
      <c r="Z92" s="149"/>
      <c r="AA92" s="149"/>
      <c r="AB92" s="149"/>
      <c r="AC92" s="149"/>
      <c r="AD92" s="149"/>
      <c r="AE92" s="149"/>
      <c r="AF92" s="149"/>
    </row>
    <row r="93" spans="1:32" x14ac:dyDescent="0.2">
      <c r="A93" s="157" t="str">
        <f>IF((Calendrier!BC93)="","",Calendrier!A93)</f>
        <v/>
      </c>
      <c r="B93" s="150" t="str">
        <f t="array" aca="1" ref="B93" ca="1">IFERROR(IF(ROWS($1:91)&lt;=COUNTA($A$2:$A$181),INDEX($A$2:$A$181,SMALL(IF($A$2:$A$181&lt;&gt;"",ROW(INDIRECT("1:"&amp;ROWS($A$2:$A$181)))),ROWS($1:91))),""),"")</f>
        <v/>
      </c>
      <c r="Z93" s="149"/>
      <c r="AA93" s="149"/>
      <c r="AB93" s="149"/>
      <c r="AC93" s="149"/>
      <c r="AD93" s="149"/>
      <c r="AE93" s="149"/>
      <c r="AF93" s="149"/>
    </row>
    <row r="94" spans="1:32" x14ac:dyDescent="0.2">
      <c r="A94" s="157" t="str">
        <f>IF((Calendrier!BC94)="","",Calendrier!A94)</f>
        <v/>
      </c>
      <c r="B94" s="150" t="str">
        <f t="array" aca="1" ref="B94" ca="1">IFERROR(IF(ROWS($1:92)&lt;=COUNTA($A$2:$A$181),INDEX($A$2:$A$181,SMALL(IF($A$2:$A$181&lt;&gt;"",ROW(INDIRECT("1:"&amp;ROWS($A$2:$A$181)))),ROWS($1:92))),""),"")</f>
        <v/>
      </c>
      <c r="Z94" s="149"/>
      <c r="AA94" s="149"/>
      <c r="AB94" s="149"/>
      <c r="AC94" s="149"/>
      <c r="AD94" s="149"/>
      <c r="AE94" s="149"/>
      <c r="AF94" s="149"/>
    </row>
    <row r="95" spans="1:32" x14ac:dyDescent="0.2">
      <c r="A95" s="157" t="str">
        <f>IF((Calendrier!BC95)="","",Calendrier!A95)</f>
        <v>concombre</v>
      </c>
      <c r="B95" s="150" t="str">
        <f t="array" aca="1" ref="B95" ca="1">IFERROR(IF(ROWS($1:93)&lt;=COUNTA($A$2:$A$181),INDEX($A$2:$A$181,SMALL(IF($A$2:$A$181&lt;&gt;"",ROW(INDIRECT("1:"&amp;ROWS($A$2:$A$181)))),ROWS($1:93))),""),"")</f>
        <v/>
      </c>
      <c r="Z95" s="149"/>
      <c r="AA95" s="149"/>
      <c r="AB95" s="149"/>
      <c r="AC95" s="149"/>
      <c r="AD95" s="149"/>
      <c r="AE95" s="149"/>
      <c r="AF95" s="149"/>
    </row>
    <row r="96" spans="1:32" x14ac:dyDescent="0.2">
      <c r="A96" s="157" t="str">
        <f>IF((Calendrier!BC96)="","",Calendrier!A96)</f>
        <v/>
      </c>
      <c r="B96" s="150" t="str">
        <f t="array" aca="1" ref="B96" ca="1">IFERROR(IF(ROWS($1:94)&lt;=COUNTA($A$2:$A$181),INDEX($A$2:$A$181,SMALL(IF($A$2:$A$181&lt;&gt;"",ROW(INDIRECT("1:"&amp;ROWS($A$2:$A$181)))),ROWS($1:94))),""),"")</f>
        <v/>
      </c>
      <c r="Z96" s="149"/>
      <c r="AA96" s="149"/>
      <c r="AB96" s="149"/>
      <c r="AC96" s="149"/>
      <c r="AD96" s="149"/>
      <c r="AE96" s="149"/>
      <c r="AF96" s="149"/>
    </row>
    <row r="97" spans="1:32" x14ac:dyDescent="0.2">
      <c r="A97" s="157" t="str">
        <f>IF((Calendrier!BC97)="","",Calendrier!A97)</f>
        <v/>
      </c>
      <c r="B97" s="150" t="str">
        <f t="array" aca="1" ref="B97" ca="1">IFERROR(IF(ROWS($1:95)&lt;=COUNTA($A$2:$A$181),INDEX($A$2:$A$181,SMALL(IF($A$2:$A$181&lt;&gt;"",ROW(INDIRECT("1:"&amp;ROWS($A$2:$A$181)))),ROWS($1:95))),""),"")</f>
        <v/>
      </c>
      <c r="Z97" s="149"/>
      <c r="AA97" s="149"/>
      <c r="AB97" s="149"/>
      <c r="AC97" s="149"/>
      <c r="AD97" s="149"/>
      <c r="AE97" s="149"/>
      <c r="AF97" s="149"/>
    </row>
    <row r="98" spans="1:32" x14ac:dyDescent="0.2">
      <c r="A98" s="157" t="str">
        <f>IF((Calendrier!BC98)="","",Calendrier!A98)</f>
        <v/>
      </c>
      <c r="B98" s="150" t="str">
        <f t="array" aca="1" ref="B98" ca="1">IFERROR(IF(ROWS($1:96)&lt;=COUNTA($A$2:$A$181),INDEX($A$2:$A$181,SMALL(IF($A$2:$A$181&lt;&gt;"",ROW(INDIRECT("1:"&amp;ROWS($A$2:$A$181)))),ROWS($1:96))),""),"")</f>
        <v/>
      </c>
      <c r="Z98" s="149"/>
      <c r="AA98" s="149"/>
      <c r="AB98" s="149"/>
      <c r="AC98" s="149"/>
      <c r="AD98" s="149"/>
      <c r="AE98" s="149"/>
      <c r="AF98" s="149"/>
    </row>
    <row r="99" spans="1:32" x14ac:dyDescent="0.2">
      <c r="A99" s="157" t="str">
        <f>IF((Calendrier!BC99)="","",Calendrier!A99)</f>
        <v/>
      </c>
      <c r="B99" s="150" t="str">
        <f t="array" aca="1" ref="B99" ca="1">IFERROR(IF(ROWS($1:97)&lt;=COUNTA($A$2:$A$181),INDEX($A$2:$A$181,SMALL(IF($A$2:$A$181&lt;&gt;"",ROW(INDIRECT("1:"&amp;ROWS($A$2:$A$181)))),ROWS($1:97))),""),"")</f>
        <v/>
      </c>
      <c r="Z99" s="149"/>
      <c r="AA99" s="149"/>
      <c r="AB99" s="149"/>
      <c r="AC99" s="149"/>
      <c r="AD99" s="149"/>
      <c r="AE99" s="149"/>
      <c r="AF99" s="149"/>
    </row>
    <row r="100" spans="1:32" x14ac:dyDescent="0.2">
      <c r="A100" s="157" t="str">
        <f>IF((Calendrier!BC100)="","",Calendrier!A100)</f>
        <v/>
      </c>
      <c r="B100" s="150" t="str">
        <f t="array" aca="1" ref="B100" ca="1">IFERROR(IF(ROWS($1:98)&lt;=COUNTA($A$2:$A$181),INDEX($A$2:$A$181,SMALL(IF($A$2:$A$181&lt;&gt;"",ROW(INDIRECT("1:"&amp;ROWS($A$2:$A$181)))),ROWS($1:98))),""),"")</f>
        <v/>
      </c>
      <c r="Z100" s="149"/>
      <c r="AA100" s="149"/>
      <c r="AB100" s="149"/>
      <c r="AC100" s="149"/>
      <c r="AD100" s="149"/>
      <c r="AE100" s="149"/>
      <c r="AF100" s="149"/>
    </row>
    <row r="101" spans="1:32" x14ac:dyDescent="0.2">
      <c r="A101" s="157" t="str">
        <f>IF((Calendrier!BC101)="","",Calendrier!A101)</f>
        <v/>
      </c>
      <c r="B101" s="150" t="str">
        <f t="array" aca="1" ref="B101" ca="1">IFERROR(IF(ROWS($1:99)&lt;=COUNTA($A$2:$A$181),INDEX($A$2:$A$181,SMALL(IF($A$2:$A$181&lt;&gt;"",ROW(INDIRECT("1:"&amp;ROWS($A$2:$A$181)))),ROWS($1:99))),""),"")</f>
        <v/>
      </c>
      <c r="Z101" s="149"/>
      <c r="AA101" s="149"/>
      <c r="AB101" s="149"/>
      <c r="AC101" s="149"/>
      <c r="AD101" s="149"/>
      <c r="AE101" s="149"/>
      <c r="AF101" s="149"/>
    </row>
    <row r="102" spans="1:32" x14ac:dyDescent="0.2">
      <c r="A102" s="157" t="str">
        <f>IF((Calendrier!BC102)="","",Calendrier!A102)</f>
        <v/>
      </c>
      <c r="B102" s="150" t="str">
        <f t="array" aca="1" ref="B102" ca="1">IFERROR(IF(ROWS($1:100)&lt;=COUNTA($A$2:$A$181),INDEX($A$2:$A$181,SMALL(IF($A$2:$A$181&lt;&gt;"",ROW(INDIRECT("1:"&amp;ROWS($A$2:$A$181)))),ROWS($1:100))),""),"")</f>
        <v/>
      </c>
      <c r="Z102" s="149"/>
      <c r="AA102" s="149"/>
      <c r="AB102" s="149"/>
      <c r="AC102" s="149"/>
      <c r="AD102" s="149"/>
      <c r="AE102" s="149"/>
      <c r="AF102" s="149"/>
    </row>
    <row r="103" spans="1:32" x14ac:dyDescent="0.2">
      <c r="A103" s="157" t="str">
        <f>IF((Calendrier!BC103)="","",Calendrier!A103)</f>
        <v/>
      </c>
      <c r="B103" s="150" t="str">
        <f t="array" aca="1" ref="B103" ca="1">IFERROR(IF(ROWS($1:101)&lt;=COUNTA($A$2:$A$181),INDEX($A$2:$A$181,SMALL(IF($A$2:$A$181&lt;&gt;"",ROW(INDIRECT("1:"&amp;ROWS($A$2:$A$181)))),ROWS($1:101))),""),"")</f>
        <v/>
      </c>
      <c r="Z103" s="149"/>
      <c r="AA103" s="149"/>
      <c r="AB103" s="149"/>
      <c r="AC103" s="149"/>
      <c r="AD103" s="149"/>
      <c r="AE103" s="149"/>
      <c r="AF103" s="149"/>
    </row>
    <row r="104" spans="1:32" x14ac:dyDescent="0.2">
      <c r="A104" s="157" t="str">
        <f>IF((Calendrier!BC104)="","",Calendrier!A104)</f>
        <v/>
      </c>
      <c r="B104" s="150" t="str">
        <f t="array" aca="1" ref="B104" ca="1">IFERROR(IF(ROWS($1:102)&lt;=COUNTA($A$2:$A$181),INDEX($A$2:$A$181,SMALL(IF($A$2:$A$181&lt;&gt;"",ROW(INDIRECT("1:"&amp;ROWS($A$2:$A$181)))),ROWS($1:102))),""),"")</f>
        <v/>
      </c>
      <c r="Z104" s="149"/>
      <c r="AA104" s="149"/>
      <c r="AB104" s="149"/>
      <c r="AC104" s="149"/>
      <c r="AD104" s="149"/>
      <c r="AE104" s="149"/>
      <c r="AF104" s="149"/>
    </row>
    <row r="105" spans="1:32" x14ac:dyDescent="0.2">
      <c r="A105" s="157" t="str">
        <f>IF((Calendrier!BC105)="","",Calendrier!A105)</f>
        <v/>
      </c>
      <c r="B105" s="150" t="str">
        <f t="array" aca="1" ref="B105" ca="1">IFERROR(IF(ROWS($1:103)&lt;=COUNTA($A$2:$A$181),INDEX($A$2:$A$181,SMALL(IF($A$2:$A$181&lt;&gt;"",ROW(INDIRECT("1:"&amp;ROWS($A$2:$A$181)))),ROWS($1:103))),""),"")</f>
        <v/>
      </c>
      <c r="Z105" s="149"/>
      <c r="AA105" s="149"/>
      <c r="AB105" s="149"/>
      <c r="AC105" s="149"/>
      <c r="AD105" s="149"/>
      <c r="AE105" s="149"/>
      <c r="AF105" s="149"/>
    </row>
    <row r="106" spans="1:32" x14ac:dyDescent="0.2">
      <c r="A106" s="157" t="str">
        <f>IF((Calendrier!BC106)="","",Calendrier!A106)</f>
        <v/>
      </c>
      <c r="B106" s="150" t="str">
        <f t="array" aca="1" ref="B106" ca="1">IFERROR(IF(ROWS($1:104)&lt;=COUNTA($A$2:$A$181),INDEX($A$2:$A$181,SMALL(IF($A$2:$A$181&lt;&gt;"",ROW(INDIRECT("1:"&amp;ROWS($A$2:$A$181)))),ROWS($1:104))),""),"")</f>
        <v/>
      </c>
      <c r="Z106" s="149"/>
      <c r="AA106" s="149"/>
      <c r="AB106" s="149"/>
      <c r="AC106" s="149"/>
      <c r="AD106" s="149"/>
      <c r="AE106" s="149"/>
      <c r="AF106" s="149"/>
    </row>
    <row r="107" spans="1:32" x14ac:dyDescent="0.2">
      <c r="A107" s="157" t="str">
        <f>IF((Calendrier!BC107)="","",Calendrier!A107)</f>
        <v/>
      </c>
      <c r="B107" s="150" t="str">
        <f t="array" aca="1" ref="B107" ca="1">IFERROR(IF(ROWS($1:105)&lt;=COUNTA($A$2:$A$181),INDEX($A$2:$A$181,SMALL(IF($A$2:$A$181&lt;&gt;"",ROW(INDIRECT("1:"&amp;ROWS($A$2:$A$181)))),ROWS($1:105))),""),"")</f>
        <v/>
      </c>
      <c r="Z107" s="149"/>
      <c r="AA107" s="149"/>
      <c r="AB107" s="149"/>
      <c r="AC107" s="149"/>
      <c r="AD107" s="149"/>
      <c r="AE107" s="149"/>
      <c r="AF107" s="149"/>
    </row>
    <row r="108" spans="1:32" x14ac:dyDescent="0.2">
      <c r="A108" s="157" t="str">
        <f>IF((Calendrier!BC108)="","",Calendrier!A108)</f>
        <v/>
      </c>
      <c r="B108" s="150" t="str">
        <f t="array" aca="1" ref="B108" ca="1">IFERROR(IF(ROWS($1:106)&lt;=COUNTA($A$2:$A$181),INDEX($A$2:$A$181,SMALL(IF($A$2:$A$181&lt;&gt;"",ROW(INDIRECT("1:"&amp;ROWS($A$2:$A$181)))),ROWS($1:106))),""),"")</f>
        <v/>
      </c>
      <c r="Z108" s="149"/>
      <c r="AA108" s="149"/>
      <c r="AB108" s="149"/>
      <c r="AC108" s="149"/>
      <c r="AD108" s="149"/>
      <c r="AE108" s="149"/>
      <c r="AF108" s="149"/>
    </row>
    <row r="109" spans="1:32" x14ac:dyDescent="0.2">
      <c r="A109" s="157" t="str">
        <f>IF((Calendrier!BC109)="","",Calendrier!A109)</f>
        <v/>
      </c>
      <c r="B109" s="150" t="str">
        <f t="array" aca="1" ref="B109" ca="1">IFERROR(IF(ROWS($1:107)&lt;=COUNTA($A$2:$A$181),INDEX($A$2:$A$181,SMALL(IF($A$2:$A$181&lt;&gt;"",ROW(INDIRECT("1:"&amp;ROWS($A$2:$A$181)))),ROWS($1:107))),""),"")</f>
        <v/>
      </c>
      <c r="Z109" s="149"/>
      <c r="AA109" s="149"/>
      <c r="AB109" s="149"/>
      <c r="AC109" s="149"/>
      <c r="AD109" s="149"/>
      <c r="AE109" s="149"/>
      <c r="AF109" s="149"/>
    </row>
    <row r="110" spans="1:32" x14ac:dyDescent="0.2">
      <c r="A110" s="157" t="str">
        <f>IF((Calendrier!BC110)="","",Calendrier!A110)</f>
        <v/>
      </c>
      <c r="B110" s="150" t="str">
        <f t="array" aca="1" ref="B110" ca="1">IFERROR(IF(ROWS($1:108)&lt;=COUNTA($A$2:$A$181),INDEX($A$2:$A$181,SMALL(IF($A$2:$A$181&lt;&gt;"",ROW(INDIRECT("1:"&amp;ROWS($A$2:$A$181)))),ROWS($1:108))),""),"")</f>
        <v/>
      </c>
      <c r="Z110" s="149"/>
      <c r="AA110" s="149"/>
      <c r="AB110" s="149"/>
      <c r="AC110" s="149"/>
      <c r="AD110" s="149"/>
      <c r="AE110" s="149"/>
      <c r="AF110" s="149"/>
    </row>
    <row r="111" spans="1:32" x14ac:dyDescent="0.2">
      <c r="A111" s="157" t="str">
        <f>IF((Calendrier!BC111)="","",Calendrier!A111)</f>
        <v/>
      </c>
      <c r="B111" s="150" t="str">
        <f t="array" aca="1" ref="B111" ca="1">IFERROR(IF(ROWS($1:109)&lt;=COUNTA($A$2:$A$181),INDEX($A$2:$A$181,SMALL(IF($A$2:$A$181&lt;&gt;"",ROW(INDIRECT("1:"&amp;ROWS($A$2:$A$181)))),ROWS($1:109))),""),"")</f>
        <v/>
      </c>
      <c r="Z111" s="149"/>
      <c r="AA111" s="149"/>
      <c r="AB111" s="149"/>
      <c r="AC111" s="149"/>
      <c r="AD111" s="149"/>
      <c r="AE111" s="149"/>
      <c r="AF111" s="149"/>
    </row>
    <row r="112" spans="1:32" x14ac:dyDescent="0.2">
      <c r="A112" s="157" t="str">
        <f>IF((Calendrier!BC112)="","",Calendrier!A112)</f>
        <v/>
      </c>
      <c r="B112" s="150" t="str">
        <f t="array" aca="1" ref="B112" ca="1">IFERROR(IF(ROWS($1:110)&lt;=COUNTA($A$2:$A$181),INDEX($A$2:$A$181,SMALL(IF($A$2:$A$181&lt;&gt;"",ROW(INDIRECT("1:"&amp;ROWS($A$2:$A$181)))),ROWS($1:110))),""),"")</f>
        <v/>
      </c>
      <c r="Z112" s="149"/>
      <c r="AA112" s="149"/>
      <c r="AB112" s="149"/>
      <c r="AC112" s="149"/>
      <c r="AD112" s="149"/>
      <c r="AE112" s="149"/>
      <c r="AF112" s="149"/>
    </row>
    <row r="113" spans="1:32" x14ac:dyDescent="0.2">
      <c r="A113" s="157" t="str">
        <f>IF((Calendrier!BC113)="","",Calendrier!A113)</f>
        <v/>
      </c>
      <c r="B113" s="150" t="str">
        <f t="array" aca="1" ref="B113" ca="1">IFERROR(IF(ROWS($1:111)&lt;=COUNTA($A$2:$A$181),INDEX($A$2:$A$181,SMALL(IF($A$2:$A$181&lt;&gt;"",ROW(INDIRECT("1:"&amp;ROWS($A$2:$A$181)))),ROWS($1:111))),""),"")</f>
        <v/>
      </c>
      <c r="Z113" s="149"/>
      <c r="AA113" s="149"/>
      <c r="AB113" s="149"/>
      <c r="AC113" s="149"/>
      <c r="AD113" s="149"/>
      <c r="AE113" s="149"/>
      <c r="AF113" s="149"/>
    </row>
    <row r="114" spans="1:32" x14ac:dyDescent="0.2">
      <c r="A114" s="157" t="str">
        <f>IF((Calendrier!BC114)="","",Calendrier!A114)</f>
        <v/>
      </c>
      <c r="B114" s="150" t="str">
        <f t="array" aca="1" ref="B114" ca="1">IFERROR(IF(ROWS($1:112)&lt;=COUNTA($A$2:$A$181),INDEX($A$2:$A$181,SMALL(IF($A$2:$A$181&lt;&gt;"",ROW(INDIRECT("1:"&amp;ROWS($A$2:$A$181)))),ROWS($1:112))),""),"")</f>
        <v/>
      </c>
      <c r="Z114" s="149"/>
      <c r="AA114" s="149"/>
      <c r="AB114" s="149"/>
      <c r="AC114" s="149"/>
      <c r="AD114" s="149"/>
      <c r="AE114" s="149"/>
      <c r="AF114" s="149"/>
    </row>
    <row r="115" spans="1:32" x14ac:dyDescent="0.2">
      <c r="A115" s="157" t="str">
        <f>IF((Calendrier!BC115)="","",Calendrier!A115)</f>
        <v/>
      </c>
      <c r="B115" s="150" t="str">
        <f t="array" aca="1" ref="B115" ca="1">IFERROR(IF(ROWS($1:113)&lt;=COUNTA($A$2:$A$181),INDEX($A$2:$A$181,SMALL(IF($A$2:$A$181&lt;&gt;"",ROW(INDIRECT("1:"&amp;ROWS($A$2:$A$181)))),ROWS($1:113))),""),"")</f>
        <v/>
      </c>
      <c r="C115" s="150"/>
      <c r="Z115" s="149"/>
      <c r="AA115" s="149"/>
      <c r="AB115" s="149"/>
      <c r="AC115" s="149"/>
      <c r="AD115" s="149"/>
      <c r="AE115" s="149"/>
      <c r="AF115" s="149"/>
    </row>
    <row r="116" spans="1:32" x14ac:dyDescent="0.2">
      <c r="A116" s="157" t="str">
        <f>IF((Calendrier!BC116)="","",Calendrier!A116)</f>
        <v/>
      </c>
      <c r="B116" s="150" t="str">
        <f t="array" aca="1" ref="B116" ca="1">IFERROR(IF(ROWS($1:114)&lt;=COUNTA($A$2:$A$181),INDEX($A$2:$A$181,SMALL(IF($A$2:$A$181&lt;&gt;"",ROW(INDIRECT("1:"&amp;ROWS($A$2:$A$181)))),ROWS($1:114))),""),"")</f>
        <v/>
      </c>
      <c r="Z116" s="149"/>
      <c r="AA116" s="149"/>
      <c r="AB116" s="149"/>
      <c r="AC116" s="149"/>
      <c r="AD116" s="149"/>
      <c r="AE116" s="149"/>
      <c r="AF116" s="149"/>
    </row>
    <row r="117" spans="1:32" x14ac:dyDescent="0.2">
      <c r="A117" s="157" t="str">
        <f>IF((Calendrier!BC117)="","",Calendrier!A117)</f>
        <v/>
      </c>
      <c r="B117" s="150" t="str">
        <f t="array" aca="1" ref="B117" ca="1">IFERROR(IF(ROWS($1:115)&lt;=COUNTA($A$2:$A$181),INDEX($A$2:$A$181,SMALL(IF($A$2:$A$181&lt;&gt;"",ROW(INDIRECT("1:"&amp;ROWS($A$2:$A$181)))),ROWS($1:115))),""),"")</f>
        <v/>
      </c>
      <c r="Z117" s="149"/>
      <c r="AA117" s="149"/>
      <c r="AB117" s="149"/>
      <c r="AC117" s="149"/>
      <c r="AD117" s="149"/>
      <c r="AE117" s="149"/>
      <c r="AF117" s="149"/>
    </row>
    <row r="118" spans="1:32" x14ac:dyDescent="0.2">
      <c r="A118" s="157" t="str">
        <f>IF((Calendrier!BC118)="","",Calendrier!A118)</f>
        <v/>
      </c>
      <c r="B118" s="150" t="str">
        <f t="array" aca="1" ref="B118" ca="1">IFERROR(IF(ROWS($1:116)&lt;=COUNTA($A$2:$A$181),INDEX($A$2:$A$181,SMALL(IF($A$2:$A$181&lt;&gt;"",ROW(INDIRECT("1:"&amp;ROWS($A$2:$A$181)))),ROWS($1:116))),""),"")</f>
        <v/>
      </c>
      <c r="Z118" s="149"/>
      <c r="AA118" s="149"/>
      <c r="AB118" s="149"/>
      <c r="AC118" s="149"/>
      <c r="AD118" s="149"/>
      <c r="AE118" s="149"/>
      <c r="AF118" s="149"/>
    </row>
    <row r="119" spans="1:32" x14ac:dyDescent="0.2">
      <c r="A119" s="157" t="str">
        <f>IF((Calendrier!BC119)="","",Calendrier!A119)</f>
        <v/>
      </c>
      <c r="B119" s="150" t="str">
        <f t="array" aca="1" ref="B119" ca="1">IFERROR(IF(ROWS($1:117)&lt;=COUNTA($A$2:$A$181),INDEX($A$2:$A$181,SMALL(IF($A$2:$A$181&lt;&gt;"",ROW(INDIRECT("1:"&amp;ROWS($A$2:$A$181)))),ROWS($1:117))),""),"")</f>
        <v/>
      </c>
      <c r="Z119" s="149"/>
      <c r="AA119" s="149"/>
      <c r="AB119" s="149"/>
      <c r="AC119" s="149"/>
      <c r="AD119" s="149"/>
      <c r="AE119" s="149"/>
      <c r="AF119" s="149"/>
    </row>
    <row r="120" spans="1:32" x14ac:dyDescent="0.2">
      <c r="A120" s="157" t="str">
        <f>IF((Calendrier!BC120)="","",Calendrier!A120)</f>
        <v/>
      </c>
      <c r="B120" s="150" t="str">
        <f t="array" aca="1" ref="B120" ca="1">IFERROR(IF(ROWS($1:118)&lt;=COUNTA($A$2:$A$181),INDEX($A$2:$A$181,SMALL(IF($A$2:$A$181&lt;&gt;"",ROW(INDIRECT("1:"&amp;ROWS($A$2:$A$181)))),ROWS($1:118))),""),"")</f>
        <v/>
      </c>
      <c r="Z120" s="149"/>
      <c r="AA120" s="149"/>
      <c r="AB120" s="149"/>
      <c r="AC120" s="149"/>
      <c r="AD120" s="149"/>
      <c r="AE120" s="149"/>
      <c r="AF120" s="149"/>
    </row>
    <row r="121" spans="1:32" x14ac:dyDescent="0.2">
      <c r="A121" s="157" t="str">
        <f>IF((Calendrier!BC121)="","",Calendrier!A121)</f>
        <v/>
      </c>
      <c r="B121" s="150" t="str">
        <f t="array" aca="1" ref="B121" ca="1">IFERROR(IF(ROWS($1:119)&lt;=COUNTA($A$2:$A$181),INDEX($A$2:$A$181,SMALL(IF($A$2:$A$181&lt;&gt;"",ROW(INDIRECT("1:"&amp;ROWS($A$2:$A$181)))),ROWS($1:119))),""),"")</f>
        <v/>
      </c>
      <c r="Z121" s="149"/>
      <c r="AA121" s="149"/>
      <c r="AB121" s="149"/>
      <c r="AC121" s="149"/>
      <c r="AD121" s="149"/>
      <c r="AE121" s="149"/>
      <c r="AF121" s="149"/>
    </row>
    <row r="122" spans="1:32" x14ac:dyDescent="0.2">
      <c r="A122" s="157" t="str">
        <f>IF((Calendrier!BC122)="","",Calendrier!A122)</f>
        <v/>
      </c>
      <c r="B122" s="150" t="str">
        <f t="array" aca="1" ref="B122" ca="1">IFERROR(IF(ROWS($1:120)&lt;=COUNTA($A$2:$A$181),INDEX($A$2:$A$181,SMALL(IF($A$2:$A$181&lt;&gt;"",ROW(INDIRECT("1:"&amp;ROWS($A$2:$A$181)))),ROWS($1:120))),""),"")</f>
        <v/>
      </c>
      <c r="Z122" s="149"/>
      <c r="AA122" s="149"/>
      <c r="AB122" s="149"/>
      <c r="AC122" s="149"/>
      <c r="AD122" s="149"/>
      <c r="AE122" s="149"/>
      <c r="AF122" s="149"/>
    </row>
    <row r="123" spans="1:32" x14ac:dyDescent="0.2">
      <c r="A123" s="157" t="str">
        <f>IF((Calendrier!BC123)="","",Calendrier!A123)</f>
        <v/>
      </c>
      <c r="B123" s="150" t="str">
        <f t="array" aca="1" ref="B123" ca="1">IFERROR(IF(ROWS($1:121)&lt;=COUNTA($A$2:$A$181),INDEX($A$2:$A$181,SMALL(IF($A$2:$A$181&lt;&gt;"",ROW(INDIRECT("1:"&amp;ROWS($A$2:$A$181)))),ROWS($1:121))),""),"")</f>
        <v/>
      </c>
      <c r="Z123" s="149"/>
      <c r="AA123" s="149"/>
      <c r="AB123" s="149"/>
      <c r="AC123" s="149"/>
      <c r="AD123" s="149"/>
      <c r="AE123" s="149"/>
      <c r="AF123" s="149"/>
    </row>
    <row r="124" spans="1:32" x14ac:dyDescent="0.2">
      <c r="A124" s="157" t="str">
        <f>IF((Calendrier!BC124)="","",Calendrier!A124)</f>
        <v/>
      </c>
      <c r="B124" s="150" t="str">
        <f t="array" aca="1" ref="B124" ca="1">IFERROR(IF(ROWS($1:122)&lt;=COUNTA($A$2:$A$181),INDEX($A$2:$A$181,SMALL(IF($A$2:$A$181&lt;&gt;"",ROW(INDIRECT("1:"&amp;ROWS($A$2:$A$181)))),ROWS($1:122))),""),"")</f>
        <v/>
      </c>
      <c r="Z124" s="149"/>
      <c r="AA124" s="149"/>
      <c r="AB124" s="149"/>
      <c r="AC124" s="149"/>
      <c r="AD124" s="149"/>
      <c r="AE124" s="149"/>
      <c r="AF124" s="149"/>
    </row>
    <row r="125" spans="1:32" x14ac:dyDescent="0.2">
      <c r="A125" s="157" t="str">
        <f>IF((Calendrier!BC125)="","",Calendrier!A125)</f>
        <v/>
      </c>
      <c r="B125" s="150" t="str">
        <f t="array" aca="1" ref="B125" ca="1">IFERROR(IF(ROWS($1:123)&lt;=COUNTA($A$2:$A$181),INDEX($A$2:$A$181,SMALL(IF($A$2:$A$181&lt;&gt;"",ROW(INDIRECT("1:"&amp;ROWS($A$2:$A$181)))),ROWS($1:123))),""),"")</f>
        <v/>
      </c>
      <c r="Z125" s="149"/>
      <c r="AA125" s="149"/>
      <c r="AB125" s="149"/>
      <c r="AC125" s="149"/>
      <c r="AD125" s="149"/>
      <c r="AE125" s="149"/>
      <c r="AF125" s="149"/>
    </row>
    <row r="126" spans="1:32" x14ac:dyDescent="0.2">
      <c r="A126" s="157" t="str">
        <f>IF((Calendrier!BC126)="","",Calendrier!A126)</f>
        <v/>
      </c>
      <c r="B126" s="150" t="str">
        <f t="array" aca="1" ref="B126" ca="1">IFERROR(IF(ROWS($1:124)&lt;=COUNTA($A$2:$A$181),INDEX($A$2:$A$181,SMALL(IF($A$2:$A$181&lt;&gt;"",ROW(INDIRECT("1:"&amp;ROWS($A$2:$A$181)))),ROWS($1:124))),""),"")</f>
        <v/>
      </c>
      <c r="Z126" s="149"/>
      <c r="AA126" s="149"/>
      <c r="AB126" s="149"/>
      <c r="AC126" s="149"/>
      <c r="AD126" s="149"/>
      <c r="AE126" s="149"/>
      <c r="AF126" s="149"/>
    </row>
    <row r="127" spans="1:32" x14ac:dyDescent="0.2">
      <c r="A127" s="157" t="str">
        <f>IF((Calendrier!BC127)="","",Calendrier!A127)</f>
        <v/>
      </c>
      <c r="B127" s="150" t="str">
        <f t="array" aca="1" ref="B127" ca="1">IFERROR(IF(ROWS($1:125)&lt;=COUNTA($A$2:$A$181),INDEX($A$2:$A$181,SMALL(IF($A$2:$A$181&lt;&gt;"",ROW(INDIRECT("1:"&amp;ROWS($A$2:$A$181)))),ROWS($1:125))),""),"")</f>
        <v/>
      </c>
      <c r="Z127" s="149"/>
      <c r="AA127" s="149"/>
      <c r="AB127" s="149"/>
      <c r="AC127" s="149"/>
      <c r="AD127" s="149"/>
      <c r="AE127" s="149"/>
      <c r="AF127" s="149"/>
    </row>
    <row r="128" spans="1:32" x14ac:dyDescent="0.2">
      <c r="A128" s="157" t="str">
        <f>IF((Calendrier!BC128)="","",Calendrier!A128)</f>
        <v/>
      </c>
      <c r="B128" s="150" t="str">
        <f t="array" aca="1" ref="B128" ca="1">IFERROR(IF(ROWS($1:126)&lt;=COUNTA($A$2:$A$181),INDEX($A$2:$A$181,SMALL(IF($A$2:$A$181&lt;&gt;"",ROW(INDIRECT("1:"&amp;ROWS($A$2:$A$181)))),ROWS($1:126))),""),"")</f>
        <v/>
      </c>
      <c r="Z128" s="149"/>
      <c r="AA128" s="149"/>
      <c r="AB128" s="149"/>
      <c r="AC128" s="149"/>
      <c r="AD128" s="149"/>
      <c r="AE128" s="149"/>
      <c r="AF128" s="149"/>
    </row>
    <row r="129" spans="1:38" x14ac:dyDescent="0.2">
      <c r="A129" s="157" t="str">
        <f>IF((Calendrier!BC129)="","",Calendrier!A129)</f>
        <v/>
      </c>
      <c r="B129" s="150" t="str">
        <f t="array" aca="1" ref="B129" ca="1">IFERROR(IF(ROWS($1:127)&lt;=COUNTA($A$2:$A$181),INDEX($A$2:$A$181,SMALL(IF($A$2:$A$181&lt;&gt;"",ROW(INDIRECT("1:"&amp;ROWS($A$2:$A$181)))),ROWS($1:127))),""),"")</f>
        <v/>
      </c>
      <c r="Z129" s="149"/>
      <c r="AA129" s="149"/>
      <c r="AB129" s="149"/>
      <c r="AC129" s="149"/>
      <c r="AD129" s="149"/>
      <c r="AE129" s="149"/>
      <c r="AF129" s="149"/>
    </row>
    <row r="130" spans="1:38" s="156" customFormat="1" x14ac:dyDescent="0.2">
      <c r="A130" s="157" t="str">
        <f>IF((Calendrier!BC130)="","",Calendrier!A130)</f>
        <v/>
      </c>
      <c r="B130" s="150" t="str">
        <f t="array" aca="1" ref="B130" ca="1">IFERROR(IF(ROWS($1:128)&lt;=COUNTA($A$2:$A$181),INDEX($A$2:$A$181,SMALL(IF($A$2:$A$181&lt;&gt;"",ROW(INDIRECT("1:"&amp;ROWS($A$2:$A$181)))),ROWS($1:128))),""),"")</f>
        <v/>
      </c>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c r="AA130" s="149"/>
      <c r="AB130" s="149"/>
      <c r="AC130" s="149"/>
      <c r="AD130" s="149"/>
      <c r="AE130" s="149"/>
      <c r="AF130" s="149"/>
      <c r="AG130" s="149"/>
      <c r="AH130" s="149"/>
      <c r="AI130" s="149"/>
      <c r="AJ130" s="149"/>
      <c r="AK130" s="149"/>
      <c r="AL130" s="149"/>
    </row>
    <row r="131" spans="1:38" x14ac:dyDescent="0.2">
      <c r="A131" s="157" t="str">
        <f>IF((Calendrier!BC131)="","",Calendrier!A131)</f>
        <v/>
      </c>
      <c r="B131" s="150" t="str">
        <f t="array" aca="1" ref="B131" ca="1">IFERROR(IF(ROWS($1:129)&lt;=COUNTA($A$2:$A$181),INDEX($A$2:$A$181,SMALL(IF($A$2:$A$181&lt;&gt;"",ROW(INDIRECT("1:"&amp;ROWS($A$2:$A$181)))),ROWS($1:129))),""),"")</f>
        <v/>
      </c>
      <c r="Z131" s="149"/>
      <c r="AA131" s="149"/>
      <c r="AB131" s="149"/>
      <c r="AC131" s="149"/>
      <c r="AD131" s="149"/>
      <c r="AE131" s="149"/>
      <c r="AF131" s="149"/>
    </row>
    <row r="132" spans="1:38" x14ac:dyDescent="0.2">
      <c r="A132" s="157" t="str">
        <f>IF((Calendrier!BC132)="","",Calendrier!A132)</f>
        <v/>
      </c>
      <c r="B132" s="150" t="str">
        <f t="array" aca="1" ref="B132" ca="1">IFERROR(IF(ROWS($1:130)&lt;=COUNTA($A$2:$A$181),INDEX($A$2:$A$181,SMALL(IF($A$2:$A$181&lt;&gt;"",ROW(INDIRECT("1:"&amp;ROWS($A$2:$A$181)))),ROWS($1:130))),""),"")</f>
        <v/>
      </c>
      <c r="Z132" s="149"/>
      <c r="AA132" s="149"/>
      <c r="AB132" s="149"/>
      <c r="AC132" s="149"/>
      <c r="AD132" s="149"/>
      <c r="AE132" s="149"/>
      <c r="AF132" s="149"/>
    </row>
    <row r="133" spans="1:38" x14ac:dyDescent="0.2">
      <c r="A133" s="157" t="str">
        <f>IF((Calendrier!BC133)="","",Calendrier!A133)</f>
        <v/>
      </c>
      <c r="B133" s="150" t="str">
        <f t="array" aca="1" ref="B133" ca="1">IFERROR(IF(ROWS($1:131)&lt;=COUNTA($A$2:$A$181),INDEX($A$2:$A$181,SMALL(IF($A$2:$A$181&lt;&gt;"",ROW(INDIRECT("1:"&amp;ROWS($A$2:$A$181)))),ROWS($1:131))),""),"")</f>
        <v/>
      </c>
      <c r="Z133" s="149"/>
      <c r="AA133" s="149"/>
      <c r="AB133" s="149"/>
      <c r="AC133" s="149"/>
      <c r="AD133" s="149"/>
      <c r="AE133" s="149"/>
      <c r="AF133" s="149"/>
    </row>
    <row r="134" spans="1:38" x14ac:dyDescent="0.2">
      <c r="A134" s="157" t="str">
        <f>IF((Calendrier!BC134)="","",Calendrier!A134)</f>
        <v/>
      </c>
      <c r="B134" s="150" t="str">
        <f t="array" aca="1" ref="B134" ca="1">IFERROR(IF(ROWS($1:132)&lt;=COUNTA($A$2:$A$181),INDEX($A$2:$A$181,SMALL(IF($A$2:$A$181&lt;&gt;"",ROW(INDIRECT("1:"&amp;ROWS($A$2:$A$181)))),ROWS($1:132))),""),"")</f>
        <v/>
      </c>
      <c r="Z134" s="149"/>
      <c r="AA134" s="149"/>
      <c r="AB134" s="149"/>
      <c r="AC134" s="149"/>
      <c r="AD134" s="149"/>
      <c r="AE134" s="149"/>
      <c r="AF134" s="149"/>
    </row>
    <row r="135" spans="1:38" x14ac:dyDescent="0.2">
      <c r="A135" s="157" t="str">
        <f>IF((Calendrier!BC135)="","",Calendrier!A135)</f>
        <v/>
      </c>
      <c r="B135" s="150" t="str">
        <f t="array" aca="1" ref="B135" ca="1">IFERROR(IF(ROWS($1:133)&lt;=COUNTA($A$2:$A$181),INDEX($A$2:$A$181,SMALL(IF($A$2:$A$181&lt;&gt;"",ROW(INDIRECT("1:"&amp;ROWS($A$2:$A$181)))),ROWS($1:133))),""),"")</f>
        <v/>
      </c>
      <c r="Z135" s="149"/>
      <c r="AA135" s="149"/>
      <c r="AB135" s="149"/>
      <c r="AC135" s="149"/>
      <c r="AD135" s="149"/>
      <c r="AE135" s="149"/>
      <c r="AF135" s="149"/>
    </row>
    <row r="136" spans="1:38" x14ac:dyDescent="0.2">
      <c r="A136" s="157" t="str">
        <f>IF((Calendrier!BC136)="","",Calendrier!A136)</f>
        <v/>
      </c>
      <c r="B136" s="150" t="str">
        <f t="array" aca="1" ref="B136" ca="1">IFERROR(IF(ROWS($1:134)&lt;=COUNTA($A$2:$A$181),INDEX($A$2:$A$181,SMALL(IF($A$2:$A$181&lt;&gt;"",ROW(INDIRECT("1:"&amp;ROWS($A$2:$A$181)))),ROWS($1:134))),""),"")</f>
        <v/>
      </c>
      <c r="Z136" s="149"/>
      <c r="AA136" s="149"/>
      <c r="AB136" s="149"/>
      <c r="AC136" s="149"/>
      <c r="AD136" s="149"/>
      <c r="AE136" s="149"/>
      <c r="AF136" s="149"/>
    </row>
    <row r="137" spans="1:38" x14ac:dyDescent="0.2">
      <c r="A137" s="157" t="str">
        <f>IF((Calendrier!BC137)="","",Calendrier!A137)</f>
        <v/>
      </c>
      <c r="B137" s="150" t="str">
        <f t="array" aca="1" ref="B137" ca="1">IFERROR(IF(ROWS($1:135)&lt;=COUNTA($A$2:$A$181),INDEX($A$2:$A$181,SMALL(IF($A$2:$A$181&lt;&gt;"",ROW(INDIRECT("1:"&amp;ROWS($A$2:$A$181)))),ROWS($1:135))),""),"")</f>
        <v/>
      </c>
      <c r="Z137" s="149"/>
      <c r="AA137" s="149"/>
      <c r="AB137" s="149"/>
      <c r="AC137" s="149"/>
      <c r="AD137" s="149"/>
      <c r="AE137" s="149"/>
      <c r="AF137" s="149"/>
    </row>
    <row r="138" spans="1:38" x14ac:dyDescent="0.2">
      <c r="A138" s="157" t="str">
        <f>IF((Calendrier!BC138)="","",Calendrier!A138)</f>
        <v/>
      </c>
      <c r="B138" s="150" t="str">
        <f t="array" aca="1" ref="B138" ca="1">IFERROR(IF(ROWS($1:136)&lt;=COUNTA($A$2:$A$181),INDEX($A$2:$A$181,SMALL(IF($A$2:$A$181&lt;&gt;"",ROW(INDIRECT("1:"&amp;ROWS($A$2:$A$181)))),ROWS($1:136))),""),"")</f>
        <v/>
      </c>
      <c r="Z138" s="149"/>
      <c r="AA138" s="149"/>
      <c r="AB138" s="149"/>
      <c r="AC138" s="149"/>
      <c r="AD138" s="149"/>
      <c r="AE138" s="149"/>
      <c r="AF138" s="149"/>
    </row>
    <row r="139" spans="1:38" x14ac:dyDescent="0.2">
      <c r="A139" s="157" t="str">
        <f>IF((Calendrier!BC139)="","",Calendrier!A139)</f>
        <v/>
      </c>
      <c r="B139" s="150" t="str">
        <f t="array" aca="1" ref="B139" ca="1">IFERROR(IF(ROWS($1:137)&lt;=COUNTA($A$2:$A$181),INDEX($A$2:$A$181,SMALL(IF($A$2:$A$181&lt;&gt;"",ROW(INDIRECT("1:"&amp;ROWS($A$2:$A$181)))),ROWS($1:137))),""),"")</f>
        <v/>
      </c>
      <c r="Z139" s="149"/>
      <c r="AA139" s="149"/>
      <c r="AB139" s="149"/>
      <c r="AC139" s="149"/>
      <c r="AD139" s="149"/>
      <c r="AE139" s="149"/>
      <c r="AF139" s="149"/>
    </row>
    <row r="140" spans="1:38" x14ac:dyDescent="0.2">
      <c r="A140" s="157" t="str">
        <f>IF((Calendrier!BC140)="","",Calendrier!A140)</f>
        <v/>
      </c>
      <c r="B140" s="150" t="str">
        <f t="array" aca="1" ref="B140" ca="1">IFERROR(IF(ROWS($1:138)&lt;=COUNTA($A$2:$A$181),INDEX($A$2:$A$181,SMALL(IF($A$2:$A$181&lt;&gt;"",ROW(INDIRECT("1:"&amp;ROWS($A$2:$A$181)))),ROWS($1:138))),""),"")</f>
        <v/>
      </c>
      <c r="Z140" s="149"/>
      <c r="AA140" s="149"/>
      <c r="AB140" s="149"/>
      <c r="AC140" s="149"/>
      <c r="AD140" s="149"/>
      <c r="AE140" s="149"/>
      <c r="AF140" s="149"/>
    </row>
    <row r="141" spans="1:38" x14ac:dyDescent="0.2">
      <c r="A141" s="157" t="str">
        <f>IF((Calendrier!BC141)="","",Calendrier!A141)</f>
        <v/>
      </c>
      <c r="B141" s="150" t="str">
        <f t="array" aca="1" ref="B141" ca="1">IFERROR(IF(ROWS($1:139)&lt;=COUNTA($A$2:$A$181),INDEX($A$2:$A$181,SMALL(IF($A$2:$A$181&lt;&gt;"",ROW(INDIRECT("1:"&amp;ROWS($A$2:$A$181)))),ROWS($1:139))),""),"")</f>
        <v/>
      </c>
      <c r="Z141" s="149"/>
      <c r="AA141" s="149"/>
      <c r="AB141" s="149"/>
      <c r="AC141" s="149"/>
      <c r="AD141" s="149"/>
      <c r="AE141" s="149"/>
      <c r="AF141" s="149"/>
    </row>
    <row r="142" spans="1:38" x14ac:dyDescent="0.2">
      <c r="A142" s="157" t="str">
        <f>IF((Calendrier!BC142)="","",Calendrier!A142)</f>
        <v/>
      </c>
      <c r="B142" s="150" t="str">
        <f t="array" aca="1" ref="B142" ca="1">IFERROR(IF(ROWS($1:140)&lt;=COUNTA($A$2:$A$181),INDEX($A$2:$A$181,SMALL(IF($A$2:$A$181&lt;&gt;"",ROW(INDIRECT("1:"&amp;ROWS($A$2:$A$181)))),ROWS($1:140))),""),"")</f>
        <v/>
      </c>
      <c r="Z142" s="149"/>
      <c r="AA142" s="149"/>
      <c r="AB142" s="149"/>
      <c r="AC142" s="149"/>
      <c r="AD142" s="149"/>
      <c r="AE142" s="149"/>
      <c r="AF142" s="149"/>
    </row>
    <row r="143" spans="1:38" x14ac:dyDescent="0.2">
      <c r="A143" s="157" t="str">
        <f>IF((Calendrier!BC143)="","",Calendrier!A143)</f>
        <v/>
      </c>
      <c r="B143" s="150" t="str">
        <f t="array" aca="1" ref="B143" ca="1">IFERROR(IF(ROWS($1:141)&lt;=COUNTA($A$2:$A$181),INDEX($A$2:$A$181,SMALL(IF($A$2:$A$181&lt;&gt;"",ROW(INDIRECT("1:"&amp;ROWS($A$2:$A$181)))),ROWS($1:141))),""),"")</f>
        <v/>
      </c>
      <c r="Z143" s="149"/>
      <c r="AA143" s="149"/>
      <c r="AB143" s="149"/>
      <c r="AC143" s="149"/>
      <c r="AD143" s="149"/>
      <c r="AE143" s="149"/>
      <c r="AF143" s="149"/>
    </row>
    <row r="144" spans="1:38" x14ac:dyDescent="0.2">
      <c r="A144" s="157" t="str">
        <f>IF((Calendrier!BC144)="","",Calendrier!A144)</f>
        <v/>
      </c>
      <c r="B144" s="150" t="str">
        <f t="array" aca="1" ref="B144" ca="1">IFERROR(IF(ROWS($1:142)&lt;=COUNTA($A$2:$A$181),INDEX($A$2:$A$181,SMALL(IF($A$2:$A$181&lt;&gt;"",ROW(INDIRECT("1:"&amp;ROWS($A$2:$A$181)))),ROWS($1:142))),""),"")</f>
        <v/>
      </c>
      <c r="Z144" s="149"/>
      <c r="AA144" s="149"/>
      <c r="AB144" s="149"/>
      <c r="AC144" s="149"/>
      <c r="AD144" s="149"/>
      <c r="AE144" s="149"/>
      <c r="AF144" s="149"/>
    </row>
    <row r="145" spans="1:32" x14ac:dyDescent="0.2">
      <c r="A145" s="157" t="str">
        <f>IF((Calendrier!BC145)="","",Calendrier!A145)</f>
        <v/>
      </c>
      <c r="B145" s="150" t="str">
        <f t="array" aca="1" ref="B145" ca="1">IFERROR(IF(ROWS($1:143)&lt;=COUNTA($A$2:$A$181),INDEX($A$2:$A$181,SMALL(IF($A$2:$A$181&lt;&gt;"",ROW(INDIRECT("1:"&amp;ROWS($A$2:$A$181)))),ROWS($1:143))),""),"")</f>
        <v/>
      </c>
      <c r="Z145" s="149"/>
      <c r="AA145" s="149"/>
      <c r="AB145" s="149"/>
      <c r="AC145" s="149"/>
      <c r="AD145" s="149"/>
      <c r="AE145" s="149"/>
      <c r="AF145" s="149"/>
    </row>
    <row r="146" spans="1:32" x14ac:dyDescent="0.2">
      <c r="A146" s="157" t="str">
        <f>IF((Calendrier!BC146)="","",Calendrier!A146)</f>
        <v/>
      </c>
      <c r="B146" s="150" t="str">
        <f t="array" aca="1" ref="B146" ca="1">IFERROR(IF(ROWS($1:144)&lt;=COUNTA($A$2:$A$181),INDEX($A$2:$A$181,SMALL(IF($A$2:$A$181&lt;&gt;"",ROW(INDIRECT("1:"&amp;ROWS($A$2:$A$181)))),ROWS($1:144))),""),"")</f>
        <v/>
      </c>
      <c r="Z146" s="149"/>
      <c r="AA146" s="149"/>
      <c r="AB146" s="149"/>
      <c r="AC146" s="149"/>
      <c r="AD146" s="149"/>
      <c r="AE146" s="149"/>
      <c r="AF146" s="149"/>
    </row>
    <row r="147" spans="1:32" x14ac:dyDescent="0.2">
      <c r="A147" s="157" t="str">
        <f>IF((Calendrier!BC147)="","",Calendrier!A147)</f>
        <v/>
      </c>
      <c r="B147" s="150" t="str">
        <f t="array" aca="1" ref="B147" ca="1">IFERROR(IF(ROWS($1:145)&lt;=COUNTA($A$2:$A$181),INDEX($A$2:$A$181,SMALL(IF($A$2:$A$181&lt;&gt;"",ROW(INDIRECT("1:"&amp;ROWS($A$2:$A$181)))),ROWS($1:145))),""),"")</f>
        <v/>
      </c>
      <c r="Z147" s="149"/>
      <c r="AA147" s="149"/>
      <c r="AB147" s="149"/>
      <c r="AC147" s="149"/>
      <c r="AD147" s="149"/>
      <c r="AE147" s="149"/>
      <c r="AF147" s="149"/>
    </row>
    <row r="148" spans="1:32" x14ac:dyDescent="0.2">
      <c r="A148" s="157" t="str">
        <f>IF((Calendrier!BC148)="","",Calendrier!A148)</f>
        <v/>
      </c>
      <c r="B148" s="150" t="str">
        <f t="array" aca="1" ref="B148" ca="1">IFERROR(IF(ROWS($1:146)&lt;=COUNTA($A$2:$A$181),INDEX($A$2:$A$181,SMALL(IF($A$2:$A$181&lt;&gt;"",ROW(INDIRECT("1:"&amp;ROWS($A$2:$A$181)))),ROWS($1:146))),""),"")</f>
        <v/>
      </c>
      <c r="Z148" s="149"/>
      <c r="AA148" s="149"/>
      <c r="AB148" s="149"/>
      <c r="AC148" s="149"/>
      <c r="AD148" s="149"/>
      <c r="AE148" s="149"/>
      <c r="AF148" s="149"/>
    </row>
    <row r="149" spans="1:32" x14ac:dyDescent="0.2">
      <c r="A149" s="157" t="str">
        <f>IF((Calendrier!BC149)="","",Calendrier!A149)</f>
        <v/>
      </c>
      <c r="B149" s="150" t="str">
        <f t="array" aca="1" ref="B149" ca="1">IFERROR(IF(ROWS($1:147)&lt;=COUNTA($A$2:$A$181),INDEX($A$2:$A$181,SMALL(IF($A$2:$A$181&lt;&gt;"",ROW(INDIRECT("1:"&amp;ROWS($A$2:$A$181)))),ROWS($1:147))),""),"")</f>
        <v/>
      </c>
      <c r="Z149" s="149"/>
      <c r="AA149" s="149"/>
      <c r="AB149" s="149"/>
      <c r="AC149" s="149"/>
      <c r="AD149" s="149"/>
      <c r="AE149" s="149"/>
      <c r="AF149" s="149"/>
    </row>
    <row r="150" spans="1:32" x14ac:dyDescent="0.2">
      <c r="A150" s="157" t="str">
        <f>IF((Calendrier!BC150)="","",Calendrier!A150)</f>
        <v/>
      </c>
      <c r="B150" s="150" t="str">
        <f t="array" aca="1" ref="B150" ca="1">IFERROR(IF(ROWS($1:148)&lt;=COUNTA($A$2:$A$181),INDEX($A$2:$A$181,SMALL(IF($A$2:$A$181&lt;&gt;"",ROW(INDIRECT("1:"&amp;ROWS($A$2:$A$181)))),ROWS($1:148))),""),"")</f>
        <v/>
      </c>
      <c r="Z150" s="149"/>
      <c r="AA150" s="149"/>
      <c r="AB150" s="149"/>
      <c r="AC150" s="149"/>
      <c r="AD150" s="149"/>
      <c r="AE150" s="149"/>
      <c r="AF150" s="149"/>
    </row>
    <row r="151" spans="1:32" x14ac:dyDescent="0.2">
      <c r="A151" s="157" t="str">
        <f>IF((Calendrier!BC151)="","",Calendrier!A151)</f>
        <v/>
      </c>
      <c r="B151" s="150" t="str">
        <f t="array" aca="1" ref="B151" ca="1">IFERROR(IF(ROWS($1:149)&lt;=COUNTA($A$2:$A$181),INDEX($A$2:$A$181,SMALL(IF($A$2:$A$181&lt;&gt;"",ROW(INDIRECT("1:"&amp;ROWS($A$2:$A$181)))),ROWS($1:149))),""),"")</f>
        <v/>
      </c>
      <c r="Z151" s="149"/>
      <c r="AA151" s="149"/>
      <c r="AB151" s="149"/>
      <c r="AC151" s="149"/>
      <c r="AD151" s="149"/>
      <c r="AE151" s="149"/>
      <c r="AF151" s="149"/>
    </row>
    <row r="152" spans="1:32" x14ac:dyDescent="0.2">
      <c r="A152" s="157" t="str">
        <f>IF((Calendrier!BC152)="","",Calendrier!A152)</f>
        <v/>
      </c>
      <c r="B152" s="150" t="str">
        <f t="array" aca="1" ref="B152" ca="1">IFERROR(IF(ROWS($1:150)&lt;=COUNTA($A$2:$A$181),INDEX($A$2:$A$181,SMALL(IF($A$2:$A$181&lt;&gt;"",ROW(INDIRECT("1:"&amp;ROWS($A$2:$A$181)))),ROWS($1:150))),""),"")</f>
        <v/>
      </c>
      <c r="Z152" s="149"/>
      <c r="AA152" s="149"/>
      <c r="AB152" s="149"/>
      <c r="AC152" s="149"/>
      <c r="AD152" s="149"/>
      <c r="AE152" s="149"/>
      <c r="AF152" s="149"/>
    </row>
    <row r="153" spans="1:32" x14ac:dyDescent="0.2">
      <c r="A153" s="157" t="str">
        <f>IF((Calendrier!BC153)="","",Calendrier!A153)</f>
        <v/>
      </c>
      <c r="B153" s="150" t="str">
        <f t="array" aca="1" ref="B153" ca="1">IFERROR(IF(ROWS($1:151)&lt;=COUNTA($A$2:$A$181),INDEX($A$2:$A$181,SMALL(IF($A$2:$A$181&lt;&gt;"",ROW(INDIRECT("1:"&amp;ROWS($A$2:$A$181)))),ROWS($1:151))),""),"")</f>
        <v/>
      </c>
      <c r="Z153" s="149"/>
      <c r="AA153" s="149"/>
      <c r="AB153" s="149"/>
      <c r="AC153" s="149"/>
      <c r="AD153" s="149"/>
      <c r="AE153" s="149"/>
      <c r="AF153" s="149"/>
    </row>
    <row r="154" spans="1:32" x14ac:dyDescent="0.2">
      <c r="A154" s="157" t="str">
        <f>IF((Calendrier!BC154)="","",Calendrier!A154)</f>
        <v/>
      </c>
      <c r="B154" s="150" t="str">
        <f t="array" aca="1" ref="B154" ca="1">IFERROR(IF(ROWS($1:152)&lt;=COUNTA($A$2:$A$181),INDEX($A$2:$A$181,SMALL(IF($A$2:$A$181&lt;&gt;"",ROW(INDIRECT("1:"&amp;ROWS($A$2:$A$181)))),ROWS($1:152))),""),"")</f>
        <v/>
      </c>
      <c r="Z154" s="149"/>
      <c r="AA154" s="149"/>
      <c r="AB154" s="149"/>
      <c r="AC154" s="149"/>
      <c r="AD154" s="149"/>
      <c r="AE154" s="149"/>
      <c r="AF154" s="149"/>
    </row>
    <row r="155" spans="1:32" x14ac:dyDescent="0.2">
      <c r="A155" s="157" t="str">
        <f>IF((Calendrier!BC155)="","",Calendrier!A155)</f>
        <v/>
      </c>
      <c r="B155" s="150" t="str">
        <f t="array" aca="1" ref="B155" ca="1">IFERROR(IF(ROWS($1:153)&lt;=COUNTA($A$2:$A$181),INDEX($A$2:$A$181,SMALL(IF($A$2:$A$181&lt;&gt;"",ROW(INDIRECT("1:"&amp;ROWS($A$2:$A$181)))),ROWS($1:153))),""),"")</f>
        <v/>
      </c>
      <c r="Z155" s="149"/>
      <c r="AA155" s="149"/>
      <c r="AB155" s="149"/>
      <c r="AC155" s="149"/>
      <c r="AD155" s="149"/>
      <c r="AE155" s="149"/>
      <c r="AF155" s="149"/>
    </row>
    <row r="156" spans="1:32" x14ac:dyDescent="0.2">
      <c r="A156" s="157" t="str">
        <f>IF((Calendrier!BC156)="","",Calendrier!A156)</f>
        <v/>
      </c>
      <c r="B156" s="150" t="str">
        <f t="array" aca="1" ref="B156" ca="1">IFERROR(IF(ROWS($1:154)&lt;=COUNTA($A$2:$A$181),INDEX($A$2:$A$181,SMALL(IF($A$2:$A$181&lt;&gt;"",ROW(INDIRECT("1:"&amp;ROWS($A$2:$A$181)))),ROWS($1:154))),""),"")</f>
        <v/>
      </c>
      <c r="Z156" s="149"/>
      <c r="AA156" s="149"/>
      <c r="AB156" s="149"/>
      <c r="AC156" s="149"/>
      <c r="AD156" s="149"/>
      <c r="AE156" s="149"/>
      <c r="AF156" s="149"/>
    </row>
    <row r="157" spans="1:32" x14ac:dyDescent="0.2">
      <c r="A157" s="157" t="str">
        <f>IF((Calendrier!BC157)="","",Calendrier!A157)</f>
        <v/>
      </c>
      <c r="B157" s="150" t="str">
        <f t="array" aca="1" ref="B157" ca="1">IFERROR(IF(ROWS($1:155)&lt;=COUNTA($A$2:$A$181),INDEX($A$2:$A$181,SMALL(IF($A$2:$A$181&lt;&gt;"",ROW(INDIRECT("1:"&amp;ROWS($A$2:$A$181)))),ROWS($1:155))),""),"")</f>
        <v/>
      </c>
      <c r="Z157" s="149"/>
      <c r="AA157" s="149"/>
      <c r="AB157" s="149"/>
      <c r="AC157" s="149"/>
      <c r="AD157" s="149"/>
      <c r="AE157" s="149"/>
      <c r="AF157" s="149"/>
    </row>
    <row r="158" spans="1:32" x14ac:dyDescent="0.2">
      <c r="A158" s="157" t="str">
        <f>IF((Calendrier!BC158)="","",Calendrier!A158)</f>
        <v/>
      </c>
      <c r="B158" s="150" t="str">
        <f t="array" aca="1" ref="B158" ca="1">IFERROR(IF(ROWS($1:156)&lt;=COUNTA($A$2:$A$181),INDEX($A$2:$A$181,SMALL(IF($A$2:$A$181&lt;&gt;"",ROW(INDIRECT("1:"&amp;ROWS($A$2:$A$181)))),ROWS($1:156))),""),"")</f>
        <v/>
      </c>
      <c r="Z158" s="149"/>
      <c r="AA158" s="149"/>
      <c r="AB158" s="149"/>
      <c r="AC158" s="149"/>
      <c r="AD158" s="149"/>
      <c r="AE158" s="149"/>
      <c r="AF158" s="149"/>
    </row>
    <row r="159" spans="1:32" x14ac:dyDescent="0.2">
      <c r="A159" s="157" t="str">
        <f>IF((Calendrier!BC159)="","",Calendrier!A159)</f>
        <v/>
      </c>
      <c r="B159" s="150" t="str">
        <f t="array" aca="1" ref="B159" ca="1">IFERROR(IF(ROWS($1:157)&lt;=COUNTA($A$2:$A$181),INDEX($A$2:$A$181,SMALL(IF($A$2:$A$181&lt;&gt;"",ROW(INDIRECT("1:"&amp;ROWS($A$2:$A$181)))),ROWS($1:157))),""),"")</f>
        <v/>
      </c>
      <c r="Z159" s="149"/>
      <c r="AA159" s="149"/>
      <c r="AB159" s="149"/>
      <c r="AC159" s="149"/>
      <c r="AD159" s="149"/>
      <c r="AE159" s="149"/>
      <c r="AF159" s="149"/>
    </row>
    <row r="160" spans="1:32" x14ac:dyDescent="0.2">
      <c r="A160" s="157" t="str">
        <f>IF((Calendrier!BC160)="","",Calendrier!A160)</f>
        <v/>
      </c>
      <c r="B160" s="150" t="str">
        <f t="array" aca="1" ref="B160" ca="1">IFERROR(IF(ROWS($1:158)&lt;=COUNTA($A$2:$A$181),INDEX($A$2:$A$181,SMALL(IF($A$2:$A$181&lt;&gt;"",ROW(INDIRECT("1:"&amp;ROWS($A$2:$A$181)))),ROWS($1:158))),""),"")</f>
        <v/>
      </c>
      <c r="Z160" s="149"/>
      <c r="AA160" s="149"/>
      <c r="AB160" s="149"/>
      <c r="AC160" s="149"/>
      <c r="AD160" s="149"/>
      <c r="AE160" s="149"/>
      <c r="AF160" s="149"/>
    </row>
    <row r="161" spans="1:32" x14ac:dyDescent="0.2">
      <c r="A161" s="157" t="str">
        <f>IF((Calendrier!BC161)="","",Calendrier!A161)</f>
        <v/>
      </c>
      <c r="B161" s="150" t="str">
        <f t="array" aca="1" ref="B161" ca="1">IFERROR(IF(ROWS($1:159)&lt;=COUNTA($A$2:$A$181),INDEX($A$2:$A$181,SMALL(IF($A$2:$A$181&lt;&gt;"",ROW(INDIRECT("1:"&amp;ROWS($A$2:$A$181)))),ROWS($1:159))),""),"")</f>
        <v/>
      </c>
      <c r="Z161" s="149"/>
      <c r="AA161" s="149"/>
      <c r="AB161" s="149"/>
      <c r="AC161" s="149"/>
      <c r="AD161" s="149"/>
      <c r="AE161" s="149"/>
      <c r="AF161" s="149"/>
    </row>
    <row r="162" spans="1:32" x14ac:dyDescent="0.2">
      <c r="A162" s="157" t="str">
        <f>IF((Calendrier!BC162)="","",Calendrier!A162)</f>
        <v/>
      </c>
      <c r="B162" s="150" t="str">
        <f t="array" aca="1" ref="B162" ca="1">IFERROR(IF(ROWS($1:160)&lt;=COUNTA($A$2:$A$181),INDEX($A$2:$A$181,SMALL(IF($A$2:$A$181&lt;&gt;"",ROW(INDIRECT("1:"&amp;ROWS($A$2:$A$181)))),ROWS($1:160))),""),"")</f>
        <v/>
      </c>
      <c r="Z162" s="149"/>
      <c r="AA162" s="149"/>
      <c r="AB162" s="149"/>
      <c r="AC162" s="149"/>
      <c r="AD162" s="149"/>
      <c r="AE162" s="149"/>
      <c r="AF162" s="149"/>
    </row>
    <row r="163" spans="1:32" x14ac:dyDescent="0.2">
      <c r="A163" s="157" t="str">
        <f>IF((Calendrier!BC163)="","",Calendrier!A163)</f>
        <v/>
      </c>
      <c r="B163" s="150" t="str">
        <f t="array" aca="1" ref="B163" ca="1">IFERROR(IF(ROWS($1:161)&lt;=COUNTA($A$2:$A$181),INDEX($A$2:$A$181,SMALL(IF($A$2:$A$181&lt;&gt;"",ROW(INDIRECT("1:"&amp;ROWS($A$2:$A$181)))),ROWS($1:161))),""),"")</f>
        <v/>
      </c>
      <c r="Z163" s="149"/>
      <c r="AA163" s="149"/>
      <c r="AB163" s="149"/>
      <c r="AC163" s="149"/>
      <c r="AD163" s="149"/>
      <c r="AE163" s="149"/>
      <c r="AF163" s="149"/>
    </row>
    <row r="164" spans="1:32" x14ac:dyDescent="0.2">
      <c r="A164" s="157" t="str">
        <f>IF((Calendrier!BC164)="","",Calendrier!A164)</f>
        <v/>
      </c>
      <c r="B164" s="150" t="str">
        <f t="array" aca="1" ref="B164" ca="1">IFERROR(IF(ROWS($1:162)&lt;=COUNTA($A$2:$A$181),INDEX($A$2:$A$181,SMALL(IF($A$2:$A$181&lt;&gt;"",ROW(INDIRECT("1:"&amp;ROWS($A$2:$A$181)))),ROWS($1:162))),""),"")</f>
        <v/>
      </c>
      <c r="Z164" s="149"/>
      <c r="AA164" s="149"/>
      <c r="AB164" s="149"/>
      <c r="AC164" s="149"/>
      <c r="AD164" s="149"/>
      <c r="AE164" s="149"/>
      <c r="AF164" s="149"/>
    </row>
    <row r="165" spans="1:32" x14ac:dyDescent="0.2">
      <c r="A165" s="157" t="str">
        <f>IF((Calendrier!BC165)="","",Calendrier!A165)</f>
        <v/>
      </c>
      <c r="B165" s="150" t="str">
        <f t="array" aca="1" ref="B165" ca="1">IFERROR(IF(ROWS($1:163)&lt;=COUNTA($A$2:$A$181),INDEX($A$2:$A$181,SMALL(IF($A$2:$A$181&lt;&gt;"",ROW(INDIRECT("1:"&amp;ROWS($A$2:$A$181)))),ROWS($1:163))),""),"")</f>
        <v/>
      </c>
      <c r="Z165" s="149"/>
      <c r="AA165" s="149"/>
      <c r="AB165" s="149"/>
      <c r="AC165" s="149"/>
      <c r="AD165" s="149"/>
      <c r="AE165" s="149"/>
      <c r="AF165" s="149"/>
    </row>
    <row r="166" spans="1:32" x14ac:dyDescent="0.2">
      <c r="A166" s="157" t="str">
        <f>IF((Calendrier!BC166)="","",Calendrier!A166)</f>
        <v/>
      </c>
      <c r="B166" s="150" t="str">
        <f t="array" aca="1" ref="B166" ca="1">IFERROR(IF(ROWS($1:164)&lt;=COUNTA($A$2:$A$181),INDEX($A$2:$A$181,SMALL(IF($A$2:$A$181&lt;&gt;"",ROW(INDIRECT("1:"&amp;ROWS($A$2:$A$181)))),ROWS($1:164))),""),"")</f>
        <v/>
      </c>
      <c r="Z166" s="149"/>
      <c r="AA166" s="149"/>
      <c r="AB166" s="149"/>
      <c r="AC166" s="149"/>
      <c r="AD166" s="149"/>
      <c r="AE166" s="149"/>
      <c r="AF166" s="149"/>
    </row>
    <row r="167" spans="1:32" x14ac:dyDescent="0.2">
      <c r="A167" s="157" t="str">
        <f>IF((Calendrier!BC167)="","",Calendrier!A167)</f>
        <v/>
      </c>
      <c r="B167" s="150" t="str">
        <f t="array" aca="1" ref="B167" ca="1">IFERROR(IF(ROWS($1:165)&lt;=COUNTA($A$2:$A$181),INDEX($A$2:$A$181,SMALL(IF($A$2:$A$181&lt;&gt;"",ROW(INDIRECT("1:"&amp;ROWS($A$2:$A$181)))),ROWS($1:165))),""),"")</f>
        <v/>
      </c>
      <c r="Z167" s="149"/>
      <c r="AA167" s="149"/>
      <c r="AB167" s="149"/>
      <c r="AC167" s="149"/>
      <c r="AD167" s="149"/>
      <c r="AE167" s="149"/>
      <c r="AF167" s="149"/>
    </row>
    <row r="168" spans="1:32" x14ac:dyDescent="0.2">
      <c r="A168" s="157" t="str">
        <f>IF((Calendrier!BC168)="","",Calendrier!A168)</f>
        <v/>
      </c>
      <c r="B168" s="150" t="str">
        <f t="array" aca="1" ref="B168" ca="1">IFERROR(IF(ROWS($1:166)&lt;=COUNTA($A$2:$A$181),INDEX($A$2:$A$181,SMALL(IF($A$2:$A$181&lt;&gt;"",ROW(INDIRECT("1:"&amp;ROWS($A$2:$A$181)))),ROWS($1:166))),""),"")</f>
        <v/>
      </c>
      <c r="Z168" s="149"/>
      <c r="AA168" s="149"/>
      <c r="AB168" s="149"/>
      <c r="AC168" s="149"/>
      <c r="AD168" s="149"/>
      <c r="AE168" s="149"/>
      <c r="AF168" s="149"/>
    </row>
    <row r="169" spans="1:32" x14ac:dyDescent="0.2">
      <c r="A169" s="157" t="str">
        <f>IF((Calendrier!BC169)="","",Calendrier!A169)</f>
        <v/>
      </c>
      <c r="B169" s="150" t="str">
        <f t="array" aca="1" ref="B169" ca="1">IFERROR(IF(ROWS($1:167)&lt;=COUNTA($A$2:$A$181),INDEX($A$2:$A$181,SMALL(IF($A$2:$A$181&lt;&gt;"",ROW(INDIRECT("1:"&amp;ROWS($A$2:$A$181)))),ROWS($1:167))),""),"")</f>
        <v/>
      </c>
      <c r="Z169" s="149"/>
      <c r="AA169" s="149"/>
      <c r="AB169" s="149"/>
      <c r="AC169" s="149"/>
      <c r="AD169" s="149"/>
      <c r="AE169" s="149"/>
      <c r="AF169" s="149"/>
    </row>
    <row r="170" spans="1:32" x14ac:dyDescent="0.2">
      <c r="A170" s="157" t="str">
        <f>IF((Calendrier!BC170)="","",Calendrier!A170)</f>
        <v/>
      </c>
      <c r="B170" s="150" t="str">
        <f t="array" aca="1" ref="B170" ca="1">IFERROR(IF(ROWS($1:168)&lt;=COUNTA($A$2:$A$181),INDEX($A$2:$A$181,SMALL(IF($A$2:$A$181&lt;&gt;"",ROW(INDIRECT("1:"&amp;ROWS($A$2:$A$181)))),ROWS($1:168))),""),"")</f>
        <v/>
      </c>
      <c r="Z170" s="149"/>
      <c r="AA170" s="149"/>
      <c r="AB170" s="149"/>
      <c r="AC170" s="149"/>
      <c r="AD170" s="149"/>
      <c r="AE170" s="149"/>
      <c r="AF170" s="149"/>
    </row>
    <row r="171" spans="1:32" x14ac:dyDescent="0.2">
      <c r="A171" s="157" t="str">
        <f>IF((Calendrier!BC171)="","",Calendrier!A171)</f>
        <v/>
      </c>
      <c r="B171" s="150" t="str">
        <f t="array" aca="1" ref="B171" ca="1">IFERROR(IF(ROWS($1:169)&lt;=COUNTA($A$2:$A$181),INDEX($A$2:$A$181,SMALL(IF($A$2:$A$181&lt;&gt;"",ROW(INDIRECT("1:"&amp;ROWS($A$2:$A$181)))),ROWS($1:169))),""),"")</f>
        <v/>
      </c>
      <c r="Z171" s="149"/>
      <c r="AA171" s="149"/>
      <c r="AB171" s="149"/>
      <c r="AC171" s="149"/>
      <c r="AD171" s="149"/>
      <c r="AE171" s="149"/>
      <c r="AF171" s="149"/>
    </row>
    <row r="172" spans="1:32" x14ac:dyDescent="0.2">
      <c r="A172" s="157" t="str">
        <f>IF((Calendrier!BC172)="","",Calendrier!A172)</f>
        <v/>
      </c>
      <c r="B172" s="150" t="str">
        <f t="array" aca="1" ref="B172" ca="1">IFERROR(IF(ROWS($1:170)&lt;=COUNTA($A$2:$A$181),INDEX($A$2:$A$181,SMALL(IF($A$2:$A$181&lt;&gt;"",ROW(INDIRECT("1:"&amp;ROWS($A$2:$A$181)))),ROWS($1:170))),""),"")</f>
        <v/>
      </c>
      <c r="Z172" s="149"/>
      <c r="AA172" s="149"/>
      <c r="AB172" s="149"/>
      <c r="AC172" s="149"/>
      <c r="AD172" s="149"/>
      <c r="AE172" s="149"/>
      <c r="AF172" s="149"/>
    </row>
    <row r="173" spans="1:32" x14ac:dyDescent="0.2">
      <c r="A173" s="157" t="str">
        <f>IF((Calendrier!BC173)="","",Calendrier!A173)</f>
        <v/>
      </c>
      <c r="B173" s="150" t="str">
        <f t="array" aca="1" ref="B173" ca="1">IFERROR(IF(ROWS($1:171)&lt;=COUNTA($A$2:$A$181),INDEX($A$2:$A$181,SMALL(IF($A$2:$A$181&lt;&gt;"",ROW(INDIRECT("1:"&amp;ROWS($A$2:$A$181)))),ROWS($1:171))),""),"")</f>
        <v/>
      </c>
      <c r="Z173" s="149"/>
      <c r="AA173" s="149"/>
      <c r="AB173" s="149"/>
      <c r="AC173" s="149"/>
      <c r="AD173" s="149"/>
      <c r="AE173" s="149"/>
      <c r="AF173" s="149"/>
    </row>
    <row r="174" spans="1:32" x14ac:dyDescent="0.2">
      <c r="A174" s="157" t="str">
        <f>IF((Calendrier!BC174)="","",Calendrier!A174)</f>
        <v/>
      </c>
      <c r="B174" s="150" t="str">
        <f t="array" aca="1" ref="B174" ca="1">IFERROR(IF(ROWS($1:172)&lt;=COUNTA($A$2:$A$181),INDEX($A$2:$A$181,SMALL(IF($A$2:$A$181&lt;&gt;"",ROW(INDIRECT("1:"&amp;ROWS($A$2:$A$181)))),ROWS($1:172))),""),"")</f>
        <v/>
      </c>
      <c r="Z174" s="149"/>
      <c r="AA174" s="149"/>
      <c r="AB174" s="149"/>
      <c r="AC174" s="149"/>
      <c r="AD174" s="149"/>
      <c r="AE174" s="149"/>
      <c r="AF174" s="149"/>
    </row>
    <row r="175" spans="1:32" x14ac:dyDescent="0.2">
      <c r="A175" s="157" t="str">
        <f>IF((Calendrier!BC175)="","",Calendrier!A175)</f>
        <v/>
      </c>
      <c r="B175" s="150" t="str">
        <f t="array" aca="1" ref="B175" ca="1">IFERROR(IF(ROWS($1:173)&lt;=COUNTA($A$2:$A$181),INDEX($A$2:$A$181,SMALL(IF($A$2:$A$181&lt;&gt;"",ROW(INDIRECT("1:"&amp;ROWS($A$2:$A$181)))),ROWS($1:173))),""),"")</f>
        <v/>
      </c>
      <c r="Z175" s="149"/>
      <c r="AA175" s="149"/>
      <c r="AB175" s="149"/>
      <c r="AC175" s="149"/>
      <c r="AD175" s="149"/>
      <c r="AE175" s="149"/>
      <c r="AF175" s="149"/>
    </row>
    <row r="176" spans="1:32" x14ac:dyDescent="0.2">
      <c r="A176" s="157" t="str">
        <f>IF((Calendrier!BC176)="","",Calendrier!A176)</f>
        <v/>
      </c>
      <c r="B176" s="150" t="str">
        <f t="array" aca="1" ref="B176" ca="1">IFERROR(IF(ROWS($1:174)&lt;=COUNTA($A$2:$A$181),INDEX($A$2:$A$181,SMALL(IF($A$2:$A$181&lt;&gt;"",ROW(INDIRECT("1:"&amp;ROWS($A$2:$A$181)))),ROWS($1:174))),""),"")</f>
        <v/>
      </c>
      <c r="Z176" s="149"/>
      <c r="AA176" s="149"/>
      <c r="AB176" s="149"/>
      <c r="AC176" s="149"/>
      <c r="AD176" s="149"/>
      <c r="AE176" s="149"/>
      <c r="AF176" s="149"/>
    </row>
    <row r="177" spans="1:32" x14ac:dyDescent="0.2">
      <c r="A177" s="157" t="str">
        <f>IF((Calendrier!BC177)="","",Calendrier!A177)</f>
        <v/>
      </c>
      <c r="B177" s="150" t="str">
        <f t="array" aca="1" ref="B177" ca="1">IFERROR(IF(ROWS($1:175)&lt;=COUNTA($A$2:$A$181),INDEX($A$2:$A$181,SMALL(IF($A$2:$A$181&lt;&gt;"",ROW(INDIRECT("1:"&amp;ROWS($A$2:$A$181)))),ROWS($1:175))),""),"")</f>
        <v/>
      </c>
      <c r="Z177" s="149"/>
      <c r="AA177" s="149"/>
      <c r="AB177" s="149"/>
      <c r="AC177" s="149"/>
      <c r="AD177" s="149"/>
      <c r="AE177" s="149"/>
      <c r="AF177" s="149"/>
    </row>
    <row r="178" spans="1:32" x14ac:dyDescent="0.2">
      <c r="A178" s="157" t="str">
        <f>IF((Calendrier!BC178)="","",Calendrier!A178)</f>
        <v/>
      </c>
      <c r="B178" s="150" t="str">
        <f t="array" aca="1" ref="B178" ca="1">IFERROR(IF(ROWS($1:176)&lt;=COUNTA($A$2:$A$181),INDEX($A$2:$A$181,SMALL(IF($A$2:$A$181&lt;&gt;"",ROW(INDIRECT("1:"&amp;ROWS($A$2:$A$181)))),ROWS($1:176))),""),"")</f>
        <v/>
      </c>
      <c r="Z178" s="149"/>
      <c r="AA178" s="149"/>
      <c r="AB178" s="149"/>
      <c r="AC178" s="149"/>
      <c r="AD178" s="149"/>
      <c r="AE178" s="149"/>
      <c r="AF178" s="149"/>
    </row>
    <row r="179" spans="1:32" x14ac:dyDescent="0.2">
      <c r="A179" s="157" t="str">
        <f>IF((Calendrier!BC179)="","",Calendrier!A179)</f>
        <v/>
      </c>
      <c r="B179" s="150" t="str">
        <f t="array" aca="1" ref="B179" ca="1">IFERROR(IF(ROWS($1:177)&lt;=COUNTA($A$2:$A$181),INDEX($A$2:$A$181,SMALL(IF($A$2:$A$181&lt;&gt;"",ROW(INDIRECT("1:"&amp;ROWS($A$2:$A$181)))),ROWS($1:177))),""),"")</f>
        <v/>
      </c>
      <c r="Z179" s="149"/>
      <c r="AA179" s="149"/>
      <c r="AB179" s="149"/>
      <c r="AC179" s="149"/>
      <c r="AD179" s="149"/>
      <c r="AE179" s="149"/>
      <c r="AF179" s="149"/>
    </row>
    <row r="180" spans="1:32" x14ac:dyDescent="0.2">
      <c r="A180" s="157" t="str">
        <f>IF((Calendrier!BC180)="","",Calendrier!A180)</f>
        <v/>
      </c>
      <c r="B180" s="150" t="str">
        <f t="array" aca="1" ref="B180" ca="1">IFERROR(IF(ROWS($1:178)&lt;=COUNTA($A$2:$A$181),INDEX($A$2:$A$181,SMALL(IF($A$2:$A$181&lt;&gt;"",ROW(INDIRECT("1:"&amp;ROWS($A$2:$A$181)))),ROWS($1:178))),""),"")</f>
        <v/>
      </c>
      <c r="Z180" s="149"/>
      <c r="AA180" s="149"/>
      <c r="AB180" s="149"/>
      <c r="AC180" s="149"/>
      <c r="AD180" s="149"/>
      <c r="AE180" s="149"/>
      <c r="AF180" s="149"/>
    </row>
    <row r="181" spans="1:32" x14ac:dyDescent="0.2">
      <c r="A181" s="157" t="str">
        <f>IF((Calendrier!BC181)="","",Calendrier!A181)</f>
        <v/>
      </c>
      <c r="B181" s="150" t="str">
        <f t="array" aca="1" ref="B181" ca="1">IFERROR(IF(ROWS($1:179)&lt;=COUNTA($A$2:$A$181),INDEX($A$2:$A$181,SMALL(IF($A$2:$A$181&lt;&gt;"",ROW(INDIRECT("1:"&amp;ROWS($A$2:$A$181)))),ROWS($1:179))),""),"")</f>
        <v/>
      </c>
      <c r="Z181" s="149"/>
      <c r="AA181" s="149"/>
      <c r="AB181" s="149"/>
      <c r="AC181" s="149"/>
      <c r="AD181" s="149"/>
      <c r="AE181" s="149"/>
      <c r="AF181" s="149"/>
    </row>
    <row r="182" spans="1:32" x14ac:dyDescent="0.2">
      <c r="A182" s="172"/>
      <c r="B182" s="150" t="str">
        <f t="array" aca="1" ref="B182" ca="1">IFERROR(IF(ROWS($1:180)&lt;=COUNTA($A$2:$A$181),INDEX($A$2:$A$181,SMALL(IF($A$2:$A$181&lt;&gt;"",ROW(INDIRECT("1:"&amp;ROWS($A$2:$A$181)))),ROWS($1:180))),""),"")</f>
        <v/>
      </c>
      <c r="Z182" s="149"/>
      <c r="AA182" s="149"/>
      <c r="AB182" s="149"/>
      <c r="AC182" s="149"/>
      <c r="AD182" s="149"/>
      <c r="AE182" s="149"/>
      <c r="AF182" s="149"/>
    </row>
    <row r="183" spans="1:32" x14ac:dyDescent="0.2">
      <c r="A183" s="172"/>
      <c r="B183" s="150" t="str">
        <f t="array" aca="1" ref="B183" ca="1">IFERROR(IF(ROWS($1:181)&lt;=COUNTA($A$2:$A$181),INDEX($A$2:$A$181,SMALL(IF($A$2:$A$181&lt;&gt;"",ROW(INDIRECT("1:"&amp;ROWS($A$2:$A$181)))),ROWS($1:181))),""),"")</f>
        <v/>
      </c>
      <c r="Z183" s="149"/>
      <c r="AA183" s="149"/>
      <c r="AB183" s="149"/>
      <c r="AC183" s="149"/>
      <c r="AD183" s="149"/>
      <c r="AE183" s="149"/>
      <c r="AF183" s="149"/>
    </row>
  </sheetData>
  <sheetCalcPr fullCalcOnLoad="1"/>
  <sheetProtection password="C31D" sheet="1"/>
  <pageMargins left="0.7" right="0.7" top="0.75" bottom="0.75" header="0.51180555555555551" footer="0.51180555555555551"/>
  <pageSetup paperSize="9"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81"/>
  <sheetViews>
    <sheetView zoomScale="65" zoomScaleNormal="65" workbookViewId="0">
      <selection activeCell="AB7" sqref="AB7"/>
    </sheetView>
  </sheetViews>
  <sheetFormatPr baseColWidth="10" defaultRowHeight="14.25" x14ac:dyDescent="0.2"/>
  <cols>
    <col min="1" max="3" width="3.375" customWidth="1"/>
    <col min="4" max="9" width="3.125" customWidth="1"/>
    <col min="10" max="52" width="4.125" customWidth="1"/>
  </cols>
  <sheetData>
    <row r="1" spans="1:52" x14ac:dyDescent="0.2">
      <c r="A1" s="173" t="s">
        <v>46</v>
      </c>
      <c r="B1" s="173" t="s">
        <v>47</v>
      </c>
      <c r="C1" s="173" t="s">
        <v>48</v>
      </c>
      <c r="D1" s="173" t="s">
        <v>49</v>
      </c>
      <c r="E1" s="173" t="s">
        <v>50</v>
      </c>
      <c r="F1" s="173" t="s">
        <v>51</v>
      </c>
      <c r="G1" s="173" t="s">
        <v>52</v>
      </c>
      <c r="H1" s="173" t="s">
        <v>53</v>
      </c>
      <c r="I1" s="173" t="s">
        <v>54</v>
      </c>
      <c r="J1" s="173" t="s">
        <v>55</v>
      </c>
      <c r="K1" s="173" t="s">
        <v>56</v>
      </c>
      <c r="L1" s="173" t="s">
        <v>57</v>
      </c>
      <c r="M1" s="173" t="s">
        <v>58</v>
      </c>
      <c r="N1" s="173" t="s">
        <v>59</v>
      </c>
      <c r="O1" s="173" t="s">
        <v>60</v>
      </c>
      <c r="P1" s="173" t="s">
        <v>61</v>
      </c>
      <c r="Q1" s="173" t="s">
        <v>62</v>
      </c>
      <c r="R1" s="173" t="s">
        <v>63</v>
      </c>
      <c r="S1" s="173" t="s">
        <v>64</v>
      </c>
      <c r="T1" s="173" t="s">
        <v>65</v>
      </c>
      <c r="U1" s="173" t="s">
        <v>66</v>
      </c>
      <c r="V1" s="173" t="s">
        <v>67</v>
      </c>
      <c r="W1" s="173" t="s">
        <v>68</v>
      </c>
      <c r="X1" s="173" t="s">
        <v>69</v>
      </c>
      <c r="Y1" s="173" t="s">
        <v>70</v>
      </c>
      <c r="Z1" s="173" t="s">
        <v>71</v>
      </c>
      <c r="AA1" s="173" t="s">
        <v>72</v>
      </c>
      <c r="AB1" s="173" t="s">
        <v>73</v>
      </c>
      <c r="AC1" s="173" t="s">
        <v>74</v>
      </c>
      <c r="AD1" s="173" t="s">
        <v>75</v>
      </c>
      <c r="AE1" s="173" t="s">
        <v>76</v>
      </c>
      <c r="AF1" s="173" t="s">
        <v>77</v>
      </c>
      <c r="AG1" s="173" t="s">
        <v>78</v>
      </c>
      <c r="AH1" s="173" t="s">
        <v>79</v>
      </c>
      <c r="AI1" s="173" t="s">
        <v>80</v>
      </c>
      <c r="AJ1" s="173" t="s">
        <v>81</v>
      </c>
      <c r="AK1" s="173" t="s">
        <v>82</v>
      </c>
      <c r="AL1" s="173" t="s">
        <v>83</v>
      </c>
      <c r="AM1" s="173" t="s">
        <v>84</v>
      </c>
      <c r="AN1" s="173" t="s">
        <v>85</v>
      </c>
      <c r="AO1" s="173" t="s">
        <v>86</v>
      </c>
      <c r="AP1" s="173" t="s">
        <v>87</v>
      </c>
      <c r="AQ1" s="173" t="s">
        <v>88</v>
      </c>
      <c r="AR1" s="173" t="s">
        <v>89</v>
      </c>
      <c r="AS1" s="173" t="s">
        <v>90</v>
      </c>
      <c r="AT1" s="173" t="s">
        <v>91</v>
      </c>
      <c r="AU1" s="173" t="s">
        <v>92</v>
      </c>
      <c r="AV1" s="173" t="s">
        <v>93</v>
      </c>
      <c r="AW1" s="173" t="s">
        <v>94</v>
      </c>
      <c r="AX1" s="173" t="s">
        <v>95</v>
      </c>
      <c r="AY1" s="173" t="s">
        <v>96</v>
      </c>
      <c r="AZ1" s="173" t="s">
        <v>97</v>
      </c>
    </row>
    <row r="2" spans="1:52" x14ac:dyDescent="0.2">
      <c r="A2" s="173" t="str">
        <f>IF(AND(A$1=Calendrier!C$1,Calendrier!C3="R"),Calendrier!$A3,"")</f>
        <v/>
      </c>
      <c r="B2" s="173" t="str">
        <f>IF(AND(B$1=Calendrier!D$1,Calendrier!D3="R"),Calendrier!$A3,"")</f>
        <v/>
      </c>
      <c r="C2" s="173" t="str">
        <f>IF(AND(C$1=Calendrier!E$1,Calendrier!E3="R"),Calendrier!$A3,"")</f>
        <v/>
      </c>
      <c r="D2" s="173" t="str">
        <f>IF(AND(D$1=Calendrier!F$1,Calendrier!F3="R"),Calendrier!$A3,"")</f>
        <v/>
      </c>
      <c r="E2" s="173" t="str">
        <f>IF(AND(E$1=Calendrier!G$1,Calendrier!G3="R"),Calendrier!$A3,"")</f>
        <v/>
      </c>
      <c r="F2" s="173" t="str">
        <f>IF(AND(F$1=Calendrier!H$1,Calendrier!H3="R"),Calendrier!$A3,"")</f>
        <v/>
      </c>
      <c r="G2" s="173" t="str">
        <f>IF(AND(G$1=Calendrier!I$1,Calendrier!I3="R"),Calendrier!$A3,"")</f>
        <v/>
      </c>
      <c r="H2" s="173" t="str">
        <f>IF(AND(H$1=Calendrier!J$1,Calendrier!J3="R"),Calendrier!$A3,"")</f>
        <v/>
      </c>
      <c r="I2" s="173" t="str">
        <f>IF(AND(I$1=Calendrier!K$1,Calendrier!K3="R"),Calendrier!$A3,"")</f>
        <v/>
      </c>
      <c r="J2" s="173" t="str">
        <f>IF(AND(J$1=Calendrier!L$1,Calendrier!L3="R"),Calendrier!$A3,"")</f>
        <v/>
      </c>
      <c r="K2" s="173" t="str">
        <f>IF(AND(K$1=Calendrier!M$1,Calendrier!M3="R"),Calendrier!$A3,"")</f>
        <v/>
      </c>
      <c r="L2" s="173" t="str">
        <f>IF(AND(L$1=Calendrier!N$1,Calendrier!N3="R"),Calendrier!$A3,"")</f>
        <v/>
      </c>
      <c r="M2" s="173" t="str">
        <f>IF(AND(M$1=Calendrier!O$1,Calendrier!O3="R"),Calendrier!$A3,"")</f>
        <v/>
      </c>
      <c r="N2" s="173" t="str">
        <f>IF(AND(N$1=Calendrier!P$1,Calendrier!P3="R"),Calendrier!$A3,"")</f>
        <v/>
      </c>
      <c r="O2" s="173" t="str">
        <f>IF(AND(O$1=Calendrier!Q$1,Calendrier!Q3="R"),Calendrier!$A3,"")</f>
        <v/>
      </c>
      <c r="P2" s="173" t="str">
        <f>IF(AND(P$1=Calendrier!R$1,Calendrier!R3="R"),Calendrier!$A3,"")</f>
        <v/>
      </c>
      <c r="Q2" s="173" t="str">
        <f>IF(AND(Q$1=Calendrier!S$1,Calendrier!S3="R"),Calendrier!$A3,"")</f>
        <v/>
      </c>
      <c r="R2" s="173" t="str">
        <f>IF(AND(R$1=Calendrier!T$1,Calendrier!T3="R"),Calendrier!$A3,"")</f>
        <v/>
      </c>
      <c r="S2" s="173" t="str">
        <f>IF(AND(S$1=Calendrier!U$1,Calendrier!U3="R"),Calendrier!$A3,"")</f>
        <v/>
      </c>
      <c r="T2" s="173" t="str">
        <f>IF(AND(T$1=Calendrier!V$1,Calendrier!V3="R"),Calendrier!$A3,"")</f>
        <v/>
      </c>
      <c r="U2" s="173" t="str">
        <f>IF(AND(U$1=Calendrier!W$1,Calendrier!W3="R"),Calendrier!$A3,"")</f>
        <v/>
      </c>
      <c r="V2" s="173" t="str">
        <f>IF(AND(V$1=Calendrier!X$1,Calendrier!X3="R"),Calendrier!$A3,"")</f>
        <v/>
      </c>
      <c r="W2" s="173" t="str">
        <f>IF(AND(W$1=Calendrier!Y$1,Calendrier!Y3="R"),Calendrier!$A3,"")</f>
        <v/>
      </c>
      <c r="X2" s="173" t="str">
        <f>IF(AND(X$1=Calendrier!Z$1,Calendrier!Z3="R"),Calendrier!$A3,"")</f>
        <v/>
      </c>
      <c r="Y2" s="173" t="str">
        <f>IF(AND(Y$1=Calendrier!AA$1,Calendrier!AA3="R"),Calendrier!$A3,"")</f>
        <v/>
      </c>
      <c r="Z2" s="173" t="str">
        <f>IF(AND(Z$1=Calendrier!AB$1,Calendrier!AB3="R"),Calendrier!$A3,"")</f>
        <v/>
      </c>
      <c r="AA2" s="173" t="str">
        <f>IF(AND(AA$1=Calendrier!AC$1,Calendrier!AC3="R"),Calendrier!$A3,"")</f>
        <v/>
      </c>
      <c r="AB2" s="173" t="str">
        <f>IF(AND(AB$1=Calendrier!AD$1,Calendrier!AD3="R"),Calendrier!$A3,"")</f>
        <v/>
      </c>
      <c r="AC2" s="173" t="str">
        <f>IF(AND(AC$1=Calendrier!AE$1,Calendrier!AE3="R"),Calendrier!$A3,"")</f>
        <v/>
      </c>
      <c r="AD2" s="173" t="str">
        <f>IF(AND(AD$1=Calendrier!AF$1,Calendrier!AF3="R"),Calendrier!$A3,"")</f>
        <v/>
      </c>
      <c r="AE2" s="173" t="str">
        <f>IF(AND(AE$1=Calendrier!AG$1,Calendrier!AG3="R"),Calendrier!$A3,"")</f>
        <v>poivron</v>
      </c>
      <c r="AF2" s="173" t="str">
        <f>IF(AND(AF$1=Calendrier!AH$1,Calendrier!AH3="R"),Calendrier!$A3,"")</f>
        <v>poivron</v>
      </c>
      <c r="AG2" s="173" t="str">
        <f>IF(AND(AG$1=Calendrier!AI$1,Calendrier!AI3="R"),Calendrier!$A3,"")</f>
        <v>poivron</v>
      </c>
      <c r="AH2" s="173" t="str">
        <f>IF(AND(AH$1=Calendrier!AJ$1,Calendrier!AJ3="R"),Calendrier!$A3,"")</f>
        <v>poivron</v>
      </c>
      <c r="AI2" s="173" t="str">
        <f>IF(AND(AI$1=Calendrier!AK$1,Calendrier!AK3="R"),Calendrier!$A3,"")</f>
        <v>poivron</v>
      </c>
      <c r="AJ2" s="173" t="str">
        <f>IF(AND(AJ$1=Calendrier!AL$1,Calendrier!AL3="R"),Calendrier!$A3,"")</f>
        <v/>
      </c>
      <c r="AK2" s="173" t="str">
        <f>IF(AND(AK$1=Calendrier!AM$1,Calendrier!AM3="R"),Calendrier!$A3,"")</f>
        <v/>
      </c>
      <c r="AL2" s="173" t="str">
        <f>IF(AND(AL$1=Calendrier!AN$1,Calendrier!AN3="R"),Calendrier!$A3,"")</f>
        <v/>
      </c>
      <c r="AM2" s="173" t="str">
        <f>IF(AND(AM$1=Calendrier!AO$1,Calendrier!AO3="R"),Calendrier!$A3,"")</f>
        <v/>
      </c>
      <c r="AN2" s="173" t="str">
        <f>IF(AND(AN$1=Calendrier!AP$1,Calendrier!AP3="R"),Calendrier!$A3,"")</f>
        <v/>
      </c>
      <c r="AO2" s="173" t="str">
        <f>IF(AND(AO$1=Calendrier!AQ$1,Calendrier!AQ3="R"),Calendrier!$A3,"")</f>
        <v/>
      </c>
      <c r="AP2" s="173" t="str">
        <f>IF(AND(AP$1=Calendrier!AR$1,Calendrier!AR3="R"),Calendrier!$A3,"")</f>
        <v/>
      </c>
      <c r="AQ2" s="173" t="str">
        <f>IF(AND(AQ$1=Calendrier!AS$1,Calendrier!AS3="R"),Calendrier!$A3,"")</f>
        <v>poivron</v>
      </c>
      <c r="AR2" s="173" t="str">
        <f>IF(AND(AR$1=Calendrier!AT$1,Calendrier!AT3="R"),Calendrier!$A3,"")</f>
        <v>poivron</v>
      </c>
      <c r="AS2" s="173" t="str">
        <f>IF(AND(AS$1=Calendrier!AU$1,Calendrier!AU3="R"),Calendrier!$A3,"")</f>
        <v/>
      </c>
      <c r="AT2" s="173" t="str">
        <f>IF(AND(AT$1=Calendrier!AV$1,Calendrier!AV3="R"),Calendrier!$A3,"")</f>
        <v/>
      </c>
      <c r="AU2" s="173" t="str">
        <f>IF(AND(AU$1=Calendrier!AW$1,Calendrier!AW3="R"),Calendrier!$A3,"")</f>
        <v/>
      </c>
      <c r="AV2" s="173" t="str">
        <f>IF(AND(AV$1=Calendrier!AX$1,Calendrier!AX3="R"),Calendrier!$A3,"")</f>
        <v/>
      </c>
      <c r="AW2" s="173" t="str">
        <f>IF(AND(AW$1=Calendrier!AY$1,Calendrier!AY3="R"),Calendrier!$A3,"")</f>
        <v/>
      </c>
      <c r="AX2" s="173" t="str">
        <f>IF(AND(AX$1=Calendrier!AZ$1,Calendrier!AZ3="R"),Calendrier!$A3,"")</f>
        <v/>
      </c>
      <c r="AY2" s="173" t="str">
        <f>IF(AND(AY$1=Calendrier!BA$1,Calendrier!BA3="R"),Calendrier!$A3,"")</f>
        <v/>
      </c>
      <c r="AZ2" s="173" t="str">
        <f>IF(AND(AZ$1=Calendrier!BB$1,Calendrier!BB3="R"),Calendrier!$A3,"")</f>
        <v/>
      </c>
    </row>
    <row r="3" spans="1:52" x14ac:dyDescent="0.2">
      <c r="A3" s="173" t="str">
        <f>IF(AND(A$1=Calendrier!C$1,Calendrier!C4="R"),Calendrier!$A4,"")</f>
        <v/>
      </c>
      <c r="B3" s="173" t="str">
        <f>IF(AND(B$1=Calendrier!D$1,Calendrier!D4="R"),Calendrier!$A4,"")</f>
        <v/>
      </c>
      <c r="C3" s="173" t="str">
        <f>IF(AND(C$1=Calendrier!E$1,Calendrier!E4="R"),Calendrier!$A4,"")</f>
        <v/>
      </c>
      <c r="D3" s="173" t="str">
        <f>IF(AND(D$1=Calendrier!F$1,Calendrier!F4="R"),Calendrier!$A4,"")</f>
        <v/>
      </c>
      <c r="E3" s="173" t="str">
        <f>IF(AND(E$1=Calendrier!G$1,Calendrier!G4="R"),Calendrier!$A4,"")</f>
        <v/>
      </c>
      <c r="F3" s="173" t="str">
        <f>IF(AND(F$1=Calendrier!H$1,Calendrier!H4="R"),Calendrier!$A4,"")</f>
        <v/>
      </c>
      <c r="G3" s="173" t="str">
        <f>IF(AND(G$1=Calendrier!I$1,Calendrier!I4="R"),Calendrier!$A4,"")</f>
        <v/>
      </c>
      <c r="H3" s="173" t="str">
        <f>IF(AND(H$1=Calendrier!J$1,Calendrier!J4="R"),Calendrier!$A4,"")</f>
        <v/>
      </c>
      <c r="I3" s="173" t="str">
        <f>IF(AND(I$1=Calendrier!K$1,Calendrier!K4="R"),Calendrier!$A4,"")</f>
        <v/>
      </c>
      <c r="J3" s="173" t="str">
        <f>IF(AND(J$1=Calendrier!L$1,Calendrier!L4="R"),Calendrier!$A4,"")</f>
        <v/>
      </c>
      <c r="K3" s="173" t="str">
        <f>IF(AND(K$1=Calendrier!M$1,Calendrier!M4="R"),Calendrier!$A4,"")</f>
        <v/>
      </c>
      <c r="L3" s="173" t="str">
        <f>IF(AND(L$1=Calendrier!N$1,Calendrier!N4="R"),Calendrier!$A4,"")</f>
        <v/>
      </c>
      <c r="M3" s="173" t="str">
        <f>IF(AND(M$1=Calendrier!O$1,Calendrier!O4="R"),Calendrier!$A4,"")</f>
        <v/>
      </c>
      <c r="N3" s="173" t="str">
        <f>IF(AND(N$1=Calendrier!P$1,Calendrier!P4="R"),Calendrier!$A4,"")</f>
        <v/>
      </c>
      <c r="O3" s="173" t="str">
        <f>IF(AND(O$1=Calendrier!Q$1,Calendrier!Q4="R"),Calendrier!$A4,"")</f>
        <v/>
      </c>
      <c r="P3" s="173" t="str">
        <f>IF(AND(P$1=Calendrier!R$1,Calendrier!R4="R"),Calendrier!$A4,"")</f>
        <v/>
      </c>
      <c r="Q3" s="173" t="str">
        <f>IF(AND(Q$1=Calendrier!S$1,Calendrier!S4="R"),Calendrier!$A4,"")</f>
        <v/>
      </c>
      <c r="R3" s="173" t="str">
        <f>IF(AND(R$1=Calendrier!T$1,Calendrier!T4="R"),Calendrier!$A4,"")</f>
        <v/>
      </c>
      <c r="S3" s="173" t="str">
        <f>IF(AND(S$1=Calendrier!U$1,Calendrier!U4="R"),Calendrier!$A4,"")</f>
        <v/>
      </c>
      <c r="T3" s="173" t="str">
        <f>IF(AND(T$1=Calendrier!V$1,Calendrier!V4="R"),Calendrier!$A4,"")</f>
        <v/>
      </c>
      <c r="U3" s="173" t="str">
        <f>IF(AND(U$1=Calendrier!W$1,Calendrier!W4="R"),Calendrier!$A4,"")</f>
        <v/>
      </c>
      <c r="V3" s="173" t="str">
        <f>IF(AND(V$1=Calendrier!X$1,Calendrier!X4="R"),Calendrier!$A4,"")</f>
        <v/>
      </c>
      <c r="W3" s="173" t="str">
        <f>IF(AND(W$1=Calendrier!Y$1,Calendrier!Y4="R"),Calendrier!$A4,"")</f>
        <v/>
      </c>
      <c r="X3" s="173" t="str">
        <f>IF(AND(X$1=Calendrier!Z$1,Calendrier!Z4="R"),Calendrier!$A4,"")</f>
        <v/>
      </c>
      <c r="Y3" s="173" t="str">
        <f>IF(AND(Y$1=Calendrier!AA$1,Calendrier!AA4="R"),Calendrier!$A4,"")</f>
        <v/>
      </c>
      <c r="Z3" s="173" t="str">
        <f>IF(AND(Z$1=Calendrier!AB$1,Calendrier!AB4="R"),Calendrier!$A4,"")</f>
        <v/>
      </c>
      <c r="AA3" s="173" t="str">
        <f>IF(AND(AA$1=Calendrier!AC$1,Calendrier!AC4="R"),Calendrier!$A4,"")</f>
        <v/>
      </c>
      <c r="AB3" s="173" t="str">
        <f>IF(AND(AB$1=Calendrier!AD$1,Calendrier!AD4="R"),Calendrier!$A4,"")</f>
        <v/>
      </c>
      <c r="AC3" s="173" t="str">
        <f>IF(AND(AC$1=Calendrier!AE$1,Calendrier!AE4="R"),Calendrier!$A4,"")</f>
        <v/>
      </c>
      <c r="AD3" s="173" t="str">
        <f>IF(AND(AD$1=Calendrier!AF$1,Calendrier!AF4="R"),Calendrier!$A4,"")</f>
        <v/>
      </c>
      <c r="AE3" s="173" t="str">
        <f ca="1">IF(AND(AE$1=Calendrier!AG$1,Calendrier!AG4="R"),Calendrier!$A4,"")</f>
        <v/>
      </c>
      <c r="AF3" s="173" t="str">
        <f ca="1">IF(AND(AF$1=Calendrier!AH$1,Calendrier!AH4="R"),Calendrier!$A4,"")</f>
        <v/>
      </c>
      <c r="AG3" s="173" t="str">
        <f ca="1">IF(AND(AG$1=Calendrier!AI$1,Calendrier!AI4="R"),Calendrier!$A4,"")</f>
        <v/>
      </c>
      <c r="AH3" s="173" t="str">
        <f ca="1">IF(AND(AH$1=Calendrier!AJ$1,Calendrier!AJ4="R"),Calendrier!$A4,"")</f>
        <v/>
      </c>
      <c r="AI3" s="173" t="str">
        <f ca="1">IF(AND(AI$1=Calendrier!AK$1,Calendrier!AK4="R"),Calendrier!$A4,"")</f>
        <v/>
      </c>
      <c r="AJ3" s="173" t="str">
        <f>IF(AND(AJ$1=Calendrier!AL$1,Calendrier!AL4="R"),Calendrier!$A4,"")</f>
        <v/>
      </c>
      <c r="AK3" s="173" t="str">
        <f>IF(AND(AK$1=Calendrier!AM$1,Calendrier!AM4="R"),Calendrier!$A4,"")</f>
        <v/>
      </c>
      <c r="AL3" s="173" t="str">
        <f>IF(AND(AL$1=Calendrier!AN$1,Calendrier!AN4="R"),Calendrier!$A4,"")</f>
        <v/>
      </c>
      <c r="AM3" s="173" t="str">
        <f>IF(AND(AM$1=Calendrier!AO$1,Calendrier!AO4="R"),Calendrier!$A4,"")</f>
        <v/>
      </c>
      <c r="AN3" s="173" t="str">
        <f>IF(AND(AN$1=Calendrier!AP$1,Calendrier!AP4="R"),Calendrier!$A4,"")</f>
        <v/>
      </c>
      <c r="AO3" s="173" t="str">
        <f>IF(AND(AO$1=Calendrier!AQ$1,Calendrier!AQ4="R"),Calendrier!$A4,"")</f>
        <v/>
      </c>
      <c r="AP3" s="173" t="str">
        <f>IF(AND(AP$1=Calendrier!AR$1,Calendrier!AR4="R"),Calendrier!$A4,"")</f>
        <v/>
      </c>
      <c r="AQ3" s="173" t="str">
        <f ca="1">IF(AND(AQ$1=Calendrier!AS$1,Calendrier!AS4="R"),Calendrier!$A4,"")</f>
        <v/>
      </c>
      <c r="AR3" s="173" t="str">
        <f ca="1">IF(AND(AR$1=Calendrier!AT$1,Calendrier!AT4="R"),Calendrier!$A4,"")</f>
        <v/>
      </c>
      <c r="AS3" s="173" t="str">
        <f>IF(AND(AS$1=Calendrier!AU$1,Calendrier!AU4="R"),Calendrier!$A4,"")</f>
        <v/>
      </c>
      <c r="AT3" s="173" t="str">
        <f>IF(AND(AT$1=Calendrier!AV$1,Calendrier!AV4="R"),Calendrier!$A4,"")</f>
        <v/>
      </c>
      <c r="AU3" s="173" t="str">
        <f>IF(AND(AU$1=Calendrier!AW$1,Calendrier!AW4="R"),Calendrier!$A4,"")</f>
        <v/>
      </c>
      <c r="AV3" s="173" t="str">
        <f>IF(AND(AV$1=Calendrier!AX$1,Calendrier!AX4="R"),Calendrier!$A4,"")</f>
        <v/>
      </c>
      <c r="AW3" s="173" t="str">
        <f>IF(AND(AW$1=Calendrier!AY$1,Calendrier!AY4="R"),Calendrier!$A4,"")</f>
        <v/>
      </c>
      <c r="AX3" s="173" t="str">
        <f>IF(AND(AX$1=Calendrier!AZ$1,Calendrier!AZ4="R"),Calendrier!$A4,"")</f>
        <v/>
      </c>
      <c r="AY3" s="173" t="str">
        <f>IF(AND(AY$1=Calendrier!BA$1,Calendrier!BA4="R"),Calendrier!$A4,"")</f>
        <v/>
      </c>
      <c r="AZ3" s="173" t="str">
        <f>IF(AND(AZ$1=Calendrier!BB$1,Calendrier!BB4="R"),Calendrier!$A4,"")</f>
        <v/>
      </c>
    </row>
    <row r="4" spans="1:52" x14ac:dyDescent="0.2">
      <c r="A4" s="173" t="str">
        <f>IF(AND(A$1=Calendrier!C$1,Calendrier!C5="R"),Calendrier!$A5,"")</f>
        <v/>
      </c>
      <c r="B4" s="173" t="str">
        <f>IF(AND(B$1=Calendrier!D$1,Calendrier!D5="R"),Calendrier!$A5,"")</f>
        <v/>
      </c>
      <c r="C4" s="173" t="str">
        <f>IF(AND(C$1=Calendrier!E$1,Calendrier!E5="R"),Calendrier!$A5,"")</f>
        <v/>
      </c>
      <c r="D4" s="173" t="str">
        <f>IF(AND(D$1=Calendrier!F$1,Calendrier!F5="R"),Calendrier!$A5,"")</f>
        <v/>
      </c>
      <c r="E4" s="173" t="str">
        <f>IF(AND(E$1=Calendrier!G$1,Calendrier!G5="R"),Calendrier!$A5,"")</f>
        <v/>
      </c>
      <c r="F4" s="173" t="str">
        <f>IF(AND(F$1=Calendrier!H$1,Calendrier!H5="R"),Calendrier!$A5,"")</f>
        <v/>
      </c>
      <c r="G4" s="173" t="str">
        <f>IF(AND(G$1=Calendrier!I$1,Calendrier!I5="R"),Calendrier!$A5,"")</f>
        <v/>
      </c>
      <c r="H4" s="173" t="str">
        <f>IF(AND(H$1=Calendrier!J$1,Calendrier!J5="R"),Calendrier!$A5,"")</f>
        <v/>
      </c>
      <c r="I4" s="173" t="str">
        <f>IF(AND(I$1=Calendrier!K$1,Calendrier!K5="R"),Calendrier!$A5,"")</f>
        <v/>
      </c>
      <c r="J4" s="173" t="str">
        <f>IF(AND(J$1=Calendrier!L$1,Calendrier!L5="R"),Calendrier!$A5,"")</f>
        <v/>
      </c>
      <c r="K4" s="173" t="str">
        <f>IF(AND(K$1=Calendrier!M$1,Calendrier!M5="R"),Calendrier!$A5,"")</f>
        <v/>
      </c>
      <c r="L4" s="173" t="str">
        <f>IF(AND(L$1=Calendrier!N$1,Calendrier!N5="R"),Calendrier!$A5,"")</f>
        <v/>
      </c>
      <c r="M4" s="173" t="str">
        <f>IF(AND(M$1=Calendrier!O$1,Calendrier!O5="R"),Calendrier!$A5,"")</f>
        <v/>
      </c>
      <c r="N4" s="173" t="str">
        <f>IF(AND(N$1=Calendrier!P$1,Calendrier!P5="R"),Calendrier!$A5,"")</f>
        <v/>
      </c>
      <c r="O4" s="173" t="str">
        <f ca="1">IF(AND(O$1=Calendrier!Q$1,Calendrier!Q5="R"),Calendrier!$A5,"")</f>
        <v/>
      </c>
      <c r="P4" s="173" t="str">
        <f ca="1">IF(AND(P$1=Calendrier!R$1,Calendrier!R5="R"),Calendrier!$A5,"")</f>
        <v/>
      </c>
      <c r="Q4" s="173" t="str">
        <f ca="1">IF(AND(Q$1=Calendrier!S$1,Calendrier!S5="R"),Calendrier!$A5,"")</f>
        <v/>
      </c>
      <c r="R4" s="173" t="str">
        <f ca="1">IF(AND(R$1=Calendrier!T$1,Calendrier!T5="R"),Calendrier!$A5,"")</f>
        <v/>
      </c>
      <c r="S4" s="173" t="str">
        <f ca="1">IF(AND(S$1=Calendrier!U$1,Calendrier!U5="R"),Calendrier!$A5,"")</f>
        <v/>
      </c>
      <c r="T4" s="173" t="str">
        <f ca="1">IF(AND(T$1=Calendrier!V$1,Calendrier!V5="R"),Calendrier!$A5,"")</f>
        <v/>
      </c>
      <c r="U4" s="173" t="str">
        <f ca="1">IF(AND(U$1=Calendrier!W$1,Calendrier!W5="R"),Calendrier!$A5,"")</f>
        <v/>
      </c>
      <c r="V4" s="173" t="str">
        <f ca="1">IF(AND(V$1=Calendrier!X$1,Calendrier!X5="R"),Calendrier!$A5,"")</f>
        <v/>
      </c>
      <c r="W4" s="173" t="str">
        <f>IF(AND(W$1=Calendrier!Y$1,Calendrier!Y5="R"),Calendrier!$A5,"")</f>
        <v/>
      </c>
      <c r="X4" s="173" t="str">
        <f>IF(AND(X$1=Calendrier!Z$1,Calendrier!Z5="R"),Calendrier!$A5,"")</f>
        <v/>
      </c>
      <c r="Y4" s="173" t="str">
        <f>IF(AND(Y$1=Calendrier!AA$1,Calendrier!AA5="R"),Calendrier!$A5,"")</f>
        <v/>
      </c>
      <c r="Z4" s="173" t="str">
        <f>IF(AND(Z$1=Calendrier!AB$1,Calendrier!AB5="R"),Calendrier!$A5,"")</f>
        <v/>
      </c>
      <c r="AA4" s="173" t="str">
        <f>IF(AND(AA$1=Calendrier!AC$1,Calendrier!AC5="R"),Calendrier!$A5,"")</f>
        <v/>
      </c>
      <c r="AB4" s="173" t="str">
        <f>IF(AND(AB$1=Calendrier!AD$1,Calendrier!AD5="R"),Calendrier!$A5,"")</f>
        <v/>
      </c>
      <c r="AC4" s="173" t="str">
        <f>IF(AND(AC$1=Calendrier!AE$1,Calendrier!AE5="R"),Calendrier!$A5,"")</f>
        <v/>
      </c>
      <c r="AD4" s="173" t="str">
        <f ca="1">IF(AND(AD$1=Calendrier!AF$1,Calendrier!AF5="R"),Calendrier!$A5,"")</f>
        <v/>
      </c>
      <c r="AE4" s="173" t="str">
        <f ca="1">IF(AND(AE$1=Calendrier!AG$1,Calendrier!AG5="R"),Calendrier!$A5,"")</f>
        <v/>
      </c>
      <c r="AF4" s="173" t="str">
        <f>IF(AND(AF$1=Calendrier!AH$1,Calendrier!AH5="R"),Calendrier!$A5,"")</f>
        <v/>
      </c>
      <c r="AG4" s="173" t="str">
        <f>IF(AND(AG$1=Calendrier!AI$1,Calendrier!AI5="R"),Calendrier!$A5,"")</f>
        <v/>
      </c>
      <c r="AH4" s="173" t="str">
        <f>IF(AND(AH$1=Calendrier!AJ$1,Calendrier!AJ5="R"),Calendrier!$A5,"")</f>
        <v/>
      </c>
      <c r="AI4" s="173" t="str">
        <f>IF(AND(AI$1=Calendrier!AK$1,Calendrier!AK5="R"),Calendrier!$A5,"")</f>
        <v/>
      </c>
      <c r="AJ4" s="173" t="str">
        <f>IF(AND(AJ$1=Calendrier!AL$1,Calendrier!AL5="R"),Calendrier!$A5,"")</f>
        <v/>
      </c>
      <c r="AK4" s="173" t="str">
        <f>IF(AND(AK$1=Calendrier!AM$1,Calendrier!AM5="R"),Calendrier!$A5,"")</f>
        <v/>
      </c>
      <c r="AL4" s="173" t="str">
        <f>IF(AND(AL$1=Calendrier!AN$1,Calendrier!AN5="R"),Calendrier!$A5,"")</f>
        <v/>
      </c>
      <c r="AM4" s="173" t="str">
        <f>IF(AND(AM$1=Calendrier!AO$1,Calendrier!AO5="R"),Calendrier!$A5,"")</f>
        <v/>
      </c>
      <c r="AN4" s="173" t="str">
        <f>IF(AND(AN$1=Calendrier!AP$1,Calendrier!AP5="R"),Calendrier!$A5,"")</f>
        <v/>
      </c>
      <c r="AO4" s="173" t="str">
        <f>IF(AND(AO$1=Calendrier!AQ$1,Calendrier!AQ5="R"),Calendrier!$A5,"")</f>
        <v/>
      </c>
      <c r="AP4" s="173" t="str">
        <f>IF(AND(AP$1=Calendrier!AR$1,Calendrier!AR5="R"),Calendrier!$A5,"")</f>
        <v/>
      </c>
      <c r="AQ4" s="173" t="str">
        <f>IF(AND(AQ$1=Calendrier!AS$1,Calendrier!AS5="R"),Calendrier!$A5,"")</f>
        <v/>
      </c>
      <c r="AR4" s="173" t="str">
        <f>IF(AND(AR$1=Calendrier!AT$1,Calendrier!AT5="R"),Calendrier!$A5,"")</f>
        <v/>
      </c>
      <c r="AS4" s="173" t="str">
        <f>IF(AND(AS$1=Calendrier!AU$1,Calendrier!AU5="R"),Calendrier!$A5,"")</f>
        <v/>
      </c>
      <c r="AT4" s="173" t="str">
        <f>IF(AND(AT$1=Calendrier!AV$1,Calendrier!AV5="R"),Calendrier!$A5,"")</f>
        <v/>
      </c>
      <c r="AU4" s="173" t="str">
        <f>IF(AND(AU$1=Calendrier!AW$1,Calendrier!AW5="R"),Calendrier!$A5,"")</f>
        <v/>
      </c>
      <c r="AV4" s="173" t="str">
        <f>IF(AND(AV$1=Calendrier!AX$1,Calendrier!AX5="R"),Calendrier!$A5,"")</f>
        <v/>
      </c>
      <c r="AW4" s="173" t="str">
        <f>IF(AND(AW$1=Calendrier!AY$1,Calendrier!AY5="R"),Calendrier!$A5,"")</f>
        <v/>
      </c>
      <c r="AX4" s="173" t="str">
        <f>IF(AND(AX$1=Calendrier!AZ$1,Calendrier!AZ5="R"),Calendrier!$A5,"")</f>
        <v/>
      </c>
      <c r="AY4" s="173" t="str">
        <f>IF(AND(AY$1=Calendrier!BA$1,Calendrier!BA5="R"),Calendrier!$A5,"")</f>
        <v/>
      </c>
      <c r="AZ4" s="173" t="str">
        <f>IF(AND(AZ$1=Calendrier!BB$1,Calendrier!BB5="R"),Calendrier!$A5,"")</f>
        <v/>
      </c>
    </row>
    <row r="5" spans="1:52" x14ac:dyDescent="0.2">
      <c r="A5" s="173" t="str">
        <f>IF(AND(A$1=Calendrier!C$1,Calendrier!C6="R"),Calendrier!$A6,"")</f>
        <v/>
      </c>
      <c r="B5" s="173" t="str">
        <f>IF(AND(B$1=Calendrier!D$1,Calendrier!D6="R"),Calendrier!$A6,"")</f>
        <v/>
      </c>
      <c r="C5" s="173" t="str">
        <f>IF(AND(C$1=Calendrier!E$1,Calendrier!E6="R"),Calendrier!$A6,"")</f>
        <v/>
      </c>
      <c r="D5" s="173" t="str">
        <f>IF(AND(D$1=Calendrier!F$1,Calendrier!F6="R"),Calendrier!$A6,"")</f>
        <v/>
      </c>
      <c r="E5" s="173" t="str">
        <f>IF(AND(E$1=Calendrier!G$1,Calendrier!G6="R"),Calendrier!$A6,"")</f>
        <v/>
      </c>
      <c r="F5" s="173" t="str">
        <f>IF(AND(F$1=Calendrier!H$1,Calendrier!H6="R"),Calendrier!$A6,"")</f>
        <v/>
      </c>
      <c r="G5" s="173" t="str">
        <f>IF(AND(G$1=Calendrier!I$1,Calendrier!I6="R"),Calendrier!$A6,"")</f>
        <v/>
      </c>
      <c r="H5" s="173" t="str">
        <f>IF(AND(H$1=Calendrier!J$1,Calendrier!J6="R"),Calendrier!$A6,"")</f>
        <v/>
      </c>
      <c r="I5" s="173" t="str">
        <f>IF(AND(I$1=Calendrier!K$1,Calendrier!K6="R"),Calendrier!$A6,"")</f>
        <v/>
      </c>
      <c r="J5" s="173" t="str">
        <f>IF(AND(J$1=Calendrier!L$1,Calendrier!L6="R"),Calendrier!$A6,"")</f>
        <v/>
      </c>
      <c r="K5" s="173" t="str">
        <f>IF(AND(K$1=Calendrier!M$1,Calendrier!M6="R"),Calendrier!$A6,"")</f>
        <v/>
      </c>
      <c r="L5" s="173" t="str">
        <f>IF(AND(L$1=Calendrier!N$1,Calendrier!N6="R"),Calendrier!$A6,"")</f>
        <v/>
      </c>
      <c r="M5" s="173" t="str">
        <f>IF(AND(M$1=Calendrier!O$1,Calendrier!O6="R"),Calendrier!$A6,"")</f>
        <v/>
      </c>
      <c r="N5" s="173" t="str">
        <f>IF(AND(N$1=Calendrier!P$1,Calendrier!P6="R"),Calendrier!$A6,"")</f>
        <v/>
      </c>
      <c r="O5" s="173" t="str">
        <f>IF(AND(O$1=Calendrier!Q$1,Calendrier!Q6="R"),Calendrier!$A6,"")</f>
        <v/>
      </c>
      <c r="P5" s="173" t="str">
        <f>IF(AND(P$1=Calendrier!R$1,Calendrier!R6="R"),Calendrier!$A6,"")</f>
        <v/>
      </c>
      <c r="Q5" s="173" t="str">
        <f>IF(AND(Q$1=Calendrier!S$1,Calendrier!S6="R"),Calendrier!$A6,"")</f>
        <v/>
      </c>
      <c r="R5" s="173" t="str">
        <f>IF(AND(R$1=Calendrier!T$1,Calendrier!T6="R"),Calendrier!$A6,"")</f>
        <v/>
      </c>
      <c r="S5" s="173" t="str">
        <f>IF(AND(S$1=Calendrier!U$1,Calendrier!U6="R"),Calendrier!$A6,"")</f>
        <v/>
      </c>
      <c r="T5" s="173" t="str">
        <f>IF(AND(T$1=Calendrier!V$1,Calendrier!V6="R"),Calendrier!$A6,"")</f>
        <v/>
      </c>
      <c r="U5" s="173" t="str">
        <f>IF(AND(U$1=Calendrier!W$1,Calendrier!W6="R"),Calendrier!$A6,"")</f>
        <v/>
      </c>
      <c r="V5" s="173" t="str">
        <f>IF(AND(V$1=Calendrier!X$1,Calendrier!X6="R"),Calendrier!$A6,"")</f>
        <v/>
      </c>
      <c r="W5" s="173" t="str">
        <f>IF(AND(W$1=Calendrier!Y$1,Calendrier!Y6="R"),Calendrier!$A6,"")</f>
        <v/>
      </c>
      <c r="X5" s="173" t="str">
        <f>IF(AND(X$1=Calendrier!Z$1,Calendrier!Z6="R"),Calendrier!$A6,"")</f>
        <v/>
      </c>
      <c r="Y5" s="173" t="str">
        <f>IF(AND(Y$1=Calendrier!AA$1,Calendrier!AA6="R"),Calendrier!$A6,"")</f>
        <v/>
      </c>
      <c r="Z5" s="173" t="str">
        <f>IF(AND(Z$1=Calendrier!AB$1,Calendrier!AB6="R"),Calendrier!$A6,"")</f>
        <v/>
      </c>
      <c r="AA5" s="173" t="str">
        <f>IF(AND(AA$1=Calendrier!AC$1,Calendrier!AC6="R"),Calendrier!$A6,"")</f>
        <v/>
      </c>
      <c r="AB5" s="173" t="str">
        <f>IF(AND(AB$1=Calendrier!AD$1,Calendrier!AD6="R"),Calendrier!$A6,"")</f>
        <v>betterave rouge</v>
      </c>
      <c r="AC5" s="173" t="str">
        <f>IF(AND(AC$1=Calendrier!AE$1,Calendrier!AE6="R"),Calendrier!$A6,"")</f>
        <v>betterave rouge</v>
      </c>
      <c r="AD5" s="173" t="str">
        <f>IF(AND(AD$1=Calendrier!AF$1,Calendrier!AF6="R"),Calendrier!$A6,"")</f>
        <v>betterave rouge</v>
      </c>
      <c r="AE5" s="173" t="str">
        <f>IF(AND(AE$1=Calendrier!AG$1,Calendrier!AG6="R"),Calendrier!$A6,"")</f>
        <v>betterave rouge</v>
      </c>
      <c r="AF5" s="173" t="str">
        <f>IF(AND(AF$1=Calendrier!AH$1,Calendrier!AH6="R"),Calendrier!$A6,"")</f>
        <v>betterave rouge</v>
      </c>
      <c r="AG5" s="173" t="str">
        <f>IF(AND(AG$1=Calendrier!AI$1,Calendrier!AI6="R"),Calendrier!$A6,"")</f>
        <v>betterave rouge</v>
      </c>
      <c r="AH5" s="173" t="str">
        <f>IF(AND(AH$1=Calendrier!AJ$1,Calendrier!AJ6="R"),Calendrier!$A6,"")</f>
        <v>betterave rouge</v>
      </c>
      <c r="AI5" s="173" t="str">
        <f>IF(AND(AI$1=Calendrier!AK$1,Calendrier!AK6="R"),Calendrier!$A6,"")</f>
        <v>betterave rouge</v>
      </c>
      <c r="AJ5" s="173" t="str">
        <f>IF(AND(AJ$1=Calendrier!AL$1,Calendrier!AL6="R"),Calendrier!$A6,"")</f>
        <v/>
      </c>
      <c r="AK5" s="173" t="str">
        <f>IF(AND(AK$1=Calendrier!AM$1,Calendrier!AM6="R"),Calendrier!$A6,"")</f>
        <v/>
      </c>
      <c r="AL5" s="173" t="str">
        <f>IF(AND(AL$1=Calendrier!AN$1,Calendrier!AN6="R"),Calendrier!$A6,"")</f>
        <v/>
      </c>
      <c r="AM5" s="173" t="str">
        <f>IF(AND(AM$1=Calendrier!AO$1,Calendrier!AO6="R"),Calendrier!$A6,"")</f>
        <v/>
      </c>
      <c r="AN5" s="173" t="str">
        <f>IF(AND(AN$1=Calendrier!AP$1,Calendrier!AP6="R"),Calendrier!$A6,"")</f>
        <v/>
      </c>
      <c r="AO5" s="173" t="str">
        <f>IF(AND(AO$1=Calendrier!AQ$1,Calendrier!AQ6="R"),Calendrier!$A6,"")</f>
        <v/>
      </c>
      <c r="AP5" s="173" t="str">
        <f>IF(AND(AP$1=Calendrier!AR$1,Calendrier!AR6="R"),Calendrier!$A6,"")</f>
        <v/>
      </c>
      <c r="AQ5" s="173" t="str">
        <f>IF(AND(AQ$1=Calendrier!AS$1,Calendrier!AS6="R"),Calendrier!$A6,"")</f>
        <v>betterave rouge</v>
      </c>
      <c r="AR5" s="173" t="str">
        <f>IF(AND(AR$1=Calendrier!AT$1,Calendrier!AT6="R"),Calendrier!$A6,"")</f>
        <v>betterave rouge</v>
      </c>
      <c r="AS5" s="173" t="str">
        <f>IF(AND(AS$1=Calendrier!AU$1,Calendrier!AU6="R"),Calendrier!$A6,"")</f>
        <v/>
      </c>
      <c r="AT5" s="173" t="str">
        <f>IF(AND(AT$1=Calendrier!AV$1,Calendrier!AV6="R"),Calendrier!$A6,"")</f>
        <v/>
      </c>
      <c r="AU5" s="173" t="str">
        <f>IF(AND(AU$1=Calendrier!AW$1,Calendrier!AW6="R"),Calendrier!$A6,"")</f>
        <v/>
      </c>
      <c r="AV5" s="173" t="str">
        <f>IF(AND(AV$1=Calendrier!AX$1,Calendrier!AX6="R"),Calendrier!$A6,"")</f>
        <v/>
      </c>
      <c r="AW5" s="173" t="str">
        <f>IF(AND(AW$1=Calendrier!AY$1,Calendrier!AY6="R"),Calendrier!$A6,"")</f>
        <v/>
      </c>
      <c r="AX5" s="173" t="str">
        <f>IF(AND(AX$1=Calendrier!AZ$1,Calendrier!AZ6="R"),Calendrier!$A6,"")</f>
        <v/>
      </c>
      <c r="AY5" s="173" t="str">
        <f>IF(AND(AY$1=Calendrier!BA$1,Calendrier!BA6="R"),Calendrier!$A6,"")</f>
        <v/>
      </c>
      <c r="AZ5" s="173" t="str">
        <f>IF(AND(AZ$1=Calendrier!BB$1,Calendrier!BB6="R"),Calendrier!$A6,"")</f>
        <v/>
      </c>
    </row>
    <row r="6" spans="1:52" x14ac:dyDescent="0.2">
      <c r="A6" s="173" t="str">
        <f>IF(AND(A$1=Calendrier!C$1,Calendrier!C7="R"),Calendrier!$A7,"")</f>
        <v/>
      </c>
      <c r="B6" s="173" t="str">
        <f>IF(AND(B$1=Calendrier!D$1,Calendrier!D7="R"),Calendrier!$A7,"")</f>
        <v/>
      </c>
      <c r="C6" s="173" t="str">
        <f>IF(AND(C$1=Calendrier!E$1,Calendrier!E7="R"),Calendrier!$A7,"")</f>
        <v/>
      </c>
      <c r="D6" s="173" t="str">
        <f>IF(AND(D$1=Calendrier!F$1,Calendrier!F7="R"),Calendrier!$A7,"")</f>
        <v/>
      </c>
      <c r="E6" s="173" t="str">
        <f>IF(AND(E$1=Calendrier!G$1,Calendrier!G7="R"),Calendrier!$A7,"")</f>
        <v/>
      </c>
      <c r="F6" s="173" t="str">
        <f>IF(AND(F$1=Calendrier!H$1,Calendrier!H7="R"),Calendrier!$A7,"")</f>
        <v/>
      </c>
      <c r="G6" s="173" t="str">
        <f>IF(AND(G$1=Calendrier!I$1,Calendrier!I7="R"),Calendrier!$A7,"")</f>
        <v/>
      </c>
      <c r="H6" s="173" t="str">
        <f>IF(AND(H$1=Calendrier!J$1,Calendrier!J7="R"),Calendrier!$A7,"")</f>
        <v/>
      </c>
      <c r="I6" s="173" t="str">
        <f>IF(AND(I$1=Calendrier!K$1,Calendrier!K7="R"),Calendrier!$A7,"")</f>
        <v/>
      </c>
      <c r="J6" s="173" t="str">
        <f>IF(AND(J$1=Calendrier!L$1,Calendrier!L7="R"),Calendrier!$A7,"")</f>
        <v/>
      </c>
      <c r="K6" s="173" t="str">
        <f>IF(AND(K$1=Calendrier!M$1,Calendrier!M7="R"),Calendrier!$A7,"")</f>
        <v/>
      </c>
      <c r="L6" s="173" t="str">
        <f>IF(AND(L$1=Calendrier!N$1,Calendrier!N7="R"),Calendrier!$A7,"")</f>
        <v/>
      </c>
      <c r="M6" s="173" t="str">
        <f>IF(AND(M$1=Calendrier!O$1,Calendrier!O7="R"),Calendrier!$A7,"")</f>
        <v/>
      </c>
      <c r="N6" s="173" t="str">
        <f>IF(AND(N$1=Calendrier!P$1,Calendrier!P7="R"),Calendrier!$A7,"")</f>
        <v/>
      </c>
      <c r="O6" s="173" t="str">
        <f>IF(AND(O$1=Calendrier!Q$1,Calendrier!Q7="R"),Calendrier!$A7,"")</f>
        <v/>
      </c>
      <c r="P6" s="173" t="str">
        <f>IF(AND(P$1=Calendrier!R$1,Calendrier!R7="R"),Calendrier!$A7,"")</f>
        <v/>
      </c>
      <c r="Q6" s="173" t="str">
        <f>IF(AND(Q$1=Calendrier!S$1,Calendrier!S7="R"),Calendrier!$A7,"")</f>
        <v/>
      </c>
      <c r="R6" s="173" t="str">
        <f>IF(AND(R$1=Calendrier!T$1,Calendrier!T7="R"),Calendrier!$A7,"")</f>
        <v/>
      </c>
      <c r="S6" s="173" t="str">
        <f>IF(AND(S$1=Calendrier!U$1,Calendrier!U7="R"),Calendrier!$A7,"")</f>
        <v/>
      </c>
      <c r="T6" s="173" t="str">
        <f>IF(AND(T$1=Calendrier!V$1,Calendrier!V7="R"),Calendrier!$A7,"")</f>
        <v/>
      </c>
      <c r="U6" s="173" t="str">
        <f>IF(AND(U$1=Calendrier!W$1,Calendrier!W7="R"),Calendrier!$A7,"")</f>
        <v/>
      </c>
      <c r="V6" s="173" t="str">
        <f>IF(AND(V$1=Calendrier!X$1,Calendrier!X7="R"),Calendrier!$A7,"")</f>
        <v/>
      </c>
      <c r="W6" s="173" t="str">
        <f>IF(AND(W$1=Calendrier!Y$1,Calendrier!Y7="R"),Calendrier!$A7,"")</f>
        <v/>
      </c>
      <c r="X6" s="173" t="str">
        <f>IF(AND(X$1=Calendrier!Z$1,Calendrier!Z7="R"),Calendrier!$A7,"")</f>
        <v/>
      </c>
      <c r="Y6" s="173" t="str">
        <f>IF(AND(Y$1=Calendrier!AA$1,Calendrier!AA7="R"),Calendrier!$A7,"")</f>
        <v/>
      </c>
      <c r="Z6" s="173" t="str">
        <f>IF(AND(Z$1=Calendrier!AB$1,Calendrier!AB7="R"),Calendrier!$A7,"")</f>
        <v/>
      </c>
      <c r="AA6" s="173" t="str">
        <f>IF(AND(AA$1=Calendrier!AC$1,Calendrier!AC7="R"),Calendrier!$A7,"")</f>
        <v/>
      </c>
      <c r="AB6" s="173" t="str">
        <f ca="1">IF(AND(AB$1=Calendrier!AD$1,Calendrier!AD7="R"),Calendrier!$A7,"")</f>
        <v/>
      </c>
      <c r="AC6" s="173" t="str">
        <f ca="1">IF(AND(AC$1=Calendrier!AE$1,Calendrier!AE7="R"),Calendrier!$A7,"")</f>
        <v/>
      </c>
      <c r="AD6" s="173" t="str">
        <f ca="1">IF(AND(AD$1=Calendrier!AF$1,Calendrier!AF7="R"),Calendrier!$A7,"")</f>
        <v/>
      </c>
      <c r="AE6" s="173" t="str">
        <f ca="1">IF(AND(AE$1=Calendrier!AG$1,Calendrier!AG7="R"),Calendrier!$A7,"")</f>
        <v/>
      </c>
      <c r="AF6" s="173" t="str">
        <f ca="1">IF(AND(AF$1=Calendrier!AH$1,Calendrier!AH7="R"),Calendrier!$A7,"")</f>
        <v/>
      </c>
      <c r="AG6" s="173" t="str">
        <f ca="1">IF(AND(AG$1=Calendrier!AI$1,Calendrier!AI7="R"),Calendrier!$A7,"")</f>
        <v/>
      </c>
      <c r="AH6" s="173" t="str">
        <f ca="1">IF(AND(AH$1=Calendrier!AJ$1,Calendrier!AJ7="R"),Calendrier!$A7,"")</f>
        <v/>
      </c>
      <c r="AI6" s="173" t="str">
        <f ca="1">IF(AND(AI$1=Calendrier!AK$1,Calendrier!AK7="R"),Calendrier!$A7,"")</f>
        <v/>
      </c>
      <c r="AJ6" s="173" t="str">
        <f>IF(AND(AJ$1=Calendrier!AL$1,Calendrier!AL7="R"),Calendrier!$A7,"")</f>
        <v/>
      </c>
      <c r="AK6" s="173" t="str">
        <f>IF(AND(AK$1=Calendrier!AM$1,Calendrier!AM7="R"),Calendrier!$A7,"")</f>
        <v/>
      </c>
      <c r="AL6" s="173" t="str">
        <f>IF(AND(AL$1=Calendrier!AN$1,Calendrier!AN7="R"),Calendrier!$A7,"")</f>
        <v/>
      </c>
      <c r="AM6" s="173" t="str">
        <f>IF(AND(AM$1=Calendrier!AO$1,Calendrier!AO7="R"),Calendrier!$A7,"")</f>
        <v/>
      </c>
      <c r="AN6" s="173" t="str">
        <f>IF(AND(AN$1=Calendrier!AP$1,Calendrier!AP7="R"),Calendrier!$A7,"")</f>
        <v/>
      </c>
      <c r="AO6" s="173" t="str">
        <f>IF(AND(AO$1=Calendrier!AQ$1,Calendrier!AQ7="R"),Calendrier!$A7,"")</f>
        <v/>
      </c>
      <c r="AP6" s="173" t="str">
        <f>IF(AND(AP$1=Calendrier!AR$1,Calendrier!AR7="R"),Calendrier!$A7,"")</f>
        <v/>
      </c>
      <c r="AQ6" s="173" t="str">
        <f ca="1">IF(AND(AQ$1=Calendrier!AS$1,Calendrier!AS7="R"),Calendrier!$A7,"")</f>
        <v/>
      </c>
      <c r="AR6" s="173" t="str">
        <f ca="1">IF(AND(AR$1=Calendrier!AT$1,Calendrier!AT7="R"),Calendrier!$A7,"")</f>
        <v/>
      </c>
      <c r="AS6" s="173" t="str">
        <f>IF(AND(AS$1=Calendrier!AU$1,Calendrier!AU7="R"),Calendrier!$A7,"")</f>
        <v/>
      </c>
      <c r="AT6" s="173" t="str">
        <f>IF(AND(AT$1=Calendrier!AV$1,Calendrier!AV7="R"),Calendrier!$A7,"")</f>
        <v/>
      </c>
      <c r="AU6" s="173" t="str">
        <f>IF(AND(AU$1=Calendrier!AW$1,Calendrier!AW7="R"),Calendrier!$A7,"")</f>
        <v/>
      </c>
      <c r="AV6" s="173" t="str">
        <f>IF(AND(AV$1=Calendrier!AX$1,Calendrier!AX7="R"),Calendrier!$A7,"")</f>
        <v/>
      </c>
      <c r="AW6" s="173" t="str">
        <f>IF(AND(AW$1=Calendrier!AY$1,Calendrier!AY7="R"),Calendrier!$A7,"")</f>
        <v/>
      </c>
      <c r="AX6" s="173" t="str">
        <f>IF(AND(AX$1=Calendrier!AZ$1,Calendrier!AZ7="R"),Calendrier!$A7,"")</f>
        <v/>
      </c>
      <c r="AY6" s="173" t="str">
        <f>IF(AND(AY$1=Calendrier!BA$1,Calendrier!BA7="R"),Calendrier!$A7,"")</f>
        <v/>
      </c>
      <c r="AZ6" s="173" t="str">
        <f>IF(AND(AZ$1=Calendrier!BB$1,Calendrier!BB7="R"),Calendrier!$A7,"")</f>
        <v/>
      </c>
    </row>
    <row r="7" spans="1:52" x14ac:dyDescent="0.2">
      <c r="A7" s="173" t="str">
        <f ca="1">IF(AND(A$1=Calendrier!C$1,Calendrier!C8="R"),Calendrier!$A8,"")</f>
        <v/>
      </c>
      <c r="B7" s="173" t="str">
        <f ca="1">IF(AND(B$1=Calendrier!D$1,Calendrier!D8="R"),Calendrier!$A8,"")</f>
        <v/>
      </c>
      <c r="C7" s="173" t="str">
        <f>IF(AND(C$1=Calendrier!E$1,Calendrier!E8="R"),Calendrier!$A8,"")</f>
        <v/>
      </c>
      <c r="D7" s="173" t="str">
        <f>IF(AND(D$1=Calendrier!F$1,Calendrier!F8="R"),Calendrier!$A8,"")</f>
        <v/>
      </c>
      <c r="E7" s="173" t="str">
        <f>IF(AND(E$1=Calendrier!G$1,Calendrier!G8="R"),Calendrier!$A8,"")</f>
        <v/>
      </c>
      <c r="F7" s="173" t="str">
        <f>IF(AND(F$1=Calendrier!H$1,Calendrier!H8="R"),Calendrier!$A8,"")</f>
        <v/>
      </c>
      <c r="G7" s="173" t="str">
        <f>IF(AND(G$1=Calendrier!I$1,Calendrier!I8="R"),Calendrier!$A8,"")</f>
        <v/>
      </c>
      <c r="H7" s="173" t="str">
        <f>IF(AND(H$1=Calendrier!J$1,Calendrier!J8="R"),Calendrier!$A8,"")</f>
        <v/>
      </c>
      <c r="I7" s="173" t="str">
        <f>IF(AND(I$1=Calendrier!K$1,Calendrier!K8="R"),Calendrier!$A8,"")</f>
        <v/>
      </c>
      <c r="J7" s="173" t="str">
        <f>IF(AND(J$1=Calendrier!L$1,Calendrier!L8="R"),Calendrier!$A8,"")</f>
        <v/>
      </c>
      <c r="K7" s="173" t="str">
        <f>IF(AND(K$1=Calendrier!M$1,Calendrier!M8="R"),Calendrier!$A8,"")</f>
        <v/>
      </c>
      <c r="L7" s="173" t="str">
        <f>IF(AND(L$1=Calendrier!N$1,Calendrier!N8="R"),Calendrier!$A8,"")</f>
        <v/>
      </c>
      <c r="M7" s="173" t="str">
        <f>IF(AND(M$1=Calendrier!O$1,Calendrier!O8="R"),Calendrier!$A8,"")</f>
        <v/>
      </c>
      <c r="N7" s="173" t="str">
        <f ca="1">IF(AND(N$1=Calendrier!P$1,Calendrier!P8="R"),Calendrier!$A8,"")</f>
        <v/>
      </c>
      <c r="O7" s="173" t="str">
        <f ca="1">IF(AND(O$1=Calendrier!Q$1,Calendrier!Q8="R"),Calendrier!$A8,"")</f>
        <v/>
      </c>
      <c r="P7" s="173" t="str">
        <f ca="1">IF(AND(P$1=Calendrier!R$1,Calendrier!R8="R"),Calendrier!$A8,"")</f>
        <v/>
      </c>
      <c r="Q7" s="173" t="str">
        <f ca="1">IF(AND(Q$1=Calendrier!S$1,Calendrier!S8="R"),Calendrier!$A8,"")</f>
        <v/>
      </c>
      <c r="R7" s="173" t="str">
        <f ca="1">IF(AND(R$1=Calendrier!T$1,Calendrier!T8="R"),Calendrier!$A8,"")</f>
        <v/>
      </c>
      <c r="S7" s="173" t="str">
        <f ca="1">IF(AND(S$1=Calendrier!U$1,Calendrier!U8="R"),Calendrier!$A8,"")</f>
        <v/>
      </c>
      <c r="T7" s="173" t="str">
        <f ca="1">IF(AND(T$1=Calendrier!V$1,Calendrier!V8="R"),Calendrier!$A8,"")</f>
        <v/>
      </c>
      <c r="U7" s="173" t="str">
        <f ca="1">IF(AND(U$1=Calendrier!W$1,Calendrier!W8="R"),Calendrier!$A8,"")</f>
        <v/>
      </c>
      <c r="V7" s="173" t="str">
        <f>IF(AND(V$1=Calendrier!X$1,Calendrier!X8="R"),Calendrier!$A8,"")</f>
        <v/>
      </c>
      <c r="W7" s="173" t="str">
        <f>IF(AND(W$1=Calendrier!Y$1,Calendrier!Y8="R"),Calendrier!$A8,"")</f>
        <v/>
      </c>
      <c r="X7" s="173" t="str">
        <f>IF(AND(X$1=Calendrier!Z$1,Calendrier!Z8="R"),Calendrier!$A8,"")</f>
        <v/>
      </c>
      <c r="Y7" s="173" t="str">
        <f>IF(AND(Y$1=Calendrier!AA$1,Calendrier!AA8="R"),Calendrier!$A8,"")</f>
        <v/>
      </c>
      <c r="Z7" s="173" t="str">
        <f>IF(AND(Z$1=Calendrier!AB$1,Calendrier!AB8="R"),Calendrier!$A8,"")</f>
        <v/>
      </c>
      <c r="AA7" s="173" t="str">
        <f>IF(AND(AA$1=Calendrier!AC$1,Calendrier!AC8="R"),Calendrier!$A8,"")</f>
        <v/>
      </c>
      <c r="AB7" s="173" t="str">
        <f>IF(AND(AB$1=Calendrier!AD$1,Calendrier!AD8="R"),Calendrier!$A8,"")</f>
        <v/>
      </c>
      <c r="AC7" s="173" t="str">
        <f ca="1">IF(AND(AC$1=Calendrier!AE$1,Calendrier!AE8="R"),Calendrier!$A8,"")</f>
        <v/>
      </c>
      <c r="AD7" s="173" t="str">
        <f ca="1">IF(AND(AD$1=Calendrier!AF$1,Calendrier!AF8="R"),Calendrier!$A8,"")</f>
        <v/>
      </c>
      <c r="AE7" s="173" t="str">
        <f>IF(AND(AE$1=Calendrier!AG$1,Calendrier!AG8="R"),Calendrier!$A8,"")</f>
        <v/>
      </c>
      <c r="AF7" s="173" t="str">
        <f>IF(AND(AF$1=Calendrier!AH$1,Calendrier!AH8="R"),Calendrier!$A8,"")</f>
        <v/>
      </c>
      <c r="AG7" s="173" t="str">
        <f>IF(AND(AG$1=Calendrier!AI$1,Calendrier!AI8="R"),Calendrier!$A8,"")</f>
        <v/>
      </c>
      <c r="AH7" s="173" t="str">
        <f>IF(AND(AH$1=Calendrier!AJ$1,Calendrier!AJ8="R"),Calendrier!$A8,"")</f>
        <v/>
      </c>
      <c r="AI7" s="173" t="str">
        <f>IF(AND(AI$1=Calendrier!AK$1,Calendrier!AK8="R"),Calendrier!$A8,"")</f>
        <v/>
      </c>
      <c r="AJ7" s="173" t="str">
        <f>IF(AND(AJ$1=Calendrier!AL$1,Calendrier!AL8="R"),Calendrier!$A8,"")</f>
        <v/>
      </c>
      <c r="AK7" s="173" t="str">
        <f>IF(AND(AK$1=Calendrier!AM$1,Calendrier!AM8="R"),Calendrier!$A8,"")</f>
        <v/>
      </c>
      <c r="AL7" s="173" t="str">
        <f>IF(AND(AL$1=Calendrier!AN$1,Calendrier!AN8="R"),Calendrier!$A8,"")</f>
        <v/>
      </c>
      <c r="AM7" s="173" t="str">
        <f>IF(AND(AM$1=Calendrier!AO$1,Calendrier!AO8="R"),Calendrier!$A8,"")</f>
        <v/>
      </c>
      <c r="AN7" s="173" t="str">
        <f>IF(AND(AN$1=Calendrier!AP$1,Calendrier!AP8="R"),Calendrier!$A8,"")</f>
        <v/>
      </c>
      <c r="AO7" s="173" t="str">
        <f>IF(AND(AO$1=Calendrier!AQ$1,Calendrier!AQ8="R"),Calendrier!$A8,"")</f>
        <v/>
      </c>
      <c r="AP7" s="173" t="str">
        <f>IF(AND(AP$1=Calendrier!AR$1,Calendrier!AR8="R"),Calendrier!$A8,"")</f>
        <v/>
      </c>
      <c r="AQ7" s="173" t="str">
        <f>IF(AND(AQ$1=Calendrier!AS$1,Calendrier!AS8="R"),Calendrier!$A8,"")</f>
        <v/>
      </c>
      <c r="AR7" s="173" t="str">
        <f>IF(AND(AR$1=Calendrier!AT$1,Calendrier!AT8="R"),Calendrier!$A8,"")</f>
        <v/>
      </c>
      <c r="AS7" s="173" t="str">
        <f>IF(AND(AS$1=Calendrier!AU$1,Calendrier!AU8="R"),Calendrier!$A8,"")</f>
        <v/>
      </c>
      <c r="AT7" s="173" t="str">
        <f>IF(AND(AT$1=Calendrier!AV$1,Calendrier!AV8="R"),Calendrier!$A8,"")</f>
        <v/>
      </c>
      <c r="AU7" s="173" t="str">
        <f>IF(AND(AU$1=Calendrier!AW$1,Calendrier!AW8="R"),Calendrier!$A8,"")</f>
        <v/>
      </c>
      <c r="AV7" s="173" t="str">
        <f>IF(AND(AV$1=Calendrier!AX$1,Calendrier!AX8="R"),Calendrier!$A8,"")</f>
        <v/>
      </c>
      <c r="AW7" s="173" t="str">
        <f>IF(AND(AW$1=Calendrier!AY$1,Calendrier!AY8="R"),Calendrier!$A8,"")</f>
        <v/>
      </c>
      <c r="AX7" s="173" t="str">
        <f>IF(AND(AX$1=Calendrier!AZ$1,Calendrier!AZ8="R"),Calendrier!$A8,"")</f>
        <v/>
      </c>
      <c r="AY7" s="173" t="str">
        <f>IF(AND(AY$1=Calendrier!BA$1,Calendrier!BA8="R"),Calendrier!$A8,"")</f>
        <v/>
      </c>
      <c r="AZ7" s="173" t="str">
        <f ca="1">IF(AND(AZ$1=Calendrier!BB$1,Calendrier!BB8="R"),Calendrier!$A8,"")</f>
        <v/>
      </c>
    </row>
    <row r="8" spans="1:52" x14ac:dyDescent="0.2">
      <c r="A8" s="173" t="str">
        <f>IF(AND(A$1=Calendrier!C$1,Calendrier!C9="R"),Calendrier!$A9,"")</f>
        <v/>
      </c>
      <c r="B8" s="173" t="str">
        <f>IF(AND(B$1=Calendrier!D$1,Calendrier!D9="R"),Calendrier!$A9,"")</f>
        <v/>
      </c>
      <c r="C8" s="173" t="str">
        <f>IF(AND(C$1=Calendrier!E$1,Calendrier!E9="R"),Calendrier!$A9,"")</f>
        <v/>
      </c>
      <c r="D8" s="173" t="str">
        <f>IF(AND(D$1=Calendrier!F$1,Calendrier!F9="R"),Calendrier!$A9,"")</f>
        <v/>
      </c>
      <c r="E8" s="173" t="str">
        <f>IF(AND(E$1=Calendrier!G$1,Calendrier!G9="R"),Calendrier!$A9,"")</f>
        <v/>
      </c>
      <c r="F8" s="173" t="str">
        <f>IF(AND(F$1=Calendrier!H$1,Calendrier!H9="R"),Calendrier!$A9,"")</f>
        <v/>
      </c>
      <c r="G8" s="173" t="str">
        <f>IF(AND(G$1=Calendrier!I$1,Calendrier!I9="R"),Calendrier!$A9,"")</f>
        <v/>
      </c>
      <c r="H8" s="173" t="str">
        <f>IF(AND(H$1=Calendrier!J$1,Calendrier!J9="R"),Calendrier!$A9,"")</f>
        <v/>
      </c>
      <c r="I8" s="173" t="str">
        <f>IF(AND(I$1=Calendrier!K$1,Calendrier!K9="R"),Calendrier!$A9,"")</f>
        <v/>
      </c>
      <c r="J8" s="173" t="str">
        <f>IF(AND(J$1=Calendrier!L$1,Calendrier!L9="R"),Calendrier!$A9,"")</f>
        <v/>
      </c>
      <c r="K8" s="173" t="str">
        <f>IF(AND(K$1=Calendrier!M$1,Calendrier!M9="R"),Calendrier!$A9,"")</f>
        <v/>
      </c>
      <c r="L8" s="173" t="str">
        <f>IF(AND(L$1=Calendrier!N$1,Calendrier!N9="R"),Calendrier!$A9,"")</f>
        <v/>
      </c>
      <c r="M8" s="173" t="str">
        <f>IF(AND(M$1=Calendrier!O$1,Calendrier!O9="R"),Calendrier!$A9,"")</f>
        <v/>
      </c>
      <c r="N8" s="173" t="str">
        <f>IF(AND(N$1=Calendrier!P$1,Calendrier!P9="R"),Calendrier!$A9,"")</f>
        <v/>
      </c>
      <c r="O8" s="173" t="str">
        <f>IF(AND(O$1=Calendrier!Q$1,Calendrier!Q9="R"),Calendrier!$A9,"")</f>
        <v>laitue</v>
      </c>
      <c r="P8" s="173" t="str">
        <f>IF(AND(P$1=Calendrier!R$1,Calendrier!R9="R"),Calendrier!$A9,"")</f>
        <v>laitue</v>
      </c>
      <c r="Q8" s="173" t="str">
        <f>IF(AND(Q$1=Calendrier!S$1,Calendrier!S9="R"),Calendrier!$A9,"")</f>
        <v/>
      </c>
      <c r="R8" s="173" t="str">
        <f>IF(AND(R$1=Calendrier!T$1,Calendrier!T9="R"),Calendrier!$A9,"")</f>
        <v/>
      </c>
      <c r="S8" s="173" t="str">
        <f>IF(AND(S$1=Calendrier!U$1,Calendrier!U9="R"),Calendrier!$A9,"")</f>
        <v/>
      </c>
      <c r="T8" s="173" t="str">
        <f>IF(AND(T$1=Calendrier!V$1,Calendrier!V9="R"),Calendrier!$A9,"")</f>
        <v/>
      </c>
      <c r="U8" s="173" t="str">
        <f>IF(AND(U$1=Calendrier!W$1,Calendrier!W9="R"),Calendrier!$A9,"")</f>
        <v/>
      </c>
      <c r="V8" s="173" t="str">
        <f>IF(AND(V$1=Calendrier!X$1,Calendrier!X9="R"),Calendrier!$A9,"")</f>
        <v/>
      </c>
      <c r="W8" s="173" t="str">
        <f>IF(AND(W$1=Calendrier!Y$1,Calendrier!Y9="R"),Calendrier!$A9,"")</f>
        <v/>
      </c>
      <c r="X8" s="173" t="str">
        <f>IF(AND(X$1=Calendrier!Z$1,Calendrier!Z9="R"),Calendrier!$A9,"")</f>
        <v/>
      </c>
      <c r="Y8" s="173" t="str">
        <f>IF(AND(Y$1=Calendrier!AA$1,Calendrier!AA9="R"),Calendrier!$A9,"")</f>
        <v/>
      </c>
      <c r="Z8" s="173" t="str">
        <f>IF(AND(Z$1=Calendrier!AB$1,Calendrier!AB9="R"),Calendrier!$A9,"")</f>
        <v/>
      </c>
      <c r="AA8" s="173" t="str">
        <f>IF(AND(AA$1=Calendrier!AC$1,Calendrier!AC9="R"),Calendrier!$A9,"")</f>
        <v/>
      </c>
      <c r="AB8" s="173" t="str">
        <f>IF(AND(AB$1=Calendrier!AD$1,Calendrier!AD9="R"),Calendrier!$A9,"")</f>
        <v>laitue</v>
      </c>
      <c r="AC8" s="173" t="str">
        <f>IF(AND(AC$1=Calendrier!AE$1,Calendrier!AE9="R"),Calendrier!$A9,"")</f>
        <v>laitue</v>
      </c>
      <c r="AD8" s="173" t="str">
        <f>IF(AND(AD$1=Calendrier!AF$1,Calendrier!AF9="R"),Calendrier!$A9,"")</f>
        <v>laitue</v>
      </c>
      <c r="AE8" s="173" t="str">
        <f>IF(AND(AE$1=Calendrier!AG$1,Calendrier!AG9="R"),Calendrier!$A9,"")</f>
        <v>laitue</v>
      </c>
      <c r="AF8" s="173" t="str">
        <f>IF(AND(AF$1=Calendrier!AH$1,Calendrier!AH9="R"),Calendrier!$A9,"")</f>
        <v>laitue</v>
      </c>
      <c r="AG8" s="173" t="str">
        <f>IF(AND(AG$1=Calendrier!AI$1,Calendrier!AI9="R"),Calendrier!$A9,"")</f>
        <v>laitue</v>
      </c>
      <c r="AH8" s="173" t="str">
        <f>IF(AND(AH$1=Calendrier!AJ$1,Calendrier!AJ9="R"),Calendrier!$A9,"")</f>
        <v>laitue</v>
      </c>
      <c r="AI8" s="173" t="str">
        <f>IF(AND(AI$1=Calendrier!AK$1,Calendrier!AK9="R"),Calendrier!$A9,"")</f>
        <v>laitue</v>
      </c>
      <c r="AJ8" s="173" t="str">
        <f>IF(AND(AJ$1=Calendrier!AL$1,Calendrier!AL9="R"),Calendrier!$A9,"")</f>
        <v/>
      </c>
      <c r="AK8" s="173" t="str">
        <f>IF(AND(AK$1=Calendrier!AM$1,Calendrier!AM9="R"),Calendrier!$A9,"")</f>
        <v/>
      </c>
      <c r="AL8" s="173" t="str">
        <f>IF(AND(AL$1=Calendrier!AN$1,Calendrier!AN9="R"),Calendrier!$A9,"")</f>
        <v/>
      </c>
      <c r="AM8" s="173" t="str">
        <f>IF(AND(AM$1=Calendrier!AO$1,Calendrier!AO9="R"),Calendrier!$A9,"")</f>
        <v/>
      </c>
      <c r="AN8" s="173" t="str">
        <f>IF(AND(AN$1=Calendrier!AP$1,Calendrier!AP9="R"),Calendrier!$A9,"")</f>
        <v/>
      </c>
      <c r="AO8" s="173" t="str">
        <f>IF(AND(AO$1=Calendrier!AQ$1,Calendrier!AQ9="R"),Calendrier!$A9,"")</f>
        <v/>
      </c>
      <c r="AP8" s="173" t="str">
        <f>IF(AND(AP$1=Calendrier!AR$1,Calendrier!AR9="R"),Calendrier!$A9,"")</f>
        <v/>
      </c>
      <c r="AQ8" s="173" t="str">
        <f>IF(AND(AQ$1=Calendrier!AS$1,Calendrier!AS9="R"),Calendrier!$A9,"")</f>
        <v>laitue</v>
      </c>
      <c r="AR8" s="173" t="str">
        <f>IF(AND(AR$1=Calendrier!AT$1,Calendrier!AT9="R"),Calendrier!$A9,"")</f>
        <v>laitue</v>
      </c>
      <c r="AS8" s="173" t="str">
        <f>IF(AND(AS$1=Calendrier!AU$1,Calendrier!AU9="R"),Calendrier!$A9,"")</f>
        <v/>
      </c>
      <c r="AT8" s="173" t="str">
        <f>IF(AND(AT$1=Calendrier!AV$1,Calendrier!AV9="R"),Calendrier!$A9,"")</f>
        <v/>
      </c>
      <c r="AU8" s="173" t="str">
        <f>IF(AND(AU$1=Calendrier!AW$1,Calendrier!AW9="R"),Calendrier!$A9,"")</f>
        <v/>
      </c>
      <c r="AV8" s="173" t="str">
        <f>IF(AND(AV$1=Calendrier!AX$1,Calendrier!AX9="R"),Calendrier!$A9,"")</f>
        <v/>
      </c>
      <c r="AW8" s="173" t="str">
        <f>IF(AND(AW$1=Calendrier!AY$1,Calendrier!AY9="R"),Calendrier!$A9,"")</f>
        <v/>
      </c>
      <c r="AX8" s="173" t="str">
        <f>IF(AND(AX$1=Calendrier!AZ$1,Calendrier!AZ9="R"),Calendrier!$A9,"")</f>
        <v/>
      </c>
      <c r="AY8" s="173" t="str">
        <f>IF(AND(AY$1=Calendrier!BA$1,Calendrier!BA9="R"),Calendrier!$A9,"")</f>
        <v/>
      </c>
      <c r="AZ8" s="173" t="str">
        <f>IF(AND(AZ$1=Calendrier!BB$1,Calendrier!BB9="R"),Calendrier!$A9,"")</f>
        <v/>
      </c>
    </row>
    <row r="9" spans="1:52" x14ac:dyDescent="0.2">
      <c r="A9" s="173" t="str">
        <f>IF(AND(A$1=Calendrier!C$1,Calendrier!C10="R"),Calendrier!$A10,"")</f>
        <v/>
      </c>
      <c r="B9" s="173" t="str">
        <f>IF(AND(B$1=Calendrier!D$1,Calendrier!D10="R"),Calendrier!$A10,"")</f>
        <v/>
      </c>
      <c r="C9" s="173" t="str">
        <f>IF(AND(C$1=Calendrier!E$1,Calendrier!E10="R"),Calendrier!$A10,"")</f>
        <v/>
      </c>
      <c r="D9" s="173" t="str">
        <f>IF(AND(D$1=Calendrier!F$1,Calendrier!F10="R"),Calendrier!$A10,"")</f>
        <v/>
      </c>
      <c r="E9" s="173" t="str">
        <f>IF(AND(E$1=Calendrier!G$1,Calendrier!G10="R"),Calendrier!$A10,"")</f>
        <v/>
      </c>
      <c r="F9" s="173" t="str">
        <f>IF(AND(F$1=Calendrier!H$1,Calendrier!H10="R"),Calendrier!$A10,"")</f>
        <v/>
      </c>
      <c r="G9" s="173" t="str">
        <f>IF(AND(G$1=Calendrier!I$1,Calendrier!I10="R"),Calendrier!$A10,"")</f>
        <v/>
      </c>
      <c r="H9" s="173" t="str">
        <f>IF(AND(H$1=Calendrier!J$1,Calendrier!J10="R"),Calendrier!$A10,"")</f>
        <v/>
      </c>
      <c r="I9" s="173" t="str">
        <f>IF(AND(I$1=Calendrier!K$1,Calendrier!K10="R"),Calendrier!$A10,"")</f>
        <v/>
      </c>
      <c r="J9" s="173" t="str">
        <f>IF(AND(J$1=Calendrier!L$1,Calendrier!L10="R"),Calendrier!$A10,"")</f>
        <v/>
      </c>
      <c r="K9" s="173" t="str">
        <f>IF(AND(K$1=Calendrier!M$1,Calendrier!M10="R"),Calendrier!$A10,"")</f>
        <v/>
      </c>
      <c r="L9" s="173" t="str">
        <f>IF(AND(L$1=Calendrier!N$1,Calendrier!N10="R"),Calendrier!$A10,"")</f>
        <v/>
      </c>
      <c r="M9" s="173" t="str">
        <f>IF(AND(M$1=Calendrier!O$1,Calendrier!O10="R"),Calendrier!$A10,"")</f>
        <v/>
      </c>
      <c r="N9" s="173" t="str">
        <f>IF(AND(N$1=Calendrier!P$1,Calendrier!P10="R"),Calendrier!$A10,"")</f>
        <v/>
      </c>
      <c r="O9" s="173" t="str">
        <f ca="1">IF(AND(O$1=Calendrier!Q$1,Calendrier!Q10="R"),Calendrier!$A10,"")</f>
        <v/>
      </c>
      <c r="P9" s="173" t="str">
        <f ca="1">IF(AND(P$1=Calendrier!R$1,Calendrier!R10="R"),Calendrier!$A10,"")</f>
        <v/>
      </c>
      <c r="Q9" s="173" t="str">
        <f>IF(AND(Q$1=Calendrier!S$1,Calendrier!S10="R"),Calendrier!$A10,"")</f>
        <v/>
      </c>
      <c r="R9" s="173" t="str">
        <f>IF(AND(R$1=Calendrier!T$1,Calendrier!T10="R"),Calendrier!$A10,"")</f>
        <v/>
      </c>
      <c r="S9" s="173" t="str">
        <f>IF(AND(S$1=Calendrier!U$1,Calendrier!U10="R"),Calendrier!$A10,"")</f>
        <v/>
      </c>
      <c r="T9" s="173" t="str">
        <f>IF(AND(T$1=Calendrier!V$1,Calendrier!V10="R"),Calendrier!$A10,"")</f>
        <v/>
      </c>
      <c r="U9" s="173" t="str">
        <f>IF(AND(U$1=Calendrier!W$1,Calendrier!W10="R"),Calendrier!$A10,"")</f>
        <v/>
      </c>
      <c r="V9" s="173" t="str">
        <f>IF(AND(V$1=Calendrier!X$1,Calendrier!X10="R"),Calendrier!$A10,"")</f>
        <v/>
      </c>
      <c r="W9" s="173" t="str">
        <f>IF(AND(W$1=Calendrier!Y$1,Calendrier!Y10="R"),Calendrier!$A10,"")</f>
        <v/>
      </c>
      <c r="X9" s="173" t="str">
        <f>IF(AND(X$1=Calendrier!Z$1,Calendrier!Z10="R"),Calendrier!$A10,"")</f>
        <v/>
      </c>
      <c r="Y9" s="173" t="str">
        <f>IF(AND(Y$1=Calendrier!AA$1,Calendrier!AA10="R"),Calendrier!$A10,"")</f>
        <v/>
      </c>
      <c r="Z9" s="173" t="str">
        <f>IF(AND(Z$1=Calendrier!AB$1,Calendrier!AB10="R"),Calendrier!$A10,"")</f>
        <v/>
      </c>
      <c r="AA9" s="173" t="str">
        <f>IF(AND(AA$1=Calendrier!AC$1,Calendrier!AC10="R"),Calendrier!$A10,"")</f>
        <v/>
      </c>
      <c r="AB9" s="173" t="str">
        <f ca="1">IF(AND(AB$1=Calendrier!AD$1,Calendrier!AD10="R"),Calendrier!$A10,"")</f>
        <v/>
      </c>
      <c r="AC9" s="173" t="str">
        <f ca="1">IF(AND(AC$1=Calendrier!AE$1,Calendrier!AE10="R"),Calendrier!$A10,"")</f>
        <v/>
      </c>
      <c r="AD9" s="173" t="str">
        <f ca="1">IF(AND(AD$1=Calendrier!AF$1,Calendrier!AF10="R"),Calendrier!$A10,"")</f>
        <v/>
      </c>
      <c r="AE9" s="173" t="str">
        <f ca="1">IF(AND(AE$1=Calendrier!AG$1,Calendrier!AG10="R"),Calendrier!$A10,"")</f>
        <v/>
      </c>
      <c r="AF9" s="173" t="str">
        <f ca="1">IF(AND(AF$1=Calendrier!AH$1,Calendrier!AH10="R"),Calendrier!$A10,"")</f>
        <v/>
      </c>
      <c r="AG9" s="173" t="str">
        <f ca="1">IF(AND(AG$1=Calendrier!AI$1,Calendrier!AI10="R"),Calendrier!$A10,"")</f>
        <v/>
      </c>
      <c r="AH9" s="173" t="str">
        <f ca="1">IF(AND(AH$1=Calendrier!AJ$1,Calendrier!AJ10="R"),Calendrier!$A10,"")</f>
        <v/>
      </c>
      <c r="AI9" s="173" t="str">
        <f ca="1">IF(AND(AI$1=Calendrier!AK$1,Calendrier!AK10="R"),Calendrier!$A10,"")</f>
        <v/>
      </c>
      <c r="AJ9" s="173" t="str">
        <f>IF(AND(AJ$1=Calendrier!AL$1,Calendrier!AL10="R"),Calendrier!$A10,"")</f>
        <v/>
      </c>
      <c r="AK9" s="173" t="str">
        <f>IF(AND(AK$1=Calendrier!AM$1,Calendrier!AM10="R"),Calendrier!$A10,"")</f>
        <v/>
      </c>
      <c r="AL9" s="173" t="str">
        <f>IF(AND(AL$1=Calendrier!AN$1,Calendrier!AN10="R"),Calendrier!$A10,"")</f>
        <v/>
      </c>
      <c r="AM9" s="173" t="str">
        <f>IF(AND(AM$1=Calendrier!AO$1,Calendrier!AO10="R"),Calendrier!$A10,"")</f>
        <v/>
      </c>
      <c r="AN9" s="173" t="str">
        <f>IF(AND(AN$1=Calendrier!AP$1,Calendrier!AP10="R"),Calendrier!$A10,"")</f>
        <v/>
      </c>
      <c r="AO9" s="173" t="str">
        <f>IF(AND(AO$1=Calendrier!AQ$1,Calendrier!AQ10="R"),Calendrier!$A10,"")</f>
        <v/>
      </c>
      <c r="AP9" s="173" t="str">
        <f>IF(AND(AP$1=Calendrier!AR$1,Calendrier!AR10="R"),Calendrier!$A10,"")</f>
        <v/>
      </c>
      <c r="AQ9" s="173" t="str">
        <f ca="1">IF(AND(AQ$1=Calendrier!AS$1,Calendrier!AS10="R"),Calendrier!$A10,"")</f>
        <v/>
      </c>
      <c r="AR9" s="173" t="str">
        <f ca="1">IF(AND(AR$1=Calendrier!AT$1,Calendrier!AT10="R"),Calendrier!$A10,"")</f>
        <v/>
      </c>
      <c r="AS9" s="173" t="str">
        <f>IF(AND(AS$1=Calendrier!AU$1,Calendrier!AU10="R"),Calendrier!$A10,"")</f>
        <v/>
      </c>
      <c r="AT9" s="173" t="str">
        <f>IF(AND(AT$1=Calendrier!AV$1,Calendrier!AV10="R"),Calendrier!$A10,"")</f>
        <v/>
      </c>
      <c r="AU9" s="173" t="str">
        <f>IF(AND(AU$1=Calendrier!AW$1,Calendrier!AW10="R"),Calendrier!$A10,"")</f>
        <v/>
      </c>
      <c r="AV9" s="173" t="str">
        <f>IF(AND(AV$1=Calendrier!AX$1,Calendrier!AX10="R"),Calendrier!$A10,"")</f>
        <v/>
      </c>
      <c r="AW9" s="173" t="str">
        <f>IF(AND(AW$1=Calendrier!AY$1,Calendrier!AY10="R"),Calendrier!$A10,"")</f>
        <v/>
      </c>
      <c r="AX9" s="173" t="str">
        <f>IF(AND(AX$1=Calendrier!AZ$1,Calendrier!AZ10="R"),Calendrier!$A10,"")</f>
        <v/>
      </c>
      <c r="AY9" s="173" t="str">
        <f>IF(AND(AY$1=Calendrier!BA$1,Calendrier!BA10="R"),Calendrier!$A10,"")</f>
        <v/>
      </c>
      <c r="AZ9" s="173" t="str">
        <f>IF(AND(AZ$1=Calendrier!BB$1,Calendrier!BB10="R"),Calendrier!$A10,"")</f>
        <v/>
      </c>
    </row>
    <row r="10" spans="1:52" x14ac:dyDescent="0.2">
      <c r="A10" s="173" t="str">
        <f>IF(AND(A$1=Calendrier!C$1,Calendrier!C11="R"),Calendrier!$A11,"")</f>
        <v/>
      </c>
      <c r="B10" s="173" t="str">
        <f ca="1">IF(AND(B$1=Calendrier!D$1,Calendrier!D11="R"),Calendrier!$A11,"")</f>
        <v/>
      </c>
      <c r="C10" s="173" t="str">
        <f ca="1">IF(AND(C$1=Calendrier!E$1,Calendrier!E11="R"),Calendrier!$A11,"")</f>
        <v/>
      </c>
      <c r="D10" s="173" t="str">
        <f>IF(AND(D$1=Calendrier!F$1,Calendrier!F11="R"),Calendrier!$A11,"")</f>
        <v/>
      </c>
      <c r="E10" s="173" t="str">
        <f>IF(AND(E$1=Calendrier!G$1,Calendrier!G11="R"),Calendrier!$A11,"")</f>
        <v/>
      </c>
      <c r="F10" s="173" t="str">
        <f>IF(AND(F$1=Calendrier!H$1,Calendrier!H11="R"),Calendrier!$A11,"")</f>
        <v/>
      </c>
      <c r="G10" s="173" t="str">
        <f>IF(AND(G$1=Calendrier!I$1,Calendrier!I11="R"),Calendrier!$A11,"")</f>
        <v/>
      </c>
      <c r="H10" s="173" t="str">
        <f>IF(AND(H$1=Calendrier!J$1,Calendrier!J11="R"),Calendrier!$A11,"")</f>
        <v/>
      </c>
      <c r="I10" s="173" t="str">
        <f>IF(AND(I$1=Calendrier!K$1,Calendrier!K11="R"),Calendrier!$A11,"")</f>
        <v/>
      </c>
      <c r="J10" s="173" t="str">
        <f ca="1">IF(AND(J$1=Calendrier!L$1,Calendrier!L11="R"),Calendrier!$A11,"")</f>
        <v/>
      </c>
      <c r="K10" s="173" t="str">
        <f ca="1">IF(AND(K$1=Calendrier!M$1,Calendrier!M11="R"),Calendrier!$A11,"")</f>
        <v/>
      </c>
      <c r="L10" s="173" t="str">
        <f>IF(AND(L$1=Calendrier!N$1,Calendrier!N11="R"),Calendrier!$A11,"")</f>
        <v/>
      </c>
      <c r="M10" s="173" t="str">
        <f>IF(AND(M$1=Calendrier!O$1,Calendrier!O11="R"),Calendrier!$A11,"")</f>
        <v/>
      </c>
      <c r="N10" s="173" t="str">
        <f>IF(AND(N$1=Calendrier!P$1,Calendrier!P11="R"),Calendrier!$A11,"")</f>
        <v/>
      </c>
      <c r="O10" s="173" t="str">
        <f>IF(AND(O$1=Calendrier!Q$1,Calendrier!Q11="R"),Calendrier!$A11,"")</f>
        <v/>
      </c>
      <c r="P10" s="173" t="str">
        <f>IF(AND(P$1=Calendrier!R$1,Calendrier!R11="R"),Calendrier!$A11,"")</f>
        <v/>
      </c>
      <c r="Q10" s="173" t="str">
        <f>IF(AND(Q$1=Calendrier!S$1,Calendrier!S11="R"),Calendrier!$A11,"")</f>
        <v/>
      </c>
      <c r="R10" s="173" t="str">
        <f>IF(AND(R$1=Calendrier!T$1,Calendrier!T11="R"),Calendrier!$A11,"")</f>
        <v/>
      </c>
      <c r="S10" s="173" t="str">
        <f>IF(AND(S$1=Calendrier!U$1,Calendrier!U11="R"),Calendrier!$A11,"")</f>
        <v/>
      </c>
      <c r="T10" s="173" t="str">
        <f>IF(AND(T$1=Calendrier!V$1,Calendrier!V11="R"),Calendrier!$A11,"")</f>
        <v/>
      </c>
      <c r="U10" s="173" t="str">
        <f>IF(AND(U$1=Calendrier!W$1,Calendrier!W11="R"),Calendrier!$A11,"")</f>
        <v/>
      </c>
      <c r="V10" s="173" t="str">
        <f>IF(AND(V$1=Calendrier!X$1,Calendrier!X11="R"),Calendrier!$A11,"")</f>
        <v/>
      </c>
      <c r="W10" s="173" t="str">
        <f ca="1">IF(AND(W$1=Calendrier!Y$1,Calendrier!Y11="R"),Calendrier!$A11,"")</f>
        <v/>
      </c>
      <c r="X10" s="173" t="str">
        <f ca="1">IF(AND(X$1=Calendrier!Z$1,Calendrier!Z11="R"),Calendrier!$A11,"")</f>
        <v/>
      </c>
      <c r="Y10" s="173" t="str">
        <f ca="1">IF(AND(Y$1=Calendrier!AA$1,Calendrier!AA11="R"),Calendrier!$A11,"")</f>
        <v/>
      </c>
      <c r="Z10" s="173" t="str">
        <f ca="1">IF(AND(Z$1=Calendrier!AB$1,Calendrier!AB11="R"),Calendrier!$A11,"")</f>
        <v/>
      </c>
      <c r="AA10" s="173" t="str">
        <f ca="1">IF(AND(AA$1=Calendrier!AC$1,Calendrier!AC11="R"),Calendrier!$A11,"")</f>
        <v/>
      </c>
      <c r="AB10" s="173" t="str">
        <f ca="1">IF(AND(AB$1=Calendrier!AD$1,Calendrier!AD11="R"),Calendrier!$A11,"")</f>
        <v/>
      </c>
      <c r="AC10" s="173" t="str">
        <f ca="1">IF(AND(AC$1=Calendrier!AE$1,Calendrier!AE11="R"),Calendrier!$A11,"")</f>
        <v/>
      </c>
      <c r="AD10" s="173" t="str">
        <f ca="1">IF(AND(AD$1=Calendrier!AF$1,Calendrier!AF11="R"),Calendrier!$A11,"")</f>
        <v/>
      </c>
      <c r="AE10" s="173" t="str">
        <f>IF(AND(AE$1=Calendrier!AG$1,Calendrier!AG11="R"),Calendrier!$A11,"")</f>
        <v/>
      </c>
      <c r="AF10" s="173" t="str">
        <f>IF(AND(AF$1=Calendrier!AH$1,Calendrier!AH11="R"),Calendrier!$A11,"")</f>
        <v/>
      </c>
      <c r="AG10" s="173" t="str">
        <f>IF(AND(AG$1=Calendrier!AI$1,Calendrier!AI11="R"),Calendrier!$A11,"")</f>
        <v/>
      </c>
      <c r="AH10" s="173" t="str">
        <f>IF(AND(AH$1=Calendrier!AJ$1,Calendrier!AJ11="R"),Calendrier!$A11,"")</f>
        <v/>
      </c>
      <c r="AI10" s="173" t="str">
        <f>IF(AND(AI$1=Calendrier!AK$1,Calendrier!AK11="R"),Calendrier!$A11,"")</f>
        <v/>
      </c>
      <c r="AJ10" s="173" t="str">
        <f>IF(AND(AJ$1=Calendrier!AL$1,Calendrier!AL11="R"),Calendrier!$A11,"")</f>
        <v/>
      </c>
      <c r="AK10" s="173" t="str">
        <f>IF(AND(AK$1=Calendrier!AM$1,Calendrier!AM11="R"),Calendrier!$A11,"")</f>
        <v/>
      </c>
      <c r="AL10" s="173" t="str">
        <f ca="1">IF(AND(AL$1=Calendrier!AN$1,Calendrier!AN11="R"),Calendrier!$A11,"")</f>
        <v/>
      </c>
      <c r="AM10" s="173" t="str">
        <f ca="1">IF(AND(AM$1=Calendrier!AO$1,Calendrier!AO11="R"),Calendrier!$A11,"")</f>
        <v/>
      </c>
      <c r="AN10" s="173" t="str">
        <f>IF(AND(AN$1=Calendrier!AP$1,Calendrier!AP11="R"),Calendrier!$A11,"")</f>
        <v/>
      </c>
      <c r="AO10" s="173" t="str">
        <f>IF(AND(AO$1=Calendrier!AQ$1,Calendrier!AQ11="R"),Calendrier!$A11,"")</f>
        <v/>
      </c>
      <c r="AP10" s="173" t="str">
        <f>IF(AND(AP$1=Calendrier!AR$1,Calendrier!AR11="R"),Calendrier!$A11,"")</f>
        <v/>
      </c>
      <c r="AQ10" s="173" t="str">
        <f>IF(AND(AQ$1=Calendrier!AS$1,Calendrier!AS11="R"),Calendrier!$A11,"")</f>
        <v/>
      </c>
      <c r="AR10" s="173" t="str">
        <f>IF(AND(AR$1=Calendrier!AT$1,Calendrier!AT11="R"),Calendrier!$A11,"")</f>
        <v/>
      </c>
      <c r="AS10" s="173" t="str">
        <f>IF(AND(AS$1=Calendrier!AU$1,Calendrier!AU11="R"),Calendrier!$A11,"")</f>
        <v/>
      </c>
      <c r="AT10" s="173" t="str">
        <f>IF(AND(AT$1=Calendrier!AV$1,Calendrier!AV11="R"),Calendrier!$A11,"")</f>
        <v/>
      </c>
      <c r="AU10" s="173" t="str">
        <f>IF(AND(AU$1=Calendrier!AW$1,Calendrier!AW11="R"),Calendrier!$A11,"")</f>
        <v/>
      </c>
      <c r="AV10" s="173" t="str">
        <f>IF(AND(AV$1=Calendrier!AX$1,Calendrier!AX11="R"),Calendrier!$A11,"")</f>
        <v/>
      </c>
      <c r="AW10" s="173" t="str">
        <f>IF(AND(AW$1=Calendrier!AY$1,Calendrier!AY11="R"),Calendrier!$A11,"")</f>
        <v/>
      </c>
      <c r="AX10" s="173" t="str">
        <f>IF(AND(AX$1=Calendrier!AZ$1,Calendrier!AZ11="R"),Calendrier!$A11,"")</f>
        <v/>
      </c>
      <c r="AY10" s="173" t="str">
        <f>IF(AND(AY$1=Calendrier!BA$1,Calendrier!BA11="R"),Calendrier!$A11,"")</f>
        <v/>
      </c>
      <c r="AZ10" s="173" t="str">
        <f>IF(AND(AZ$1=Calendrier!BB$1,Calendrier!BB11="R"),Calendrier!$A11,"")</f>
        <v/>
      </c>
    </row>
    <row r="11" spans="1:52" x14ac:dyDescent="0.2">
      <c r="A11" s="173" t="str">
        <f>IF(AND(A$1=Calendrier!C$1,Calendrier!C12="R"),Calendrier!$A12,"")</f>
        <v/>
      </c>
      <c r="B11" s="173" t="str">
        <f>IF(AND(B$1=Calendrier!D$1,Calendrier!D12="R"),Calendrier!$A12,"")</f>
        <v/>
      </c>
      <c r="C11" s="173" t="str">
        <f>IF(AND(C$1=Calendrier!E$1,Calendrier!E12="R"),Calendrier!$A12,"")</f>
        <v/>
      </c>
      <c r="D11" s="173" t="str">
        <f>IF(AND(D$1=Calendrier!F$1,Calendrier!F12="R"),Calendrier!$A12,"")</f>
        <v/>
      </c>
      <c r="E11" s="173" t="str">
        <f>IF(AND(E$1=Calendrier!G$1,Calendrier!G12="R"),Calendrier!$A12,"")</f>
        <v/>
      </c>
      <c r="F11" s="173" t="str">
        <f>IF(AND(F$1=Calendrier!H$1,Calendrier!H12="R"),Calendrier!$A12,"")</f>
        <v/>
      </c>
      <c r="G11" s="173" t="str">
        <f>IF(AND(G$1=Calendrier!I$1,Calendrier!I12="R"),Calendrier!$A12,"")</f>
        <v>radis</v>
      </c>
      <c r="H11" s="173" t="str">
        <f>IF(AND(H$1=Calendrier!J$1,Calendrier!J12="R"),Calendrier!$A12,"")</f>
        <v>radis</v>
      </c>
      <c r="I11" s="173" t="str">
        <f>IF(AND(I$1=Calendrier!K$1,Calendrier!K12="R"),Calendrier!$A12,"")</f>
        <v/>
      </c>
      <c r="J11" s="173" t="str">
        <f>IF(AND(J$1=Calendrier!L$1,Calendrier!L12="R"),Calendrier!$A12,"")</f>
        <v/>
      </c>
      <c r="K11" s="173" t="str">
        <f>IF(AND(K$1=Calendrier!M$1,Calendrier!M12="R"),Calendrier!$A12,"")</f>
        <v/>
      </c>
      <c r="L11" s="173" t="str">
        <f>IF(AND(L$1=Calendrier!N$1,Calendrier!N12="R"),Calendrier!$A12,"")</f>
        <v/>
      </c>
      <c r="M11" s="173" t="str">
        <f>IF(AND(M$1=Calendrier!O$1,Calendrier!O12="R"),Calendrier!$A12,"")</f>
        <v/>
      </c>
      <c r="N11" s="173" t="str">
        <f>IF(AND(N$1=Calendrier!P$1,Calendrier!P12="R"),Calendrier!$A12,"")</f>
        <v/>
      </c>
      <c r="O11" s="173" t="str">
        <f>IF(AND(O$1=Calendrier!Q$1,Calendrier!Q12="R"),Calendrier!$A12,"")</f>
        <v>radis</v>
      </c>
      <c r="P11" s="173" t="str">
        <f>IF(AND(P$1=Calendrier!R$1,Calendrier!R12="R"),Calendrier!$A12,"")</f>
        <v>radis</v>
      </c>
      <c r="Q11" s="173" t="str">
        <f>IF(AND(Q$1=Calendrier!S$1,Calendrier!S12="R"),Calendrier!$A12,"")</f>
        <v/>
      </c>
      <c r="R11" s="173" t="str">
        <f>IF(AND(R$1=Calendrier!T$1,Calendrier!T12="R"),Calendrier!$A12,"")</f>
        <v/>
      </c>
      <c r="S11" s="173" t="str">
        <f>IF(AND(S$1=Calendrier!U$1,Calendrier!U12="R"),Calendrier!$A12,"")</f>
        <v/>
      </c>
      <c r="T11" s="173" t="str">
        <f>IF(AND(T$1=Calendrier!V$1,Calendrier!V12="R"),Calendrier!$A12,"")</f>
        <v/>
      </c>
      <c r="U11" s="173" t="str">
        <f>IF(AND(U$1=Calendrier!W$1,Calendrier!W12="R"),Calendrier!$A12,"")</f>
        <v/>
      </c>
      <c r="V11" s="173" t="str">
        <f>IF(AND(V$1=Calendrier!X$1,Calendrier!X12="R"),Calendrier!$A12,"")</f>
        <v/>
      </c>
      <c r="W11" s="173" t="str">
        <f>IF(AND(W$1=Calendrier!Y$1,Calendrier!Y12="R"),Calendrier!$A12,"")</f>
        <v/>
      </c>
      <c r="X11" s="173" t="str">
        <f>IF(AND(X$1=Calendrier!Z$1,Calendrier!Z12="R"),Calendrier!$A12,"")</f>
        <v/>
      </c>
      <c r="Y11" s="173" t="str">
        <f>IF(AND(Y$1=Calendrier!AA$1,Calendrier!AA12="R"),Calendrier!$A12,"")</f>
        <v/>
      </c>
      <c r="Z11" s="173" t="str">
        <f>IF(AND(Z$1=Calendrier!AB$1,Calendrier!AB12="R"),Calendrier!$A12,"")</f>
        <v/>
      </c>
      <c r="AA11" s="173" t="str">
        <f>IF(AND(AA$1=Calendrier!AC$1,Calendrier!AC12="R"),Calendrier!$A12,"")</f>
        <v/>
      </c>
      <c r="AB11" s="173" t="str">
        <f>IF(AND(AB$1=Calendrier!AD$1,Calendrier!AD12="R"),Calendrier!$A12,"")</f>
        <v>radis</v>
      </c>
      <c r="AC11" s="173" t="str">
        <f>IF(AND(AC$1=Calendrier!AE$1,Calendrier!AE12="R"),Calendrier!$A12,"")</f>
        <v>radis</v>
      </c>
      <c r="AD11" s="173" t="str">
        <f>IF(AND(AD$1=Calendrier!AF$1,Calendrier!AF12="R"),Calendrier!$A12,"")</f>
        <v>radis</v>
      </c>
      <c r="AE11" s="173" t="str">
        <f>IF(AND(AE$1=Calendrier!AG$1,Calendrier!AG12="R"),Calendrier!$A12,"")</f>
        <v>radis</v>
      </c>
      <c r="AF11" s="173" t="str">
        <f>IF(AND(AF$1=Calendrier!AH$1,Calendrier!AH12="R"),Calendrier!$A12,"")</f>
        <v>radis</v>
      </c>
      <c r="AG11" s="173" t="str">
        <f>IF(AND(AG$1=Calendrier!AI$1,Calendrier!AI12="R"),Calendrier!$A12,"")</f>
        <v>radis</v>
      </c>
      <c r="AH11" s="173" t="str">
        <f>IF(AND(AH$1=Calendrier!AJ$1,Calendrier!AJ12="R"),Calendrier!$A12,"")</f>
        <v>radis</v>
      </c>
      <c r="AI11" s="173" t="str">
        <f>IF(AND(AI$1=Calendrier!AK$1,Calendrier!AK12="R"),Calendrier!$A12,"")</f>
        <v>radis</v>
      </c>
      <c r="AJ11" s="173" t="str">
        <f>IF(AND(AJ$1=Calendrier!AL$1,Calendrier!AL12="R"),Calendrier!$A12,"")</f>
        <v/>
      </c>
      <c r="AK11" s="173" t="str">
        <f>IF(AND(AK$1=Calendrier!AM$1,Calendrier!AM12="R"),Calendrier!$A12,"")</f>
        <v/>
      </c>
      <c r="AL11" s="173" t="str">
        <f>IF(AND(AL$1=Calendrier!AN$1,Calendrier!AN12="R"),Calendrier!$A12,"")</f>
        <v/>
      </c>
      <c r="AM11" s="173" t="str">
        <f>IF(AND(AM$1=Calendrier!AO$1,Calendrier!AO12="R"),Calendrier!$A12,"")</f>
        <v/>
      </c>
      <c r="AN11" s="173" t="str">
        <f>IF(AND(AN$1=Calendrier!AP$1,Calendrier!AP12="R"),Calendrier!$A12,"")</f>
        <v/>
      </c>
      <c r="AO11" s="173" t="str">
        <f>IF(AND(AO$1=Calendrier!AQ$1,Calendrier!AQ12="R"),Calendrier!$A12,"")</f>
        <v/>
      </c>
      <c r="AP11" s="173" t="str">
        <f>IF(AND(AP$1=Calendrier!AR$1,Calendrier!AR12="R"),Calendrier!$A12,"")</f>
        <v/>
      </c>
      <c r="AQ11" s="173" t="str">
        <f>IF(AND(AQ$1=Calendrier!AS$1,Calendrier!AS12="R"),Calendrier!$A12,"")</f>
        <v>radis</v>
      </c>
      <c r="AR11" s="173" t="str">
        <f>IF(AND(AR$1=Calendrier!AT$1,Calendrier!AT12="R"),Calendrier!$A12,"")</f>
        <v>radis</v>
      </c>
      <c r="AS11" s="173" t="str">
        <f>IF(AND(AS$1=Calendrier!AU$1,Calendrier!AU12="R"),Calendrier!$A12,"")</f>
        <v/>
      </c>
      <c r="AT11" s="173" t="str">
        <f>IF(AND(AT$1=Calendrier!AV$1,Calendrier!AV12="R"),Calendrier!$A12,"")</f>
        <v/>
      </c>
      <c r="AU11" s="173" t="str">
        <f>IF(AND(AU$1=Calendrier!AW$1,Calendrier!AW12="R"),Calendrier!$A12,"")</f>
        <v/>
      </c>
      <c r="AV11" s="173" t="str">
        <f>IF(AND(AV$1=Calendrier!AX$1,Calendrier!AX12="R"),Calendrier!$A12,"")</f>
        <v/>
      </c>
      <c r="AW11" s="173" t="str">
        <f>IF(AND(AW$1=Calendrier!AY$1,Calendrier!AY12="R"),Calendrier!$A12,"")</f>
        <v/>
      </c>
      <c r="AX11" s="173" t="str">
        <f>IF(AND(AX$1=Calendrier!AZ$1,Calendrier!AZ12="R"),Calendrier!$A12,"")</f>
        <v/>
      </c>
      <c r="AY11" s="173" t="str">
        <f>IF(AND(AY$1=Calendrier!BA$1,Calendrier!BA12="R"),Calendrier!$A12,"")</f>
        <v/>
      </c>
      <c r="AZ11" s="173" t="str">
        <f>IF(AND(AZ$1=Calendrier!BB$1,Calendrier!BB12="R"),Calendrier!$A12,"")</f>
        <v>radis</v>
      </c>
    </row>
    <row r="12" spans="1:52" x14ac:dyDescent="0.2">
      <c r="A12" s="173" t="str">
        <f>IF(AND(A$1=Calendrier!C$1,Calendrier!C13="R"),Calendrier!$A13,"")</f>
        <v/>
      </c>
      <c r="B12" s="173" t="str">
        <f>IF(AND(B$1=Calendrier!D$1,Calendrier!D13="R"),Calendrier!$A13,"")</f>
        <v/>
      </c>
      <c r="C12" s="173" t="str">
        <f>IF(AND(C$1=Calendrier!E$1,Calendrier!E13="R"),Calendrier!$A13,"")</f>
        <v/>
      </c>
      <c r="D12" s="173" t="str">
        <f>IF(AND(D$1=Calendrier!F$1,Calendrier!F13="R"),Calendrier!$A13,"")</f>
        <v/>
      </c>
      <c r="E12" s="173" t="str">
        <f>IF(AND(E$1=Calendrier!G$1,Calendrier!G13="R"),Calendrier!$A13,"")</f>
        <v/>
      </c>
      <c r="F12" s="173" t="str">
        <f>IF(AND(F$1=Calendrier!H$1,Calendrier!H13="R"),Calendrier!$A13,"")</f>
        <v/>
      </c>
      <c r="G12" s="173" t="str">
        <f ca="1">IF(AND(G$1=Calendrier!I$1,Calendrier!I13="R"),Calendrier!$A13,"")</f>
        <v/>
      </c>
      <c r="H12" s="173" t="str">
        <f ca="1">IF(AND(H$1=Calendrier!J$1,Calendrier!J13="R"),Calendrier!$A13,"")</f>
        <v/>
      </c>
      <c r="I12" s="173" t="str">
        <f>IF(AND(I$1=Calendrier!K$1,Calendrier!K13="R"),Calendrier!$A13,"")</f>
        <v/>
      </c>
      <c r="J12" s="173" t="str">
        <f>IF(AND(J$1=Calendrier!L$1,Calendrier!L13="R"),Calendrier!$A13,"")</f>
        <v/>
      </c>
      <c r="K12" s="173" t="str">
        <f>IF(AND(K$1=Calendrier!M$1,Calendrier!M13="R"),Calendrier!$A13,"")</f>
        <v/>
      </c>
      <c r="L12" s="173" t="str">
        <f>IF(AND(L$1=Calendrier!N$1,Calendrier!N13="R"),Calendrier!$A13,"")</f>
        <v/>
      </c>
      <c r="M12" s="173" t="str">
        <f>IF(AND(M$1=Calendrier!O$1,Calendrier!O13="R"),Calendrier!$A13,"")</f>
        <v/>
      </c>
      <c r="N12" s="173" t="str">
        <f>IF(AND(N$1=Calendrier!P$1,Calendrier!P13="R"),Calendrier!$A13,"")</f>
        <v/>
      </c>
      <c r="O12" s="173" t="str">
        <f ca="1">IF(AND(O$1=Calendrier!Q$1,Calendrier!Q13="R"),Calendrier!$A13,"")</f>
        <v/>
      </c>
      <c r="P12" s="173" t="str">
        <f ca="1">IF(AND(P$1=Calendrier!R$1,Calendrier!R13="R"),Calendrier!$A13,"")</f>
        <v/>
      </c>
      <c r="Q12" s="173" t="str">
        <f>IF(AND(Q$1=Calendrier!S$1,Calendrier!S13="R"),Calendrier!$A13,"")</f>
        <v/>
      </c>
      <c r="R12" s="173" t="str">
        <f>IF(AND(R$1=Calendrier!T$1,Calendrier!T13="R"),Calendrier!$A13,"")</f>
        <v/>
      </c>
      <c r="S12" s="173" t="str">
        <f>IF(AND(S$1=Calendrier!U$1,Calendrier!U13="R"),Calendrier!$A13,"")</f>
        <v/>
      </c>
      <c r="T12" s="173" t="str">
        <f>IF(AND(T$1=Calendrier!V$1,Calendrier!V13="R"),Calendrier!$A13,"")</f>
        <v/>
      </c>
      <c r="U12" s="173" t="str">
        <f>IF(AND(U$1=Calendrier!W$1,Calendrier!W13="R"),Calendrier!$A13,"")</f>
        <v/>
      </c>
      <c r="V12" s="173" t="str">
        <f>IF(AND(V$1=Calendrier!X$1,Calendrier!X13="R"),Calendrier!$A13,"")</f>
        <v/>
      </c>
      <c r="W12" s="173" t="str">
        <f>IF(AND(W$1=Calendrier!Y$1,Calendrier!Y13="R"),Calendrier!$A13,"")</f>
        <v/>
      </c>
      <c r="X12" s="173" t="str">
        <f>IF(AND(X$1=Calendrier!Z$1,Calendrier!Z13="R"),Calendrier!$A13,"")</f>
        <v/>
      </c>
      <c r="Y12" s="173" t="str">
        <f>IF(AND(Y$1=Calendrier!AA$1,Calendrier!AA13="R"),Calendrier!$A13,"")</f>
        <v/>
      </c>
      <c r="Z12" s="173" t="str">
        <f>IF(AND(Z$1=Calendrier!AB$1,Calendrier!AB13="R"),Calendrier!$A13,"")</f>
        <v/>
      </c>
      <c r="AA12" s="173" t="str">
        <f>IF(AND(AA$1=Calendrier!AC$1,Calendrier!AC13="R"),Calendrier!$A13,"")</f>
        <v/>
      </c>
      <c r="AB12" s="173" t="str">
        <f ca="1">IF(AND(AB$1=Calendrier!AD$1,Calendrier!AD13="R"),Calendrier!$A13,"")</f>
        <v/>
      </c>
      <c r="AC12" s="173" t="str">
        <f ca="1">IF(AND(AC$1=Calendrier!AE$1,Calendrier!AE13="R"),Calendrier!$A13,"")</f>
        <v/>
      </c>
      <c r="AD12" s="173" t="str">
        <f ca="1">IF(AND(AD$1=Calendrier!AF$1,Calendrier!AF13="R"),Calendrier!$A13,"")</f>
        <v/>
      </c>
      <c r="AE12" s="173" t="str">
        <f ca="1">IF(AND(AE$1=Calendrier!AG$1,Calendrier!AG13="R"),Calendrier!$A13,"")</f>
        <v/>
      </c>
      <c r="AF12" s="173" t="str">
        <f ca="1">IF(AND(AF$1=Calendrier!AH$1,Calendrier!AH13="R"),Calendrier!$A13,"")</f>
        <v/>
      </c>
      <c r="AG12" s="173" t="str">
        <f ca="1">IF(AND(AG$1=Calendrier!AI$1,Calendrier!AI13="R"),Calendrier!$A13,"")</f>
        <v/>
      </c>
      <c r="AH12" s="173" t="str">
        <f ca="1">IF(AND(AH$1=Calendrier!AJ$1,Calendrier!AJ13="R"),Calendrier!$A13,"")</f>
        <v/>
      </c>
      <c r="AI12" s="173" t="str">
        <f ca="1">IF(AND(AI$1=Calendrier!AK$1,Calendrier!AK13="R"),Calendrier!$A13,"")</f>
        <v/>
      </c>
      <c r="AJ12" s="173" t="str">
        <f>IF(AND(AJ$1=Calendrier!AL$1,Calendrier!AL13="R"),Calendrier!$A13,"")</f>
        <v/>
      </c>
      <c r="AK12" s="173" t="str">
        <f>IF(AND(AK$1=Calendrier!AM$1,Calendrier!AM13="R"),Calendrier!$A13,"")</f>
        <v/>
      </c>
      <c r="AL12" s="173" t="str">
        <f>IF(AND(AL$1=Calendrier!AN$1,Calendrier!AN13="R"),Calendrier!$A13,"")</f>
        <v/>
      </c>
      <c r="AM12" s="173" t="str">
        <f>IF(AND(AM$1=Calendrier!AO$1,Calendrier!AO13="R"),Calendrier!$A13,"")</f>
        <v/>
      </c>
      <c r="AN12" s="173" t="str">
        <f>IF(AND(AN$1=Calendrier!AP$1,Calendrier!AP13="R"),Calendrier!$A13,"")</f>
        <v/>
      </c>
      <c r="AO12" s="173" t="str">
        <f>IF(AND(AO$1=Calendrier!AQ$1,Calendrier!AQ13="R"),Calendrier!$A13,"")</f>
        <v/>
      </c>
      <c r="AP12" s="173" t="str">
        <f>IF(AND(AP$1=Calendrier!AR$1,Calendrier!AR13="R"),Calendrier!$A13,"")</f>
        <v/>
      </c>
      <c r="AQ12" s="173" t="str">
        <f ca="1">IF(AND(AQ$1=Calendrier!AS$1,Calendrier!AS13="R"),Calendrier!$A13,"")</f>
        <v/>
      </c>
      <c r="AR12" s="173" t="str">
        <f ca="1">IF(AND(AR$1=Calendrier!AT$1,Calendrier!AT13="R"),Calendrier!$A13,"")</f>
        <v/>
      </c>
      <c r="AS12" s="173" t="str">
        <f>IF(AND(AS$1=Calendrier!AU$1,Calendrier!AU13="R"),Calendrier!$A13,"")</f>
        <v/>
      </c>
      <c r="AT12" s="173" t="str">
        <f>IF(AND(AT$1=Calendrier!AV$1,Calendrier!AV13="R"),Calendrier!$A13,"")</f>
        <v/>
      </c>
      <c r="AU12" s="173" t="str">
        <f>IF(AND(AU$1=Calendrier!AW$1,Calendrier!AW13="R"),Calendrier!$A13,"")</f>
        <v/>
      </c>
      <c r="AV12" s="173" t="str">
        <f>IF(AND(AV$1=Calendrier!AX$1,Calendrier!AX13="R"),Calendrier!$A13,"")</f>
        <v/>
      </c>
      <c r="AW12" s="173" t="str">
        <f>IF(AND(AW$1=Calendrier!AY$1,Calendrier!AY13="R"),Calendrier!$A13,"")</f>
        <v/>
      </c>
      <c r="AX12" s="173" t="str">
        <f>IF(AND(AX$1=Calendrier!AZ$1,Calendrier!AZ13="R"),Calendrier!$A13,"")</f>
        <v/>
      </c>
      <c r="AY12" s="173" t="str">
        <f>IF(AND(AY$1=Calendrier!BA$1,Calendrier!BA13="R"),Calendrier!$A13,"")</f>
        <v/>
      </c>
      <c r="AZ12" s="173" t="str">
        <f ca="1">IF(AND(AZ$1=Calendrier!BB$1,Calendrier!BB13="R"),Calendrier!$A13,"")</f>
        <v/>
      </c>
    </row>
    <row r="13" spans="1:52" x14ac:dyDescent="0.2">
      <c r="A13" s="173" t="str">
        <f>IF(AND(A$1=Calendrier!C$1,Calendrier!C14="R"),Calendrier!$A14,"")</f>
        <v/>
      </c>
      <c r="B13" s="173" t="str">
        <f>IF(AND(B$1=Calendrier!D$1,Calendrier!D14="R"),Calendrier!$A14,"")</f>
        <v/>
      </c>
      <c r="C13" s="173" t="str">
        <f>IF(AND(C$1=Calendrier!E$1,Calendrier!E14="R"),Calendrier!$A14,"")</f>
        <v/>
      </c>
      <c r="D13" s="173" t="str">
        <f>IF(AND(D$1=Calendrier!F$1,Calendrier!F14="R"),Calendrier!$A14,"")</f>
        <v/>
      </c>
      <c r="E13" s="173" t="str">
        <f>IF(AND(E$1=Calendrier!G$1,Calendrier!G14="R"),Calendrier!$A14,"")</f>
        <v/>
      </c>
      <c r="F13" s="173" t="str">
        <f>IF(AND(F$1=Calendrier!H$1,Calendrier!H14="R"),Calendrier!$A14,"")</f>
        <v/>
      </c>
      <c r="G13" s="173" t="str">
        <f>IF(AND(G$1=Calendrier!I$1,Calendrier!I14="R"),Calendrier!$A14,"")</f>
        <v/>
      </c>
      <c r="H13" s="173" t="str">
        <f>IF(AND(H$1=Calendrier!J$1,Calendrier!J14="R"),Calendrier!$A14,"")</f>
        <v/>
      </c>
      <c r="I13" s="173" t="str">
        <f>IF(AND(I$1=Calendrier!K$1,Calendrier!K14="R"),Calendrier!$A14,"")</f>
        <v/>
      </c>
      <c r="J13" s="173" t="str">
        <f>IF(AND(J$1=Calendrier!L$1,Calendrier!L14="R"),Calendrier!$A14,"")</f>
        <v/>
      </c>
      <c r="K13" s="173" t="str">
        <f>IF(AND(K$1=Calendrier!M$1,Calendrier!M14="R"),Calendrier!$A14,"")</f>
        <v/>
      </c>
      <c r="L13" s="173" t="str">
        <f>IF(AND(L$1=Calendrier!N$1,Calendrier!N14="R"),Calendrier!$A14,"")</f>
        <v/>
      </c>
      <c r="M13" s="173" t="str">
        <f>IF(AND(M$1=Calendrier!O$1,Calendrier!O14="R"),Calendrier!$A14,"")</f>
        <v/>
      </c>
      <c r="N13" s="173" t="str">
        <f>IF(AND(N$1=Calendrier!P$1,Calendrier!P14="R"),Calendrier!$A14,"")</f>
        <v/>
      </c>
      <c r="O13" s="173" t="str">
        <f ca="1">IF(AND(O$1=Calendrier!Q$1,Calendrier!Q14="R"),Calendrier!$A14,"")</f>
        <v/>
      </c>
      <c r="P13" s="173" t="str">
        <f ca="1">IF(AND(P$1=Calendrier!R$1,Calendrier!R14="R"),Calendrier!$A14,"")</f>
        <v/>
      </c>
      <c r="Q13" s="173" t="str">
        <f ca="1">IF(AND(Q$1=Calendrier!S$1,Calendrier!S14="R"),Calendrier!$A14,"")</f>
        <v/>
      </c>
      <c r="R13" s="173" t="str">
        <f ca="1">IF(AND(R$1=Calendrier!T$1,Calendrier!T14="R"),Calendrier!$A14,"")</f>
        <v/>
      </c>
      <c r="S13" s="173" t="str">
        <f ca="1">IF(AND(S$1=Calendrier!U$1,Calendrier!U14="R"),Calendrier!$A14,"")</f>
        <v/>
      </c>
      <c r="T13" s="173" t="str">
        <f ca="1">IF(AND(T$1=Calendrier!V$1,Calendrier!V14="R"),Calendrier!$A14,"")</f>
        <v/>
      </c>
      <c r="U13" s="173" t="str">
        <f ca="1">IF(AND(U$1=Calendrier!W$1,Calendrier!W14="R"),Calendrier!$A14,"")</f>
        <v/>
      </c>
      <c r="V13" s="173" t="str">
        <f ca="1">IF(AND(V$1=Calendrier!X$1,Calendrier!X14="R"),Calendrier!$A14,"")</f>
        <v/>
      </c>
      <c r="W13" s="173" t="str">
        <f>IF(AND(W$1=Calendrier!Y$1,Calendrier!Y14="R"),Calendrier!$A14,"")</f>
        <v/>
      </c>
      <c r="X13" s="173" t="str">
        <f>IF(AND(X$1=Calendrier!Z$1,Calendrier!Z14="R"),Calendrier!$A14,"")</f>
        <v/>
      </c>
      <c r="Y13" s="173" t="str">
        <f>IF(AND(Y$1=Calendrier!AA$1,Calendrier!AA14="R"),Calendrier!$A14,"")</f>
        <v/>
      </c>
      <c r="Z13" s="173" t="str">
        <f>IF(AND(Z$1=Calendrier!AB$1,Calendrier!AB14="R"),Calendrier!$A14,"")</f>
        <v/>
      </c>
      <c r="AA13" s="173" t="str">
        <f>IF(AND(AA$1=Calendrier!AC$1,Calendrier!AC14="R"),Calendrier!$A14,"")</f>
        <v/>
      </c>
      <c r="AB13" s="173" t="str">
        <f>IF(AND(AB$1=Calendrier!AD$1,Calendrier!AD14="R"),Calendrier!$A14,"")</f>
        <v/>
      </c>
      <c r="AC13" s="173" t="str">
        <f>IF(AND(AC$1=Calendrier!AE$1,Calendrier!AE14="R"),Calendrier!$A14,"")</f>
        <v/>
      </c>
      <c r="AD13" s="173" t="str">
        <f ca="1">IF(AND(AD$1=Calendrier!AF$1,Calendrier!AF14="R"),Calendrier!$A14,"")</f>
        <v/>
      </c>
      <c r="AE13" s="173" t="str">
        <f ca="1">IF(AND(AE$1=Calendrier!AG$1,Calendrier!AG14="R"),Calendrier!$A14,"")</f>
        <v/>
      </c>
      <c r="AF13" s="173" t="str">
        <f>IF(AND(AF$1=Calendrier!AH$1,Calendrier!AH14="R"),Calendrier!$A14,"")</f>
        <v/>
      </c>
      <c r="AG13" s="173" t="str">
        <f>IF(AND(AG$1=Calendrier!AI$1,Calendrier!AI14="R"),Calendrier!$A14,"")</f>
        <v/>
      </c>
      <c r="AH13" s="173" t="str">
        <f>IF(AND(AH$1=Calendrier!AJ$1,Calendrier!AJ14="R"),Calendrier!$A14,"")</f>
        <v/>
      </c>
      <c r="AI13" s="173" t="str">
        <f>IF(AND(AI$1=Calendrier!AK$1,Calendrier!AK14="R"),Calendrier!$A14,"")</f>
        <v/>
      </c>
      <c r="AJ13" s="173" t="str">
        <f>IF(AND(AJ$1=Calendrier!AL$1,Calendrier!AL14="R"),Calendrier!$A14,"")</f>
        <v/>
      </c>
      <c r="AK13" s="173" t="str">
        <f>IF(AND(AK$1=Calendrier!AM$1,Calendrier!AM14="R"),Calendrier!$A14,"")</f>
        <v/>
      </c>
      <c r="AL13" s="173" t="str">
        <f>IF(AND(AL$1=Calendrier!AN$1,Calendrier!AN14="R"),Calendrier!$A14,"")</f>
        <v/>
      </c>
      <c r="AM13" s="173" t="str">
        <f>IF(AND(AM$1=Calendrier!AO$1,Calendrier!AO14="R"),Calendrier!$A14,"")</f>
        <v/>
      </c>
      <c r="AN13" s="173" t="str">
        <f>IF(AND(AN$1=Calendrier!AP$1,Calendrier!AP14="R"),Calendrier!$A14,"")</f>
        <v/>
      </c>
      <c r="AO13" s="173" t="str">
        <f>IF(AND(AO$1=Calendrier!AQ$1,Calendrier!AQ14="R"),Calendrier!$A14,"")</f>
        <v/>
      </c>
      <c r="AP13" s="173" t="str">
        <f>IF(AND(AP$1=Calendrier!AR$1,Calendrier!AR14="R"),Calendrier!$A14,"")</f>
        <v/>
      </c>
      <c r="AQ13" s="173" t="str">
        <f>IF(AND(AQ$1=Calendrier!AS$1,Calendrier!AS14="R"),Calendrier!$A14,"")</f>
        <v/>
      </c>
      <c r="AR13" s="173" t="str">
        <f>IF(AND(AR$1=Calendrier!AT$1,Calendrier!AT14="R"),Calendrier!$A14,"")</f>
        <v/>
      </c>
      <c r="AS13" s="173" t="str">
        <f>IF(AND(AS$1=Calendrier!AU$1,Calendrier!AU14="R"),Calendrier!$A14,"")</f>
        <v/>
      </c>
      <c r="AT13" s="173" t="str">
        <f>IF(AND(AT$1=Calendrier!AV$1,Calendrier!AV14="R"),Calendrier!$A14,"")</f>
        <v/>
      </c>
      <c r="AU13" s="173" t="str">
        <f>IF(AND(AU$1=Calendrier!AW$1,Calendrier!AW14="R"),Calendrier!$A14,"")</f>
        <v/>
      </c>
      <c r="AV13" s="173" t="str">
        <f>IF(AND(AV$1=Calendrier!AX$1,Calendrier!AX14="R"),Calendrier!$A14,"")</f>
        <v/>
      </c>
      <c r="AW13" s="173" t="str">
        <f>IF(AND(AW$1=Calendrier!AY$1,Calendrier!AY14="R"),Calendrier!$A14,"")</f>
        <v/>
      </c>
      <c r="AX13" s="173" t="str">
        <f>IF(AND(AX$1=Calendrier!AZ$1,Calendrier!AZ14="R"),Calendrier!$A14,"")</f>
        <v/>
      </c>
      <c r="AY13" s="173" t="str">
        <f>IF(AND(AY$1=Calendrier!BA$1,Calendrier!BA14="R"),Calendrier!$A14,"")</f>
        <v/>
      </c>
      <c r="AZ13" s="173" t="str">
        <f>IF(AND(AZ$1=Calendrier!BB$1,Calendrier!BB14="R"),Calendrier!$A14,"")</f>
        <v/>
      </c>
    </row>
    <row r="14" spans="1:52" x14ac:dyDescent="0.2">
      <c r="A14" s="173" t="str">
        <f>IF(AND(A$1=Calendrier!C$1,Calendrier!C15="R"),Calendrier!$A15,"")</f>
        <v/>
      </c>
      <c r="B14" s="173" t="str">
        <f>IF(AND(B$1=Calendrier!D$1,Calendrier!D15="R"),Calendrier!$A15,"")</f>
        <v/>
      </c>
      <c r="C14" s="173" t="str">
        <f>IF(AND(C$1=Calendrier!E$1,Calendrier!E15="R"),Calendrier!$A15,"")</f>
        <v/>
      </c>
      <c r="D14" s="173" t="str">
        <f>IF(AND(D$1=Calendrier!F$1,Calendrier!F15="R"),Calendrier!$A15,"")</f>
        <v/>
      </c>
      <c r="E14" s="173" t="str">
        <f>IF(AND(E$1=Calendrier!G$1,Calendrier!G15="R"),Calendrier!$A15,"")</f>
        <v/>
      </c>
      <c r="F14" s="173" t="str">
        <f>IF(AND(F$1=Calendrier!H$1,Calendrier!H15="R"),Calendrier!$A15,"")</f>
        <v/>
      </c>
      <c r="G14" s="173" t="str">
        <f>IF(AND(G$1=Calendrier!I$1,Calendrier!I15="R"),Calendrier!$A15,"")</f>
        <v/>
      </c>
      <c r="H14" s="173" t="str">
        <f>IF(AND(H$1=Calendrier!J$1,Calendrier!J15="R"),Calendrier!$A15,"")</f>
        <v/>
      </c>
      <c r="I14" s="173" t="str">
        <f>IF(AND(I$1=Calendrier!K$1,Calendrier!K15="R"),Calendrier!$A15,"")</f>
        <v/>
      </c>
      <c r="J14" s="173" t="str">
        <f>IF(AND(J$1=Calendrier!L$1,Calendrier!L15="R"),Calendrier!$A15,"")</f>
        <v/>
      </c>
      <c r="K14" s="173" t="str">
        <f>IF(AND(K$1=Calendrier!M$1,Calendrier!M15="R"),Calendrier!$A15,"")</f>
        <v/>
      </c>
      <c r="L14" s="173" t="str">
        <f>IF(AND(L$1=Calendrier!N$1,Calendrier!N15="R"),Calendrier!$A15,"")</f>
        <v/>
      </c>
      <c r="M14" s="173" t="str">
        <f>IF(AND(M$1=Calendrier!O$1,Calendrier!O15="R"),Calendrier!$A15,"")</f>
        <v/>
      </c>
      <c r="N14" s="173" t="str">
        <f>IF(AND(N$1=Calendrier!P$1,Calendrier!P15="R"),Calendrier!$A15,"")</f>
        <v/>
      </c>
      <c r="O14" s="173" t="str">
        <f>IF(AND(O$1=Calendrier!Q$1,Calendrier!Q15="R"),Calendrier!$A15,"")</f>
        <v/>
      </c>
      <c r="P14" s="173" t="str">
        <f>IF(AND(P$1=Calendrier!R$1,Calendrier!R15="R"),Calendrier!$A15,"")</f>
        <v/>
      </c>
      <c r="Q14" s="173" t="str">
        <f>IF(AND(Q$1=Calendrier!S$1,Calendrier!S15="R"),Calendrier!$A15,"")</f>
        <v/>
      </c>
      <c r="R14" s="173" t="str">
        <f>IF(AND(R$1=Calendrier!T$1,Calendrier!T15="R"),Calendrier!$A15,"")</f>
        <v/>
      </c>
      <c r="S14" s="173" t="str">
        <f>IF(AND(S$1=Calendrier!U$1,Calendrier!U15="R"),Calendrier!$A15,"")</f>
        <v/>
      </c>
      <c r="T14" s="173" t="str">
        <f>IF(AND(T$1=Calendrier!V$1,Calendrier!V15="R"),Calendrier!$A15,"")</f>
        <v/>
      </c>
      <c r="U14" s="173" t="str">
        <f>IF(AND(U$1=Calendrier!W$1,Calendrier!W15="R"),Calendrier!$A15,"")</f>
        <v/>
      </c>
      <c r="V14" s="173" t="str">
        <f>IF(AND(V$1=Calendrier!X$1,Calendrier!X15="R"),Calendrier!$A15,"")</f>
        <v/>
      </c>
      <c r="W14" s="173" t="str">
        <f>IF(AND(W$1=Calendrier!Y$1,Calendrier!Y15="R"),Calendrier!$A15,"")</f>
        <v/>
      </c>
      <c r="X14" s="173" t="str">
        <f>IF(AND(X$1=Calendrier!Z$1,Calendrier!Z15="R"),Calendrier!$A15,"")</f>
        <v/>
      </c>
      <c r="Y14" s="173" t="str">
        <f>IF(AND(Y$1=Calendrier!AA$1,Calendrier!AA15="R"),Calendrier!$A15,"")</f>
        <v/>
      </c>
      <c r="Z14" s="173" t="str">
        <f>IF(AND(Z$1=Calendrier!AB$1,Calendrier!AB15="R"),Calendrier!$A15,"")</f>
        <v/>
      </c>
      <c r="AA14" s="173" t="str">
        <f>IF(AND(AA$1=Calendrier!AC$1,Calendrier!AC15="R"),Calendrier!$A15,"")</f>
        <v/>
      </c>
      <c r="AB14" s="173" t="str">
        <f>IF(AND(AB$1=Calendrier!AD$1,Calendrier!AD15="R"),Calendrier!$A15,"")</f>
        <v>blette</v>
      </c>
      <c r="AC14" s="173" t="str">
        <f>IF(AND(AC$1=Calendrier!AE$1,Calendrier!AE15="R"),Calendrier!$A15,"")</f>
        <v>blette</v>
      </c>
      <c r="AD14" s="173" t="str">
        <f>IF(AND(AD$1=Calendrier!AF$1,Calendrier!AF15="R"),Calendrier!$A15,"")</f>
        <v>blette</v>
      </c>
      <c r="AE14" s="173" t="str">
        <f>IF(AND(AE$1=Calendrier!AG$1,Calendrier!AG15="R"),Calendrier!$A15,"")</f>
        <v>blette</v>
      </c>
      <c r="AF14" s="173" t="str">
        <f>IF(AND(AF$1=Calendrier!AH$1,Calendrier!AH15="R"),Calendrier!$A15,"")</f>
        <v>blette</v>
      </c>
      <c r="AG14" s="173" t="str">
        <f>IF(AND(AG$1=Calendrier!AI$1,Calendrier!AI15="R"),Calendrier!$A15,"")</f>
        <v>blette</v>
      </c>
      <c r="AH14" s="173" t="str">
        <f>IF(AND(AH$1=Calendrier!AJ$1,Calendrier!AJ15="R"),Calendrier!$A15,"")</f>
        <v>blette</v>
      </c>
      <c r="AI14" s="173" t="str">
        <f>IF(AND(AI$1=Calendrier!AK$1,Calendrier!AK15="R"),Calendrier!$A15,"")</f>
        <v>blette</v>
      </c>
      <c r="AJ14" s="173" t="str">
        <f>IF(AND(AJ$1=Calendrier!AL$1,Calendrier!AL15="R"),Calendrier!$A15,"")</f>
        <v/>
      </c>
      <c r="AK14" s="173" t="str">
        <f>IF(AND(AK$1=Calendrier!AM$1,Calendrier!AM15="R"),Calendrier!$A15,"")</f>
        <v/>
      </c>
      <c r="AL14" s="173" t="str">
        <f>IF(AND(AL$1=Calendrier!AN$1,Calendrier!AN15="R"),Calendrier!$A15,"")</f>
        <v/>
      </c>
      <c r="AM14" s="173" t="str">
        <f>IF(AND(AM$1=Calendrier!AO$1,Calendrier!AO15="R"),Calendrier!$A15,"")</f>
        <v/>
      </c>
      <c r="AN14" s="173" t="str">
        <f>IF(AND(AN$1=Calendrier!AP$1,Calendrier!AP15="R"),Calendrier!$A15,"")</f>
        <v/>
      </c>
      <c r="AO14" s="173" t="str">
        <f>IF(AND(AO$1=Calendrier!AQ$1,Calendrier!AQ15="R"),Calendrier!$A15,"")</f>
        <v/>
      </c>
      <c r="AP14" s="173" t="str">
        <f>IF(AND(AP$1=Calendrier!AR$1,Calendrier!AR15="R"),Calendrier!$A15,"")</f>
        <v/>
      </c>
      <c r="AQ14" s="173" t="str">
        <f>IF(AND(AQ$1=Calendrier!AS$1,Calendrier!AS15="R"),Calendrier!$A15,"")</f>
        <v>blette</v>
      </c>
      <c r="AR14" s="173" t="str">
        <f>IF(AND(AR$1=Calendrier!AT$1,Calendrier!AT15="R"),Calendrier!$A15,"")</f>
        <v>blette</v>
      </c>
      <c r="AS14" s="173" t="str">
        <f>IF(AND(AS$1=Calendrier!AU$1,Calendrier!AU15="R"),Calendrier!$A15,"")</f>
        <v/>
      </c>
      <c r="AT14" s="173" t="str">
        <f>IF(AND(AT$1=Calendrier!AV$1,Calendrier!AV15="R"),Calendrier!$A15,"")</f>
        <v/>
      </c>
      <c r="AU14" s="173" t="str">
        <f>IF(AND(AU$1=Calendrier!AW$1,Calendrier!AW15="R"),Calendrier!$A15,"")</f>
        <v/>
      </c>
      <c r="AV14" s="173" t="str">
        <f>IF(AND(AV$1=Calendrier!AX$1,Calendrier!AX15="R"),Calendrier!$A15,"")</f>
        <v/>
      </c>
      <c r="AW14" s="173" t="str">
        <f>IF(AND(AW$1=Calendrier!AY$1,Calendrier!AY15="R"),Calendrier!$A15,"")</f>
        <v/>
      </c>
      <c r="AX14" s="173" t="str">
        <f>IF(AND(AX$1=Calendrier!AZ$1,Calendrier!AZ15="R"),Calendrier!$A15,"")</f>
        <v/>
      </c>
      <c r="AY14" s="173" t="str">
        <f>IF(AND(AY$1=Calendrier!BA$1,Calendrier!BA15="R"),Calendrier!$A15,"")</f>
        <v/>
      </c>
      <c r="AZ14" s="173" t="str">
        <f>IF(AND(AZ$1=Calendrier!BB$1,Calendrier!BB15="R"),Calendrier!$A15,"")</f>
        <v/>
      </c>
    </row>
    <row r="15" spans="1:52" x14ac:dyDescent="0.2">
      <c r="A15" s="173" t="str">
        <f>IF(AND(A$1=Calendrier!C$1,Calendrier!C16="R"),Calendrier!$A16,"")</f>
        <v/>
      </c>
      <c r="B15" s="173" t="str">
        <f>IF(AND(B$1=Calendrier!D$1,Calendrier!D16="R"),Calendrier!$A16,"")</f>
        <v/>
      </c>
      <c r="C15" s="173" t="str">
        <f>IF(AND(C$1=Calendrier!E$1,Calendrier!E16="R"),Calendrier!$A16,"")</f>
        <v/>
      </c>
      <c r="D15" s="173" t="str">
        <f>IF(AND(D$1=Calendrier!F$1,Calendrier!F16="R"),Calendrier!$A16,"")</f>
        <v/>
      </c>
      <c r="E15" s="173" t="str">
        <f>IF(AND(E$1=Calendrier!G$1,Calendrier!G16="R"),Calendrier!$A16,"")</f>
        <v/>
      </c>
      <c r="F15" s="173" t="str">
        <f>IF(AND(F$1=Calendrier!H$1,Calendrier!H16="R"),Calendrier!$A16,"")</f>
        <v/>
      </c>
      <c r="G15" s="173" t="str">
        <f>IF(AND(G$1=Calendrier!I$1,Calendrier!I16="R"),Calendrier!$A16,"")</f>
        <v/>
      </c>
      <c r="H15" s="173" t="str">
        <f>IF(AND(H$1=Calendrier!J$1,Calendrier!J16="R"),Calendrier!$A16,"")</f>
        <v/>
      </c>
      <c r="I15" s="173" t="str">
        <f>IF(AND(I$1=Calendrier!K$1,Calendrier!K16="R"),Calendrier!$A16,"")</f>
        <v/>
      </c>
      <c r="J15" s="173" t="str">
        <f>IF(AND(J$1=Calendrier!L$1,Calendrier!L16="R"),Calendrier!$A16,"")</f>
        <v/>
      </c>
      <c r="K15" s="173" t="str">
        <f>IF(AND(K$1=Calendrier!M$1,Calendrier!M16="R"),Calendrier!$A16,"")</f>
        <v/>
      </c>
      <c r="L15" s="173" t="str">
        <f>IF(AND(L$1=Calendrier!N$1,Calendrier!N16="R"),Calendrier!$A16,"")</f>
        <v/>
      </c>
      <c r="M15" s="173" t="str">
        <f>IF(AND(M$1=Calendrier!O$1,Calendrier!O16="R"),Calendrier!$A16,"")</f>
        <v/>
      </c>
      <c r="N15" s="173" t="str">
        <f>IF(AND(N$1=Calendrier!P$1,Calendrier!P16="R"),Calendrier!$A16,"")</f>
        <v/>
      </c>
      <c r="O15" s="173" t="str">
        <f>IF(AND(O$1=Calendrier!Q$1,Calendrier!Q16="R"),Calendrier!$A16,"")</f>
        <v/>
      </c>
      <c r="P15" s="173" t="str">
        <f>IF(AND(P$1=Calendrier!R$1,Calendrier!R16="R"),Calendrier!$A16,"")</f>
        <v/>
      </c>
      <c r="Q15" s="173" t="str">
        <f>IF(AND(Q$1=Calendrier!S$1,Calendrier!S16="R"),Calendrier!$A16,"")</f>
        <v/>
      </c>
      <c r="R15" s="173" t="str">
        <f>IF(AND(R$1=Calendrier!T$1,Calendrier!T16="R"),Calendrier!$A16,"")</f>
        <v/>
      </c>
      <c r="S15" s="173" t="str">
        <f>IF(AND(S$1=Calendrier!U$1,Calendrier!U16="R"),Calendrier!$A16,"")</f>
        <v/>
      </c>
      <c r="T15" s="173" t="str">
        <f>IF(AND(T$1=Calendrier!V$1,Calendrier!V16="R"),Calendrier!$A16,"")</f>
        <v/>
      </c>
      <c r="U15" s="173" t="str">
        <f>IF(AND(U$1=Calendrier!W$1,Calendrier!W16="R"),Calendrier!$A16,"")</f>
        <v/>
      </c>
      <c r="V15" s="173" t="str">
        <f>IF(AND(V$1=Calendrier!X$1,Calendrier!X16="R"),Calendrier!$A16,"")</f>
        <v/>
      </c>
      <c r="W15" s="173" t="str">
        <f>IF(AND(W$1=Calendrier!Y$1,Calendrier!Y16="R"),Calendrier!$A16,"")</f>
        <v/>
      </c>
      <c r="X15" s="173" t="str">
        <f>IF(AND(X$1=Calendrier!Z$1,Calendrier!Z16="R"),Calendrier!$A16,"")</f>
        <v/>
      </c>
      <c r="Y15" s="173" t="str">
        <f>IF(AND(Y$1=Calendrier!AA$1,Calendrier!AA16="R"),Calendrier!$A16,"")</f>
        <v/>
      </c>
      <c r="Z15" s="173" t="str">
        <f>IF(AND(Z$1=Calendrier!AB$1,Calendrier!AB16="R"),Calendrier!$A16,"")</f>
        <v/>
      </c>
      <c r="AA15" s="173" t="str">
        <f>IF(AND(AA$1=Calendrier!AC$1,Calendrier!AC16="R"),Calendrier!$A16,"")</f>
        <v/>
      </c>
      <c r="AB15" s="173" t="str">
        <f ca="1">IF(AND(AB$1=Calendrier!AD$1,Calendrier!AD16="R"),Calendrier!$A16,"")</f>
        <v/>
      </c>
      <c r="AC15" s="173" t="str">
        <f ca="1">IF(AND(AC$1=Calendrier!AE$1,Calendrier!AE16="R"),Calendrier!$A16,"")</f>
        <v/>
      </c>
      <c r="AD15" s="173" t="str">
        <f ca="1">IF(AND(AD$1=Calendrier!AF$1,Calendrier!AF16="R"),Calendrier!$A16,"")</f>
        <v/>
      </c>
      <c r="AE15" s="173" t="str">
        <f ca="1">IF(AND(AE$1=Calendrier!AG$1,Calendrier!AG16="R"),Calendrier!$A16,"")</f>
        <v/>
      </c>
      <c r="AF15" s="173" t="str">
        <f ca="1">IF(AND(AF$1=Calendrier!AH$1,Calendrier!AH16="R"),Calendrier!$A16,"")</f>
        <v/>
      </c>
      <c r="AG15" s="173" t="str">
        <f ca="1">IF(AND(AG$1=Calendrier!AI$1,Calendrier!AI16="R"),Calendrier!$A16,"")</f>
        <v/>
      </c>
      <c r="AH15" s="173" t="str">
        <f ca="1">IF(AND(AH$1=Calendrier!AJ$1,Calendrier!AJ16="R"),Calendrier!$A16,"")</f>
        <v/>
      </c>
      <c r="AI15" s="173" t="str">
        <f ca="1">IF(AND(AI$1=Calendrier!AK$1,Calendrier!AK16="R"),Calendrier!$A16,"")</f>
        <v/>
      </c>
      <c r="AJ15" s="173" t="str">
        <f>IF(AND(AJ$1=Calendrier!AL$1,Calendrier!AL16="R"),Calendrier!$A16,"")</f>
        <v/>
      </c>
      <c r="AK15" s="173" t="str">
        <f>IF(AND(AK$1=Calendrier!AM$1,Calendrier!AM16="R"),Calendrier!$A16,"")</f>
        <v/>
      </c>
      <c r="AL15" s="173" t="str">
        <f>IF(AND(AL$1=Calendrier!AN$1,Calendrier!AN16="R"),Calendrier!$A16,"")</f>
        <v/>
      </c>
      <c r="AM15" s="173" t="str">
        <f>IF(AND(AM$1=Calendrier!AO$1,Calendrier!AO16="R"),Calendrier!$A16,"")</f>
        <v/>
      </c>
      <c r="AN15" s="173" t="str">
        <f>IF(AND(AN$1=Calendrier!AP$1,Calendrier!AP16="R"),Calendrier!$A16,"")</f>
        <v/>
      </c>
      <c r="AO15" s="173" t="str">
        <f>IF(AND(AO$1=Calendrier!AQ$1,Calendrier!AQ16="R"),Calendrier!$A16,"")</f>
        <v/>
      </c>
      <c r="AP15" s="173" t="str">
        <f>IF(AND(AP$1=Calendrier!AR$1,Calendrier!AR16="R"),Calendrier!$A16,"")</f>
        <v/>
      </c>
      <c r="AQ15" s="173" t="str">
        <f ca="1">IF(AND(AQ$1=Calendrier!AS$1,Calendrier!AS16="R"),Calendrier!$A16,"")</f>
        <v/>
      </c>
      <c r="AR15" s="173" t="str">
        <f ca="1">IF(AND(AR$1=Calendrier!AT$1,Calendrier!AT16="R"),Calendrier!$A16,"")</f>
        <v/>
      </c>
      <c r="AS15" s="173" t="str">
        <f>IF(AND(AS$1=Calendrier!AU$1,Calendrier!AU16="R"),Calendrier!$A16,"")</f>
        <v/>
      </c>
      <c r="AT15" s="173" t="str">
        <f>IF(AND(AT$1=Calendrier!AV$1,Calendrier!AV16="R"),Calendrier!$A16,"")</f>
        <v/>
      </c>
      <c r="AU15" s="173" t="str">
        <f>IF(AND(AU$1=Calendrier!AW$1,Calendrier!AW16="R"),Calendrier!$A16,"")</f>
        <v/>
      </c>
      <c r="AV15" s="173" t="str">
        <f>IF(AND(AV$1=Calendrier!AX$1,Calendrier!AX16="R"),Calendrier!$A16,"")</f>
        <v/>
      </c>
      <c r="AW15" s="173" t="str">
        <f>IF(AND(AW$1=Calendrier!AY$1,Calendrier!AY16="R"),Calendrier!$A16,"")</f>
        <v/>
      </c>
      <c r="AX15" s="173" t="str">
        <f>IF(AND(AX$1=Calendrier!AZ$1,Calendrier!AZ16="R"),Calendrier!$A16,"")</f>
        <v/>
      </c>
      <c r="AY15" s="173" t="str">
        <f>IF(AND(AY$1=Calendrier!BA$1,Calendrier!BA16="R"),Calendrier!$A16,"")</f>
        <v/>
      </c>
      <c r="AZ15" s="173" t="str">
        <f>IF(AND(AZ$1=Calendrier!BB$1,Calendrier!BB16="R"),Calendrier!$A16,"")</f>
        <v/>
      </c>
    </row>
    <row r="16" spans="1:52" x14ac:dyDescent="0.2">
      <c r="A16" s="173" t="str">
        <f>IF(AND(A$1=Calendrier!C$1,Calendrier!C17="R"),Calendrier!$A17,"")</f>
        <v/>
      </c>
      <c r="B16" s="173" t="str">
        <f>IF(AND(B$1=Calendrier!D$1,Calendrier!D17="R"),Calendrier!$A17,"")</f>
        <v/>
      </c>
      <c r="C16" s="173" t="str">
        <f>IF(AND(C$1=Calendrier!E$1,Calendrier!E17="R"),Calendrier!$A17,"")</f>
        <v/>
      </c>
      <c r="D16" s="173" t="str">
        <f>IF(AND(D$1=Calendrier!F$1,Calendrier!F17="R"),Calendrier!$A17,"")</f>
        <v/>
      </c>
      <c r="E16" s="173" t="str">
        <f>IF(AND(E$1=Calendrier!G$1,Calendrier!G17="R"),Calendrier!$A17,"")</f>
        <v/>
      </c>
      <c r="F16" s="173" t="str">
        <f>IF(AND(F$1=Calendrier!H$1,Calendrier!H17="R"),Calendrier!$A17,"")</f>
        <v/>
      </c>
      <c r="G16" s="173" t="str">
        <f>IF(AND(G$1=Calendrier!I$1,Calendrier!I17="R"),Calendrier!$A17,"")</f>
        <v/>
      </c>
      <c r="H16" s="173" t="str">
        <f>IF(AND(H$1=Calendrier!J$1,Calendrier!J17="R"),Calendrier!$A17,"")</f>
        <v/>
      </c>
      <c r="I16" s="173" t="str">
        <f>IF(AND(I$1=Calendrier!K$1,Calendrier!K17="R"),Calendrier!$A17,"")</f>
        <v/>
      </c>
      <c r="J16" s="173" t="str">
        <f>IF(AND(J$1=Calendrier!L$1,Calendrier!L17="R"),Calendrier!$A17,"")</f>
        <v/>
      </c>
      <c r="K16" s="173" t="str">
        <f>IF(AND(K$1=Calendrier!M$1,Calendrier!M17="R"),Calendrier!$A17,"")</f>
        <v/>
      </c>
      <c r="L16" s="173" t="str">
        <f>IF(AND(L$1=Calendrier!N$1,Calendrier!N17="R"),Calendrier!$A17,"")</f>
        <v/>
      </c>
      <c r="M16" s="173" t="str">
        <f>IF(AND(M$1=Calendrier!O$1,Calendrier!O17="R"),Calendrier!$A17,"")</f>
        <v/>
      </c>
      <c r="N16" s="173" t="str">
        <f>IF(AND(N$1=Calendrier!P$1,Calendrier!P17="R"),Calendrier!$A17,"")</f>
        <v/>
      </c>
      <c r="O16" s="173" t="str">
        <f ca="1">IF(AND(O$1=Calendrier!Q$1,Calendrier!Q17="R"),Calendrier!$A17,"")</f>
        <v/>
      </c>
      <c r="P16" s="173" t="str">
        <f ca="1">IF(AND(P$1=Calendrier!R$1,Calendrier!R17="R"),Calendrier!$A17,"")</f>
        <v/>
      </c>
      <c r="Q16" s="173" t="str">
        <f ca="1">IF(AND(Q$1=Calendrier!S$1,Calendrier!S17="R"),Calendrier!$A17,"")</f>
        <v/>
      </c>
      <c r="R16" s="173" t="str">
        <f ca="1">IF(AND(R$1=Calendrier!T$1,Calendrier!T17="R"),Calendrier!$A17,"")</f>
        <v/>
      </c>
      <c r="S16" s="173" t="str">
        <f ca="1">IF(AND(S$1=Calendrier!U$1,Calendrier!U17="R"),Calendrier!$A17,"")</f>
        <v/>
      </c>
      <c r="T16" s="173" t="str">
        <f ca="1">IF(AND(T$1=Calendrier!V$1,Calendrier!V17="R"),Calendrier!$A17,"")</f>
        <v/>
      </c>
      <c r="U16" s="173" t="str">
        <f ca="1">IF(AND(U$1=Calendrier!W$1,Calendrier!W17="R"),Calendrier!$A17,"")</f>
        <v/>
      </c>
      <c r="V16" s="173" t="str">
        <f ca="1">IF(AND(V$1=Calendrier!X$1,Calendrier!X17="R"),Calendrier!$A17,"")</f>
        <v/>
      </c>
      <c r="W16" s="173" t="str">
        <f>IF(AND(W$1=Calendrier!Y$1,Calendrier!Y17="R"),Calendrier!$A17,"")</f>
        <v/>
      </c>
      <c r="X16" s="173" t="str">
        <f>IF(AND(X$1=Calendrier!Z$1,Calendrier!Z17="R"),Calendrier!$A17,"")</f>
        <v/>
      </c>
      <c r="Y16" s="173" t="str">
        <f>IF(AND(Y$1=Calendrier!AA$1,Calendrier!AA17="R"),Calendrier!$A17,"")</f>
        <v/>
      </c>
      <c r="Z16" s="173" t="str">
        <f>IF(AND(Z$1=Calendrier!AB$1,Calendrier!AB17="R"),Calendrier!$A17,"")</f>
        <v/>
      </c>
      <c r="AA16" s="173" t="str">
        <f>IF(AND(AA$1=Calendrier!AC$1,Calendrier!AC17="R"),Calendrier!$A17,"")</f>
        <v/>
      </c>
      <c r="AB16" s="173" t="str">
        <f>IF(AND(AB$1=Calendrier!AD$1,Calendrier!AD17="R"),Calendrier!$A17,"")</f>
        <v/>
      </c>
      <c r="AC16" s="173" t="str">
        <f>IF(AND(AC$1=Calendrier!AE$1,Calendrier!AE17="R"),Calendrier!$A17,"")</f>
        <v/>
      </c>
      <c r="AD16" s="173" t="str">
        <f ca="1">IF(AND(AD$1=Calendrier!AF$1,Calendrier!AF17="R"),Calendrier!$A17,"")</f>
        <v/>
      </c>
      <c r="AE16" s="173" t="str">
        <f>IF(AND(AE$1=Calendrier!AG$1,Calendrier!AG17="R"),Calendrier!$A17,"")</f>
        <v/>
      </c>
      <c r="AF16" s="173" t="str">
        <f>IF(AND(AF$1=Calendrier!AH$1,Calendrier!AH17="R"),Calendrier!$A17,"")</f>
        <v/>
      </c>
      <c r="AG16" s="173" t="str">
        <f>IF(AND(AG$1=Calendrier!AI$1,Calendrier!AI17="R"),Calendrier!$A17,"")</f>
        <v/>
      </c>
      <c r="AH16" s="173" t="str">
        <f>IF(AND(AH$1=Calendrier!AJ$1,Calendrier!AJ17="R"),Calendrier!$A17,"")</f>
        <v/>
      </c>
      <c r="AI16" s="173" t="str">
        <f>IF(AND(AI$1=Calendrier!AK$1,Calendrier!AK17="R"),Calendrier!$A17,"")</f>
        <v/>
      </c>
      <c r="AJ16" s="173" t="str">
        <f>IF(AND(AJ$1=Calendrier!AL$1,Calendrier!AL17="R"),Calendrier!$A17,"")</f>
        <v/>
      </c>
      <c r="AK16" s="173" t="str">
        <f>IF(AND(AK$1=Calendrier!AM$1,Calendrier!AM17="R"),Calendrier!$A17,"")</f>
        <v/>
      </c>
      <c r="AL16" s="173" t="str">
        <f>IF(AND(AL$1=Calendrier!AN$1,Calendrier!AN17="R"),Calendrier!$A17,"")</f>
        <v/>
      </c>
      <c r="AM16" s="173" t="str">
        <f>IF(AND(AM$1=Calendrier!AO$1,Calendrier!AO17="R"),Calendrier!$A17,"")</f>
        <v/>
      </c>
      <c r="AN16" s="173" t="str">
        <f>IF(AND(AN$1=Calendrier!AP$1,Calendrier!AP17="R"),Calendrier!$A17,"")</f>
        <v/>
      </c>
      <c r="AO16" s="173" t="str">
        <f>IF(AND(AO$1=Calendrier!AQ$1,Calendrier!AQ17="R"),Calendrier!$A17,"")</f>
        <v/>
      </c>
      <c r="AP16" s="173" t="str">
        <f>IF(AND(AP$1=Calendrier!AR$1,Calendrier!AR17="R"),Calendrier!$A17,"")</f>
        <v/>
      </c>
      <c r="AQ16" s="173" t="str">
        <f>IF(AND(AQ$1=Calendrier!AS$1,Calendrier!AS17="R"),Calendrier!$A17,"")</f>
        <v/>
      </c>
      <c r="AR16" s="173" t="str">
        <f>IF(AND(AR$1=Calendrier!AT$1,Calendrier!AT17="R"),Calendrier!$A17,"")</f>
        <v/>
      </c>
      <c r="AS16" s="173" t="str">
        <f>IF(AND(AS$1=Calendrier!AU$1,Calendrier!AU17="R"),Calendrier!$A17,"")</f>
        <v/>
      </c>
      <c r="AT16" s="173" t="str">
        <f>IF(AND(AT$1=Calendrier!AV$1,Calendrier!AV17="R"),Calendrier!$A17,"")</f>
        <v/>
      </c>
      <c r="AU16" s="173" t="str">
        <f>IF(AND(AU$1=Calendrier!AW$1,Calendrier!AW17="R"),Calendrier!$A17,"")</f>
        <v/>
      </c>
      <c r="AV16" s="173" t="str">
        <f>IF(AND(AV$1=Calendrier!AX$1,Calendrier!AX17="R"),Calendrier!$A17,"")</f>
        <v/>
      </c>
      <c r="AW16" s="173" t="str">
        <f>IF(AND(AW$1=Calendrier!AY$1,Calendrier!AY17="R"),Calendrier!$A17,"")</f>
        <v/>
      </c>
      <c r="AX16" s="173" t="str">
        <f>IF(AND(AX$1=Calendrier!AZ$1,Calendrier!AZ17="R"),Calendrier!$A17,"")</f>
        <v/>
      </c>
      <c r="AY16" s="173" t="str">
        <f>IF(AND(AY$1=Calendrier!BA$1,Calendrier!BA17="R"),Calendrier!$A17,"")</f>
        <v/>
      </c>
      <c r="AZ16" s="173" t="str">
        <f>IF(AND(AZ$1=Calendrier!BB$1,Calendrier!BB17="R"),Calendrier!$A17,"")</f>
        <v/>
      </c>
    </row>
    <row r="17" spans="1:52" x14ac:dyDescent="0.2">
      <c r="A17" s="173" t="str">
        <f>IF(AND(A$1=Calendrier!C$1,Calendrier!C18="R"),Calendrier!$A18,"")</f>
        <v/>
      </c>
      <c r="B17" s="173" t="str">
        <f>IF(AND(B$1=Calendrier!D$1,Calendrier!D18="R"),Calendrier!$A18,"")</f>
        <v/>
      </c>
      <c r="C17" s="173" t="str">
        <f>IF(AND(C$1=Calendrier!E$1,Calendrier!E18="R"),Calendrier!$A18,"")</f>
        <v/>
      </c>
      <c r="D17" s="173" t="str">
        <f>IF(AND(D$1=Calendrier!F$1,Calendrier!F18="R"),Calendrier!$A18,"")</f>
        <v/>
      </c>
      <c r="E17" s="173" t="str">
        <f>IF(AND(E$1=Calendrier!G$1,Calendrier!G18="R"),Calendrier!$A18,"")</f>
        <v/>
      </c>
      <c r="F17" s="173" t="str">
        <f>IF(AND(F$1=Calendrier!H$1,Calendrier!H18="R"),Calendrier!$A18,"")</f>
        <v/>
      </c>
      <c r="G17" s="173" t="str">
        <f>IF(AND(G$1=Calendrier!I$1,Calendrier!I18="R"),Calendrier!$A18,"")</f>
        <v/>
      </c>
      <c r="H17" s="173" t="str">
        <f>IF(AND(H$1=Calendrier!J$1,Calendrier!J18="R"),Calendrier!$A18,"")</f>
        <v/>
      </c>
      <c r="I17" s="173" t="str">
        <f>IF(AND(I$1=Calendrier!K$1,Calendrier!K18="R"),Calendrier!$A18,"")</f>
        <v/>
      </c>
      <c r="J17" s="173" t="str">
        <f>IF(AND(J$1=Calendrier!L$1,Calendrier!L18="R"),Calendrier!$A18,"")</f>
        <v/>
      </c>
      <c r="K17" s="173" t="str">
        <f>IF(AND(K$1=Calendrier!M$1,Calendrier!M18="R"),Calendrier!$A18,"")</f>
        <v/>
      </c>
      <c r="L17" s="173" t="str">
        <f>IF(AND(L$1=Calendrier!N$1,Calendrier!N18="R"),Calendrier!$A18,"")</f>
        <v/>
      </c>
      <c r="M17" s="173" t="str">
        <f>IF(AND(M$1=Calendrier!O$1,Calendrier!O18="R"),Calendrier!$A18,"")</f>
        <v/>
      </c>
      <c r="N17" s="173" t="str">
        <f>IF(AND(N$1=Calendrier!P$1,Calendrier!P18="R"),Calendrier!$A18,"")</f>
        <v/>
      </c>
      <c r="O17" s="173" t="str">
        <f>IF(AND(O$1=Calendrier!Q$1,Calendrier!Q18="R"),Calendrier!$A18,"")</f>
        <v/>
      </c>
      <c r="P17" s="173" t="str">
        <f>IF(AND(P$1=Calendrier!R$1,Calendrier!R18="R"),Calendrier!$A18,"")</f>
        <v/>
      </c>
      <c r="Q17" s="173" t="str">
        <f>IF(AND(Q$1=Calendrier!S$1,Calendrier!S18="R"),Calendrier!$A18,"")</f>
        <v/>
      </c>
      <c r="R17" s="173" t="str">
        <f>IF(AND(R$1=Calendrier!T$1,Calendrier!T18="R"),Calendrier!$A18,"")</f>
        <v/>
      </c>
      <c r="S17" s="173" t="str">
        <f>IF(AND(S$1=Calendrier!U$1,Calendrier!U18="R"),Calendrier!$A18,"")</f>
        <v/>
      </c>
      <c r="T17" s="173" t="str">
        <f>IF(AND(T$1=Calendrier!V$1,Calendrier!V18="R"),Calendrier!$A18,"")</f>
        <v/>
      </c>
      <c r="U17" s="173" t="str">
        <f>IF(AND(U$1=Calendrier!W$1,Calendrier!W18="R"),Calendrier!$A18,"")</f>
        <v/>
      </c>
      <c r="V17" s="173" t="str">
        <f>IF(AND(V$1=Calendrier!X$1,Calendrier!X18="R"),Calendrier!$A18,"")</f>
        <v/>
      </c>
      <c r="W17" s="173" t="str">
        <f>IF(AND(W$1=Calendrier!Y$1,Calendrier!Y18="R"),Calendrier!$A18,"")</f>
        <v/>
      </c>
      <c r="X17" s="173" t="str">
        <f>IF(AND(X$1=Calendrier!Z$1,Calendrier!Z18="R"),Calendrier!$A18,"")</f>
        <v/>
      </c>
      <c r="Y17" s="173" t="str">
        <f>IF(AND(Y$1=Calendrier!AA$1,Calendrier!AA18="R"),Calendrier!$A18,"")</f>
        <v/>
      </c>
      <c r="Z17" s="173" t="str">
        <f>IF(AND(Z$1=Calendrier!AB$1,Calendrier!AB18="R"),Calendrier!$A18,"")</f>
        <v/>
      </c>
      <c r="AA17" s="173" t="str">
        <f>IF(AND(AA$1=Calendrier!AC$1,Calendrier!AC18="R"),Calendrier!$A18,"")</f>
        <v/>
      </c>
      <c r="AB17" s="173" t="str">
        <f>IF(AND(AB$1=Calendrier!AD$1,Calendrier!AD18="R"),Calendrier!$A18,"")</f>
        <v>haricot</v>
      </c>
      <c r="AC17" s="173" t="str">
        <f>IF(AND(AC$1=Calendrier!AE$1,Calendrier!AE18="R"),Calendrier!$A18,"")</f>
        <v>haricot</v>
      </c>
      <c r="AD17" s="173" t="str">
        <f>IF(AND(AD$1=Calendrier!AF$1,Calendrier!AF18="R"),Calendrier!$A18,"")</f>
        <v>haricot</v>
      </c>
      <c r="AE17" s="173" t="str">
        <f>IF(AND(AE$1=Calendrier!AG$1,Calendrier!AG18="R"),Calendrier!$A18,"")</f>
        <v>haricot</v>
      </c>
      <c r="AF17" s="173" t="str">
        <f>IF(AND(AF$1=Calendrier!AH$1,Calendrier!AH18="R"),Calendrier!$A18,"")</f>
        <v>haricot</v>
      </c>
      <c r="AG17" s="173" t="str">
        <f>IF(AND(AG$1=Calendrier!AI$1,Calendrier!AI18="R"),Calendrier!$A18,"")</f>
        <v>haricot</v>
      </c>
      <c r="AH17" s="173" t="str">
        <f>IF(AND(AH$1=Calendrier!AJ$1,Calendrier!AJ18="R"),Calendrier!$A18,"")</f>
        <v>haricot</v>
      </c>
      <c r="AI17" s="173" t="str">
        <f>IF(AND(AI$1=Calendrier!AK$1,Calendrier!AK18="R"),Calendrier!$A18,"")</f>
        <v>haricot</v>
      </c>
      <c r="AJ17" s="173" t="str">
        <f>IF(AND(AJ$1=Calendrier!AL$1,Calendrier!AL18="R"),Calendrier!$A18,"")</f>
        <v/>
      </c>
      <c r="AK17" s="173" t="str">
        <f>IF(AND(AK$1=Calendrier!AM$1,Calendrier!AM18="R"),Calendrier!$A18,"")</f>
        <v/>
      </c>
      <c r="AL17" s="173" t="str">
        <f>IF(AND(AL$1=Calendrier!AN$1,Calendrier!AN18="R"),Calendrier!$A18,"")</f>
        <v/>
      </c>
      <c r="AM17" s="173" t="str">
        <f>IF(AND(AM$1=Calendrier!AO$1,Calendrier!AO18="R"),Calendrier!$A18,"")</f>
        <v/>
      </c>
      <c r="AN17" s="173" t="str">
        <f>IF(AND(AN$1=Calendrier!AP$1,Calendrier!AP18="R"),Calendrier!$A18,"")</f>
        <v/>
      </c>
      <c r="AO17" s="173" t="str">
        <f>IF(AND(AO$1=Calendrier!AQ$1,Calendrier!AQ18="R"),Calendrier!$A18,"")</f>
        <v/>
      </c>
      <c r="AP17" s="173" t="str">
        <f>IF(AND(AP$1=Calendrier!AR$1,Calendrier!AR18="R"),Calendrier!$A18,"")</f>
        <v/>
      </c>
      <c r="AQ17" s="173" t="str">
        <f>IF(AND(AQ$1=Calendrier!AS$1,Calendrier!AS18="R"),Calendrier!$A18,"")</f>
        <v>haricot</v>
      </c>
      <c r="AR17" s="173" t="str">
        <f>IF(AND(AR$1=Calendrier!AT$1,Calendrier!AT18="R"),Calendrier!$A18,"")</f>
        <v/>
      </c>
      <c r="AS17" s="173" t="str">
        <f>IF(AND(AS$1=Calendrier!AU$1,Calendrier!AU18="R"),Calendrier!$A18,"")</f>
        <v/>
      </c>
      <c r="AT17" s="173" t="str">
        <f>IF(AND(AT$1=Calendrier!AV$1,Calendrier!AV18="R"),Calendrier!$A18,"")</f>
        <v/>
      </c>
      <c r="AU17" s="173" t="str">
        <f>IF(AND(AU$1=Calendrier!AW$1,Calendrier!AW18="R"),Calendrier!$A18,"")</f>
        <v/>
      </c>
      <c r="AV17" s="173" t="str">
        <f>IF(AND(AV$1=Calendrier!AX$1,Calendrier!AX18="R"),Calendrier!$A18,"")</f>
        <v/>
      </c>
      <c r="AW17" s="173" t="str">
        <f>IF(AND(AW$1=Calendrier!AY$1,Calendrier!AY18="R"),Calendrier!$A18,"")</f>
        <v/>
      </c>
      <c r="AX17" s="173" t="str">
        <f>IF(AND(AX$1=Calendrier!AZ$1,Calendrier!AZ18="R"),Calendrier!$A18,"")</f>
        <v/>
      </c>
      <c r="AY17" s="173" t="str">
        <f>IF(AND(AY$1=Calendrier!BA$1,Calendrier!BA18="R"),Calendrier!$A18,"")</f>
        <v/>
      </c>
      <c r="AZ17" s="173" t="str">
        <f>IF(AND(AZ$1=Calendrier!BB$1,Calendrier!BB18="R"),Calendrier!$A18,"")</f>
        <v/>
      </c>
    </row>
    <row r="18" spans="1:52" x14ac:dyDescent="0.2">
      <c r="A18" s="173" t="str">
        <f>IF(AND(A$1=Calendrier!C$1,Calendrier!C19="R"),Calendrier!$A19,"")</f>
        <v/>
      </c>
      <c r="B18" s="173" t="str">
        <f>IF(AND(B$1=Calendrier!D$1,Calendrier!D19="R"),Calendrier!$A19,"")</f>
        <v/>
      </c>
      <c r="C18" s="173" t="str">
        <f>IF(AND(C$1=Calendrier!E$1,Calendrier!E19="R"),Calendrier!$A19,"")</f>
        <v/>
      </c>
      <c r="D18" s="173" t="str">
        <f>IF(AND(D$1=Calendrier!F$1,Calendrier!F19="R"),Calendrier!$A19,"")</f>
        <v/>
      </c>
      <c r="E18" s="173" t="str">
        <f>IF(AND(E$1=Calendrier!G$1,Calendrier!G19="R"),Calendrier!$A19,"")</f>
        <v/>
      </c>
      <c r="F18" s="173" t="str">
        <f>IF(AND(F$1=Calendrier!H$1,Calendrier!H19="R"),Calendrier!$A19,"")</f>
        <v/>
      </c>
      <c r="G18" s="173" t="str">
        <f>IF(AND(G$1=Calendrier!I$1,Calendrier!I19="R"),Calendrier!$A19,"")</f>
        <v/>
      </c>
      <c r="H18" s="173" t="str">
        <f>IF(AND(H$1=Calendrier!J$1,Calendrier!J19="R"),Calendrier!$A19,"")</f>
        <v/>
      </c>
      <c r="I18" s="173" t="str">
        <f>IF(AND(I$1=Calendrier!K$1,Calendrier!K19="R"),Calendrier!$A19,"")</f>
        <v/>
      </c>
      <c r="J18" s="173" t="str">
        <f>IF(AND(J$1=Calendrier!L$1,Calendrier!L19="R"),Calendrier!$A19,"")</f>
        <v/>
      </c>
      <c r="K18" s="173" t="str">
        <f>IF(AND(K$1=Calendrier!M$1,Calendrier!M19="R"),Calendrier!$A19,"")</f>
        <v/>
      </c>
      <c r="L18" s="173" t="str">
        <f>IF(AND(L$1=Calendrier!N$1,Calendrier!N19="R"),Calendrier!$A19,"")</f>
        <v/>
      </c>
      <c r="M18" s="173" t="str">
        <f>IF(AND(M$1=Calendrier!O$1,Calendrier!O19="R"),Calendrier!$A19,"")</f>
        <v/>
      </c>
      <c r="N18" s="173" t="str">
        <f>IF(AND(N$1=Calendrier!P$1,Calendrier!P19="R"),Calendrier!$A19,"")</f>
        <v/>
      </c>
      <c r="O18" s="173" t="str">
        <f>IF(AND(O$1=Calendrier!Q$1,Calendrier!Q19="R"),Calendrier!$A19,"")</f>
        <v/>
      </c>
      <c r="P18" s="173" t="str">
        <f>IF(AND(P$1=Calendrier!R$1,Calendrier!R19="R"),Calendrier!$A19,"")</f>
        <v/>
      </c>
      <c r="Q18" s="173" t="str">
        <f>IF(AND(Q$1=Calendrier!S$1,Calendrier!S19="R"),Calendrier!$A19,"")</f>
        <v/>
      </c>
      <c r="R18" s="173" t="str">
        <f>IF(AND(R$1=Calendrier!T$1,Calendrier!T19="R"),Calendrier!$A19,"")</f>
        <v/>
      </c>
      <c r="S18" s="173" t="str">
        <f>IF(AND(S$1=Calendrier!U$1,Calendrier!U19="R"),Calendrier!$A19,"")</f>
        <v/>
      </c>
      <c r="T18" s="173" t="str">
        <f>IF(AND(T$1=Calendrier!V$1,Calendrier!V19="R"),Calendrier!$A19,"")</f>
        <v/>
      </c>
      <c r="U18" s="173" t="str">
        <f>IF(AND(U$1=Calendrier!W$1,Calendrier!W19="R"),Calendrier!$A19,"")</f>
        <v/>
      </c>
      <c r="V18" s="173" t="str">
        <f>IF(AND(V$1=Calendrier!X$1,Calendrier!X19="R"),Calendrier!$A19,"")</f>
        <v/>
      </c>
      <c r="W18" s="173" t="str">
        <f>IF(AND(W$1=Calendrier!Y$1,Calendrier!Y19="R"),Calendrier!$A19,"")</f>
        <v/>
      </c>
      <c r="X18" s="173" t="str">
        <f>IF(AND(X$1=Calendrier!Z$1,Calendrier!Z19="R"),Calendrier!$A19,"")</f>
        <v/>
      </c>
      <c r="Y18" s="173" t="str">
        <f>IF(AND(Y$1=Calendrier!AA$1,Calendrier!AA19="R"),Calendrier!$A19,"")</f>
        <v/>
      </c>
      <c r="Z18" s="173" t="str">
        <f>IF(AND(Z$1=Calendrier!AB$1,Calendrier!AB19="R"),Calendrier!$A19,"")</f>
        <v/>
      </c>
      <c r="AA18" s="173" t="str">
        <f>IF(AND(AA$1=Calendrier!AC$1,Calendrier!AC19="R"),Calendrier!$A19,"")</f>
        <v/>
      </c>
      <c r="AB18" s="173" t="str">
        <f ca="1">IF(AND(AB$1=Calendrier!AD$1,Calendrier!AD19="R"),Calendrier!$A19,"")</f>
        <v/>
      </c>
      <c r="AC18" s="173" t="str">
        <f ca="1">IF(AND(AC$1=Calendrier!AE$1,Calendrier!AE19="R"),Calendrier!$A19,"")</f>
        <v/>
      </c>
      <c r="AD18" s="173" t="str">
        <f ca="1">IF(AND(AD$1=Calendrier!AF$1,Calendrier!AF19="R"),Calendrier!$A19,"")</f>
        <v/>
      </c>
      <c r="AE18" s="173" t="str">
        <f ca="1">IF(AND(AE$1=Calendrier!AG$1,Calendrier!AG19="R"),Calendrier!$A19,"")</f>
        <v/>
      </c>
      <c r="AF18" s="173" t="str">
        <f ca="1">IF(AND(AF$1=Calendrier!AH$1,Calendrier!AH19="R"),Calendrier!$A19,"")</f>
        <v/>
      </c>
      <c r="AG18" s="173" t="str">
        <f ca="1">IF(AND(AG$1=Calendrier!AI$1,Calendrier!AI19="R"),Calendrier!$A19,"")</f>
        <v/>
      </c>
      <c r="AH18" s="173" t="str">
        <f ca="1">IF(AND(AH$1=Calendrier!AJ$1,Calendrier!AJ19="R"),Calendrier!$A19,"")</f>
        <v/>
      </c>
      <c r="AI18" s="173" t="str">
        <f ca="1">IF(AND(AI$1=Calendrier!AK$1,Calendrier!AK19="R"),Calendrier!$A19,"")</f>
        <v/>
      </c>
      <c r="AJ18" s="173" t="str">
        <f>IF(AND(AJ$1=Calendrier!AL$1,Calendrier!AL19="R"),Calendrier!$A19,"")</f>
        <v/>
      </c>
      <c r="AK18" s="173" t="str">
        <f>IF(AND(AK$1=Calendrier!AM$1,Calendrier!AM19="R"),Calendrier!$A19,"")</f>
        <v/>
      </c>
      <c r="AL18" s="173" t="str">
        <f>IF(AND(AL$1=Calendrier!AN$1,Calendrier!AN19="R"),Calendrier!$A19,"")</f>
        <v/>
      </c>
      <c r="AM18" s="173" t="str">
        <f>IF(AND(AM$1=Calendrier!AO$1,Calendrier!AO19="R"),Calendrier!$A19,"")</f>
        <v/>
      </c>
      <c r="AN18" s="173" t="str">
        <f>IF(AND(AN$1=Calendrier!AP$1,Calendrier!AP19="R"),Calendrier!$A19,"")</f>
        <v/>
      </c>
      <c r="AO18" s="173" t="str">
        <f>IF(AND(AO$1=Calendrier!AQ$1,Calendrier!AQ19="R"),Calendrier!$A19,"")</f>
        <v/>
      </c>
      <c r="AP18" s="173" t="str">
        <f>IF(AND(AP$1=Calendrier!AR$1,Calendrier!AR19="R"),Calendrier!$A19,"")</f>
        <v/>
      </c>
      <c r="AQ18" s="173" t="str">
        <f ca="1">IF(AND(AQ$1=Calendrier!AS$1,Calendrier!AS19="R"),Calendrier!$A19,"")</f>
        <v/>
      </c>
      <c r="AR18" s="173" t="str">
        <f>IF(AND(AR$1=Calendrier!AT$1,Calendrier!AT19="R"),Calendrier!$A19,"")</f>
        <v/>
      </c>
      <c r="AS18" s="173" t="str">
        <f>IF(AND(AS$1=Calendrier!AU$1,Calendrier!AU19="R"),Calendrier!$A19,"")</f>
        <v/>
      </c>
      <c r="AT18" s="173" t="str">
        <f>IF(AND(AT$1=Calendrier!AV$1,Calendrier!AV19="R"),Calendrier!$A19,"")</f>
        <v/>
      </c>
      <c r="AU18" s="173" t="str">
        <f>IF(AND(AU$1=Calendrier!AW$1,Calendrier!AW19="R"),Calendrier!$A19,"")</f>
        <v/>
      </c>
      <c r="AV18" s="173" t="str">
        <f>IF(AND(AV$1=Calendrier!AX$1,Calendrier!AX19="R"),Calendrier!$A19,"")</f>
        <v/>
      </c>
      <c r="AW18" s="173" t="str">
        <f>IF(AND(AW$1=Calendrier!AY$1,Calendrier!AY19="R"),Calendrier!$A19,"")</f>
        <v/>
      </c>
      <c r="AX18" s="173" t="str">
        <f>IF(AND(AX$1=Calendrier!AZ$1,Calendrier!AZ19="R"),Calendrier!$A19,"")</f>
        <v/>
      </c>
      <c r="AY18" s="173" t="str">
        <f>IF(AND(AY$1=Calendrier!BA$1,Calendrier!BA19="R"),Calendrier!$A19,"")</f>
        <v/>
      </c>
      <c r="AZ18" s="173" t="str">
        <f>IF(AND(AZ$1=Calendrier!BB$1,Calendrier!BB19="R"),Calendrier!$A19,"")</f>
        <v/>
      </c>
    </row>
    <row r="19" spans="1:52" x14ac:dyDescent="0.2">
      <c r="A19" s="173" t="str">
        <f>IF(AND(A$1=Calendrier!C$1,Calendrier!C20="R"),Calendrier!$A20,"")</f>
        <v/>
      </c>
      <c r="B19" s="173" t="str">
        <f>IF(AND(B$1=Calendrier!D$1,Calendrier!D20="R"),Calendrier!$A20,"")</f>
        <v/>
      </c>
      <c r="C19" s="173" t="str">
        <f>IF(AND(C$1=Calendrier!E$1,Calendrier!E20="R"),Calendrier!$A20,"")</f>
        <v/>
      </c>
      <c r="D19" s="173" t="str">
        <f>IF(AND(D$1=Calendrier!F$1,Calendrier!F20="R"),Calendrier!$A20,"")</f>
        <v/>
      </c>
      <c r="E19" s="173" t="str">
        <f>IF(AND(E$1=Calendrier!G$1,Calendrier!G20="R"),Calendrier!$A20,"")</f>
        <v/>
      </c>
      <c r="F19" s="173" t="str">
        <f ca="1">IF(AND(F$1=Calendrier!H$1,Calendrier!H20="R"),Calendrier!$A20,"")</f>
        <v/>
      </c>
      <c r="G19" s="173" t="str">
        <f ca="1">IF(AND(G$1=Calendrier!I$1,Calendrier!I20="R"),Calendrier!$A20,"")</f>
        <v/>
      </c>
      <c r="H19" s="173" t="str">
        <f ca="1">IF(AND(H$1=Calendrier!J$1,Calendrier!J20="R"),Calendrier!$A20,"")</f>
        <v/>
      </c>
      <c r="I19" s="173" t="str">
        <f ca="1">IF(AND(I$1=Calendrier!K$1,Calendrier!K20="R"),Calendrier!$A20,"")</f>
        <v/>
      </c>
      <c r="J19" s="173" t="str">
        <f ca="1">IF(AND(J$1=Calendrier!L$1,Calendrier!L20="R"),Calendrier!$A20,"")</f>
        <v/>
      </c>
      <c r="K19" s="173" t="str">
        <f ca="1">IF(AND(K$1=Calendrier!M$1,Calendrier!M20="R"),Calendrier!$A20,"")</f>
        <v/>
      </c>
      <c r="L19" s="173" t="str">
        <f ca="1">IF(AND(L$1=Calendrier!N$1,Calendrier!N20="R"),Calendrier!$A20,"")</f>
        <v/>
      </c>
      <c r="M19" s="173" t="str">
        <f ca="1">IF(AND(M$1=Calendrier!O$1,Calendrier!O20="R"),Calendrier!$A20,"")</f>
        <v/>
      </c>
      <c r="N19" s="173" t="str">
        <f>IF(AND(N$1=Calendrier!P$1,Calendrier!P20="R"),Calendrier!$A20,"")</f>
        <v/>
      </c>
      <c r="O19" s="173" t="str">
        <f>IF(AND(O$1=Calendrier!Q$1,Calendrier!Q20="R"),Calendrier!$A20,"")</f>
        <v/>
      </c>
      <c r="P19" s="173" t="str">
        <f>IF(AND(P$1=Calendrier!R$1,Calendrier!R20="R"),Calendrier!$A20,"")</f>
        <v/>
      </c>
      <c r="Q19" s="173" t="str">
        <f>IF(AND(Q$1=Calendrier!S$1,Calendrier!S20="R"),Calendrier!$A20,"")</f>
        <v/>
      </c>
      <c r="R19" s="173" t="str">
        <f>IF(AND(R$1=Calendrier!T$1,Calendrier!T20="R"),Calendrier!$A20,"")</f>
        <v/>
      </c>
      <c r="S19" s="173" t="str">
        <f>IF(AND(S$1=Calendrier!U$1,Calendrier!U20="R"),Calendrier!$A20,"")</f>
        <v/>
      </c>
      <c r="T19" s="173" t="str">
        <f>IF(AND(T$1=Calendrier!V$1,Calendrier!V20="R"),Calendrier!$A20,"")</f>
        <v/>
      </c>
      <c r="U19" s="173" t="str">
        <f ca="1">IF(AND(U$1=Calendrier!W$1,Calendrier!W20="R"),Calendrier!$A20,"")</f>
        <v/>
      </c>
      <c r="V19" s="173" t="str">
        <f>IF(AND(V$1=Calendrier!X$1,Calendrier!X20="R"),Calendrier!$A20,"")</f>
        <v/>
      </c>
      <c r="W19" s="173" t="str">
        <f>IF(AND(W$1=Calendrier!Y$1,Calendrier!Y20="R"),Calendrier!$A20,"")</f>
        <v/>
      </c>
      <c r="X19" s="173" t="str">
        <f>IF(AND(X$1=Calendrier!Z$1,Calendrier!Z20="R"),Calendrier!$A20,"")</f>
        <v/>
      </c>
      <c r="Y19" s="173" t="str">
        <f>IF(AND(Y$1=Calendrier!AA$1,Calendrier!AA20="R"),Calendrier!$A20,"")</f>
        <v/>
      </c>
      <c r="Z19" s="173" t="str">
        <f>IF(AND(Z$1=Calendrier!AB$1,Calendrier!AB20="R"),Calendrier!$A20,"")</f>
        <v/>
      </c>
      <c r="AA19" s="173" t="str">
        <f>IF(AND(AA$1=Calendrier!AC$1,Calendrier!AC20="R"),Calendrier!$A20,"")</f>
        <v/>
      </c>
      <c r="AB19" s="173" t="str">
        <f>IF(AND(AB$1=Calendrier!AD$1,Calendrier!AD20="R"),Calendrier!$A20,"")</f>
        <v/>
      </c>
      <c r="AC19" s="173" t="str">
        <f>IF(AND(AC$1=Calendrier!AE$1,Calendrier!AE20="R"),Calendrier!$A20,"")</f>
        <v/>
      </c>
      <c r="AD19" s="173" t="str">
        <f>IF(AND(AD$1=Calendrier!AF$1,Calendrier!AF20="R"),Calendrier!$A20,"")</f>
        <v/>
      </c>
      <c r="AE19" s="173" t="str">
        <f>IF(AND(AE$1=Calendrier!AG$1,Calendrier!AG20="R"),Calendrier!$A20,"")</f>
        <v/>
      </c>
      <c r="AF19" s="173" t="str">
        <f>IF(AND(AF$1=Calendrier!AH$1,Calendrier!AH20="R"),Calendrier!$A20,"")</f>
        <v/>
      </c>
      <c r="AG19" s="173" t="str">
        <f>IF(AND(AG$1=Calendrier!AI$1,Calendrier!AI20="R"),Calendrier!$A20,"")</f>
        <v/>
      </c>
      <c r="AH19" s="173" t="str">
        <f>IF(AND(AH$1=Calendrier!AJ$1,Calendrier!AJ20="R"),Calendrier!$A20,"")</f>
        <v/>
      </c>
      <c r="AI19" s="173" t="str">
        <f>IF(AND(AI$1=Calendrier!AK$1,Calendrier!AK20="R"),Calendrier!$A20,"")</f>
        <v/>
      </c>
      <c r="AJ19" s="173" t="str">
        <f>IF(AND(AJ$1=Calendrier!AL$1,Calendrier!AL20="R"),Calendrier!$A20,"")</f>
        <v/>
      </c>
      <c r="AK19" s="173" t="str">
        <f>IF(AND(AK$1=Calendrier!AM$1,Calendrier!AM20="R"),Calendrier!$A20,"")</f>
        <v/>
      </c>
      <c r="AL19" s="173" t="str">
        <f>IF(AND(AL$1=Calendrier!AN$1,Calendrier!AN20="R"),Calendrier!$A20,"")</f>
        <v/>
      </c>
      <c r="AM19" s="173" t="str">
        <f>IF(AND(AM$1=Calendrier!AO$1,Calendrier!AO20="R"),Calendrier!$A20,"")</f>
        <v/>
      </c>
      <c r="AN19" s="173" t="str">
        <f>IF(AND(AN$1=Calendrier!AP$1,Calendrier!AP20="R"),Calendrier!$A20,"")</f>
        <v/>
      </c>
      <c r="AO19" s="173" t="str">
        <f>IF(AND(AO$1=Calendrier!AQ$1,Calendrier!AQ20="R"),Calendrier!$A20,"")</f>
        <v/>
      </c>
      <c r="AP19" s="173" t="str">
        <f>IF(AND(AP$1=Calendrier!AR$1,Calendrier!AR20="R"),Calendrier!$A20,"")</f>
        <v/>
      </c>
      <c r="AQ19" s="173" t="str">
        <f>IF(AND(AQ$1=Calendrier!AS$1,Calendrier!AS20="R"),Calendrier!$A20,"")</f>
        <v/>
      </c>
      <c r="AR19" s="173" t="str">
        <f>IF(AND(AR$1=Calendrier!AT$1,Calendrier!AT20="R"),Calendrier!$A20,"")</f>
        <v/>
      </c>
      <c r="AS19" s="173" t="str">
        <f>IF(AND(AS$1=Calendrier!AU$1,Calendrier!AU20="R"),Calendrier!$A20,"")</f>
        <v/>
      </c>
      <c r="AT19" s="173" t="str">
        <f>IF(AND(AT$1=Calendrier!AV$1,Calendrier!AV20="R"),Calendrier!$A20,"")</f>
        <v/>
      </c>
      <c r="AU19" s="173" t="str">
        <f>IF(AND(AU$1=Calendrier!AW$1,Calendrier!AW20="R"),Calendrier!$A20,"")</f>
        <v/>
      </c>
      <c r="AV19" s="173" t="str">
        <f>IF(AND(AV$1=Calendrier!AX$1,Calendrier!AX20="R"),Calendrier!$A20,"")</f>
        <v/>
      </c>
      <c r="AW19" s="173" t="str">
        <f>IF(AND(AW$1=Calendrier!AY$1,Calendrier!AY20="R"),Calendrier!$A20,"")</f>
        <v/>
      </c>
      <c r="AX19" s="173" t="str">
        <f>IF(AND(AX$1=Calendrier!AZ$1,Calendrier!AZ20="R"),Calendrier!$A20,"")</f>
        <v/>
      </c>
      <c r="AY19" s="173" t="str">
        <f>IF(AND(AY$1=Calendrier!BA$1,Calendrier!BA20="R"),Calendrier!$A20,"")</f>
        <v/>
      </c>
      <c r="AZ19" s="173" t="str">
        <f>IF(AND(AZ$1=Calendrier!BB$1,Calendrier!BB20="R"),Calendrier!$A20,"")</f>
        <v/>
      </c>
    </row>
    <row r="20" spans="1:52" x14ac:dyDescent="0.2">
      <c r="A20" s="173" t="str">
        <f>IF(AND(A$1=Calendrier!C$1,Calendrier!C21="R"),Calendrier!$A21,"")</f>
        <v/>
      </c>
      <c r="B20" s="173" t="str">
        <f>IF(AND(B$1=Calendrier!D$1,Calendrier!D21="R"),Calendrier!$A21,"")</f>
        <v/>
      </c>
      <c r="C20" s="173" t="str">
        <f>IF(AND(C$1=Calendrier!E$1,Calendrier!E21="R"),Calendrier!$A21,"")</f>
        <v/>
      </c>
      <c r="D20" s="173" t="str">
        <f>IF(AND(D$1=Calendrier!F$1,Calendrier!F21="R"),Calendrier!$A21,"")</f>
        <v/>
      </c>
      <c r="E20" s="173" t="str">
        <f>IF(AND(E$1=Calendrier!G$1,Calendrier!G21="R"),Calendrier!$A21,"")</f>
        <v/>
      </c>
      <c r="F20" s="173" t="str">
        <f>IF(AND(F$1=Calendrier!H$1,Calendrier!H21="R"),Calendrier!$A21,"")</f>
        <v/>
      </c>
      <c r="G20" s="173" t="str">
        <f>IF(AND(G$1=Calendrier!I$1,Calendrier!I21="R"),Calendrier!$A21,"")</f>
        <v/>
      </c>
      <c r="H20" s="173" t="str">
        <f>IF(AND(H$1=Calendrier!J$1,Calendrier!J21="R"),Calendrier!$A21,"")</f>
        <v/>
      </c>
      <c r="I20" s="173" t="str">
        <f>IF(AND(I$1=Calendrier!K$1,Calendrier!K21="R"),Calendrier!$A21,"")</f>
        <v/>
      </c>
      <c r="J20" s="173" t="str">
        <f>IF(AND(J$1=Calendrier!L$1,Calendrier!L21="R"),Calendrier!$A21,"")</f>
        <v/>
      </c>
      <c r="K20" s="173" t="str">
        <f>IF(AND(K$1=Calendrier!M$1,Calendrier!M21="R"),Calendrier!$A21,"")</f>
        <v/>
      </c>
      <c r="L20" s="173" t="str">
        <f>IF(AND(L$1=Calendrier!N$1,Calendrier!N21="R"),Calendrier!$A21,"")</f>
        <v/>
      </c>
      <c r="M20" s="173" t="str">
        <f>IF(AND(M$1=Calendrier!O$1,Calendrier!O21="R"),Calendrier!$A21,"")</f>
        <v/>
      </c>
      <c r="N20" s="173" t="str">
        <f>IF(AND(N$1=Calendrier!P$1,Calendrier!P21="R"),Calendrier!$A21,"")</f>
        <v/>
      </c>
      <c r="O20" s="173" t="str">
        <f>IF(AND(O$1=Calendrier!Q$1,Calendrier!Q21="R"),Calendrier!$A21,"")</f>
        <v/>
      </c>
      <c r="P20" s="173" t="str">
        <f>IF(AND(P$1=Calendrier!R$1,Calendrier!R21="R"),Calendrier!$A21,"")</f>
        <v/>
      </c>
      <c r="Q20" s="173" t="str">
        <f>IF(AND(Q$1=Calendrier!S$1,Calendrier!S21="R"),Calendrier!$A21,"")</f>
        <v/>
      </c>
      <c r="R20" s="173" t="str">
        <f>IF(AND(R$1=Calendrier!T$1,Calendrier!T21="R"),Calendrier!$A21,"")</f>
        <v/>
      </c>
      <c r="S20" s="173" t="str">
        <f>IF(AND(S$1=Calendrier!U$1,Calendrier!U21="R"),Calendrier!$A21,"")</f>
        <v/>
      </c>
      <c r="T20" s="173" t="str">
        <f>IF(AND(T$1=Calendrier!V$1,Calendrier!V21="R"),Calendrier!$A21,"")</f>
        <v/>
      </c>
      <c r="U20" s="173" t="str">
        <f>IF(AND(U$1=Calendrier!W$1,Calendrier!W21="R"),Calendrier!$A21,"")</f>
        <v/>
      </c>
      <c r="V20" s="173" t="str">
        <f>IF(AND(V$1=Calendrier!X$1,Calendrier!X21="R"),Calendrier!$A21,"")</f>
        <v/>
      </c>
      <c r="W20" s="173" t="str">
        <f>IF(AND(W$1=Calendrier!Y$1,Calendrier!Y21="R"),Calendrier!$A21,"")</f>
        <v/>
      </c>
      <c r="X20" s="173" t="str">
        <f>IF(AND(X$1=Calendrier!Z$1,Calendrier!Z21="R"),Calendrier!$A21,"")</f>
        <v/>
      </c>
      <c r="Y20" s="173" t="str">
        <f>IF(AND(Y$1=Calendrier!AA$1,Calendrier!AA21="R"),Calendrier!$A21,"")</f>
        <v/>
      </c>
      <c r="Z20" s="173" t="str">
        <f>IF(AND(Z$1=Calendrier!AB$1,Calendrier!AB21="R"),Calendrier!$A21,"")</f>
        <v/>
      </c>
      <c r="AA20" s="173" t="str">
        <f>IF(AND(AA$1=Calendrier!AC$1,Calendrier!AC21="R"),Calendrier!$A21,"")</f>
        <v/>
      </c>
      <c r="AB20" s="173" t="str">
        <f>IF(AND(AB$1=Calendrier!AD$1,Calendrier!AD21="R"),Calendrier!$A21,"")</f>
        <v>aubergine</v>
      </c>
      <c r="AC20" s="173" t="str">
        <f>IF(AND(AC$1=Calendrier!AE$1,Calendrier!AE21="R"),Calendrier!$A21,"")</f>
        <v>aubergine</v>
      </c>
      <c r="AD20" s="173" t="str">
        <f>IF(AND(AD$1=Calendrier!AF$1,Calendrier!AF21="R"),Calendrier!$A21,"")</f>
        <v>aubergine</v>
      </c>
      <c r="AE20" s="173" t="str">
        <f>IF(AND(AE$1=Calendrier!AG$1,Calendrier!AG21="R"),Calendrier!$A21,"")</f>
        <v>aubergine</v>
      </c>
      <c r="AF20" s="173" t="str">
        <f>IF(AND(AF$1=Calendrier!AH$1,Calendrier!AH21="R"),Calendrier!$A21,"")</f>
        <v>aubergine</v>
      </c>
      <c r="AG20" s="173" t="str">
        <f>IF(AND(AG$1=Calendrier!AI$1,Calendrier!AI21="R"),Calendrier!$A21,"")</f>
        <v>aubergine</v>
      </c>
      <c r="AH20" s="173" t="str">
        <f>IF(AND(AH$1=Calendrier!AJ$1,Calendrier!AJ21="R"),Calendrier!$A21,"")</f>
        <v>aubergine</v>
      </c>
      <c r="AI20" s="173" t="str">
        <f>IF(AND(AI$1=Calendrier!AK$1,Calendrier!AK21="R"),Calendrier!$A21,"")</f>
        <v>aubergine</v>
      </c>
      <c r="AJ20" s="173" t="str">
        <f>IF(AND(AJ$1=Calendrier!AL$1,Calendrier!AL21="R"),Calendrier!$A21,"")</f>
        <v/>
      </c>
      <c r="AK20" s="173" t="str">
        <f>IF(AND(AK$1=Calendrier!AM$1,Calendrier!AM21="R"),Calendrier!$A21,"")</f>
        <v/>
      </c>
      <c r="AL20" s="173" t="str">
        <f>IF(AND(AL$1=Calendrier!AN$1,Calendrier!AN21="R"),Calendrier!$A21,"")</f>
        <v/>
      </c>
      <c r="AM20" s="173" t="str">
        <f>IF(AND(AM$1=Calendrier!AO$1,Calendrier!AO21="R"),Calendrier!$A21,"")</f>
        <v/>
      </c>
      <c r="AN20" s="173" t="str">
        <f>IF(AND(AN$1=Calendrier!AP$1,Calendrier!AP21="R"),Calendrier!$A21,"")</f>
        <v/>
      </c>
      <c r="AO20" s="173" t="str">
        <f>IF(AND(AO$1=Calendrier!AQ$1,Calendrier!AQ21="R"),Calendrier!$A21,"")</f>
        <v/>
      </c>
      <c r="AP20" s="173" t="str">
        <f>IF(AND(AP$1=Calendrier!AR$1,Calendrier!AR21="R"),Calendrier!$A21,"")</f>
        <v/>
      </c>
      <c r="AQ20" s="173" t="str">
        <f>IF(AND(AQ$1=Calendrier!AS$1,Calendrier!AS21="R"),Calendrier!$A21,"")</f>
        <v>aubergine</v>
      </c>
      <c r="AR20" s="173" t="str">
        <f>IF(AND(AR$1=Calendrier!AT$1,Calendrier!AT21="R"),Calendrier!$A21,"")</f>
        <v/>
      </c>
      <c r="AS20" s="173" t="str">
        <f>IF(AND(AS$1=Calendrier!AU$1,Calendrier!AU21="R"),Calendrier!$A21,"")</f>
        <v/>
      </c>
      <c r="AT20" s="173" t="str">
        <f>IF(AND(AT$1=Calendrier!AV$1,Calendrier!AV21="R"),Calendrier!$A21,"")</f>
        <v/>
      </c>
      <c r="AU20" s="173" t="str">
        <f>IF(AND(AU$1=Calendrier!AW$1,Calendrier!AW21="R"),Calendrier!$A21,"")</f>
        <v/>
      </c>
      <c r="AV20" s="173" t="str">
        <f>IF(AND(AV$1=Calendrier!AX$1,Calendrier!AX21="R"),Calendrier!$A21,"")</f>
        <v/>
      </c>
      <c r="AW20" s="173" t="str">
        <f>IF(AND(AW$1=Calendrier!AY$1,Calendrier!AY21="R"),Calendrier!$A21,"")</f>
        <v/>
      </c>
      <c r="AX20" s="173" t="str">
        <f>IF(AND(AX$1=Calendrier!AZ$1,Calendrier!AZ21="R"),Calendrier!$A21,"")</f>
        <v/>
      </c>
      <c r="AY20" s="173" t="str">
        <f>IF(AND(AY$1=Calendrier!BA$1,Calendrier!BA21="R"),Calendrier!$A21,"")</f>
        <v/>
      </c>
      <c r="AZ20" s="173" t="str">
        <f>IF(AND(AZ$1=Calendrier!BB$1,Calendrier!BB21="R"),Calendrier!$A21,"")</f>
        <v/>
      </c>
    </row>
    <row r="21" spans="1:52" x14ac:dyDescent="0.2">
      <c r="A21" s="173" t="str">
        <f>IF(AND(A$1=Calendrier!C$1,Calendrier!C22="R"),Calendrier!$A22,"")</f>
        <v/>
      </c>
      <c r="B21" s="173" t="str">
        <f>IF(AND(B$1=Calendrier!D$1,Calendrier!D22="R"),Calendrier!$A22,"")</f>
        <v/>
      </c>
      <c r="C21" s="173" t="str">
        <f>IF(AND(C$1=Calendrier!E$1,Calendrier!E22="R"),Calendrier!$A22,"")</f>
        <v/>
      </c>
      <c r="D21" s="173" t="str">
        <f>IF(AND(D$1=Calendrier!F$1,Calendrier!F22="R"),Calendrier!$A22,"")</f>
        <v/>
      </c>
      <c r="E21" s="173" t="str">
        <f>IF(AND(E$1=Calendrier!G$1,Calendrier!G22="R"),Calendrier!$A22,"")</f>
        <v/>
      </c>
      <c r="F21" s="173" t="str">
        <f>IF(AND(F$1=Calendrier!H$1,Calendrier!H22="R"),Calendrier!$A22,"")</f>
        <v/>
      </c>
      <c r="G21" s="173" t="str">
        <f>IF(AND(G$1=Calendrier!I$1,Calendrier!I22="R"),Calendrier!$A22,"")</f>
        <v/>
      </c>
      <c r="H21" s="173" t="str">
        <f>IF(AND(H$1=Calendrier!J$1,Calendrier!J22="R"),Calendrier!$A22,"")</f>
        <v/>
      </c>
      <c r="I21" s="173" t="str">
        <f>IF(AND(I$1=Calendrier!K$1,Calendrier!K22="R"),Calendrier!$A22,"")</f>
        <v/>
      </c>
      <c r="J21" s="173" t="str">
        <f>IF(AND(J$1=Calendrier!L$1,Calendrier!L22="R"),Calendrier!$A22,"")</f>
        <v/>
      </c>
      <c r="K21" s="173" t="str">
        <f>IF(AND(K$1=Calendrier!M$1,Calendrier!M22="R"),Calendrier!$A22,"")</f>
        <v/>
      </c>
      <c r="L21" s="173" t="str">
        <f>IF(AND(L$1=Calendrier!N$1,Calendrier!N22="R"),Calendrier!$A22,"")</f>
        <v/>
      </c>
      <c r="M21" s="173" t="str">
        <f>IF(AND(M$1=Calendrier!O$1,Calendrier!O22="R"),Calendrier!$A22,"")</f>
        <v/>
      </c>
      <c r="N21" s="173" t="str">
        <f>IF(AND(N$1=Calendrier!P$1,Calendrier!P22="R"),Calendrier!$A22,"")</f>
        <v/>
      </c>
      <c r="O21" s="173" t="str">
        <f>IF(AND(O$1=Calendrier!Q$1,Calendrier!Q22="R"),Calendrier!$A22,"")</f>
        <v/>
      </c>
      <c r="P21" s="173" t="str">
        <f>IF(AND(P$1=Calendrier!R$1,Calendrier!R22="R"),Calendrier!$A22,"")</f>
        <v/>
      </c>
      <c r="Q21" s="173" t="str">
        <f>IF(AND(Q$1=Calendrier!S$1,Calendrier!S22="R"),Calendrier!$A22,"")</f>
        <v/>
      </c>
      <c r="R21" s="173" t="str">
        <f>IF(AND(R$1=Calendrier!T$1,Calendrier!T22="R"),Calendrier!$A22,"")</f>
        <v/>
      </c>
      <c r="S21" s="173" t="str">
        <f>IF(AND(S$1=Calendrier!U$1,Calendrier!U22="R"),Calendrier!$A22,"")</f>
        <v/>
      </c>
      <c r="T21" s="173" t="str">
        <f>IF(AND(T$1=Calendrier!V$1,Calendrier!V22="R"),Calendrier!$A22,"")</f>
        <v/>
      </c>
      <c r="U21" s="173" t="str">
        <f>IF(AND(U$1=Calendrier!W$1,Calendrier!W22="R"),Calendrier!$A22,"")</f>
        <v/>
      </c>
      <c r="V21" s="173" t="str">
        <f>IF(AND(V$1=Calendrier!X$1,Calendrier!X22="R"),Calendrier!$A22,"")</f>
        <v/>
      </c>
      <c r="W21" s="173" t="str">
        <f>IF(AND(W$1=Calendrier!Y$1,Calendrier!Y22="R"),Calendrier!$A22,"")</f>
        <v/>
      </c>
      <c r="X21" s="173" t="str">
        <f>IF(AND(X$1=Calendrier!Z$1,Calendrier!Z22="R"),Calendrier!$A22,"")</f>
        <v/>
      </c>
      <c r="Y21" s="173" t="str">
        <f>IF(AND(Y$1=Calendrier!AA$1,Calendrier!AA22="R"),Calendrier!$A22,"")</f>
        <v/>
      </c>
      <c r="Z21" s="173" t="str">
        <f>IF(AND(Z$1=Calendrier!AB$1,Calendrier!AB22="R"),Calendrier!$A22,"")</f>
        <v/>
      </c>
      <c r="AA21" s="173" t="str">
        <f>IF(AND(AA$1=Calendrier!AC$1,Calendrier!AC22="R"),Calendrier!$A22,"")</f>
        <v/>
      </c>
      <c r="AB21" s="173" t="str">
        <f ca="1">IF(AND(AB$1=Calendrier!AD$1,Calendrier!AD22="R"),Calendrier!$A22,"")</f>
        <v/>
      </c>
      <c r="AC21" s="173" t="str">
        <f ca="1">IF(AND(AC$1=Calendrier!AE$1,Calendrier!AE22="R"),Calendrier!$A22,"")</f>
        <v/>
      </c>
      <c r="AD21" s="173" t="str">
        <f ca="1">IF(AND(AD$1=Calendrier!AF$1,Calendrier!AF22="R"),Calendrier!$A22,"")</f>
        <v/>
      </c>
      <c r="AE21" s="173" t="str">
        <f ca="1">IF(AND(AE$1=Calendrier!AG$1,Calendrier!AG22="R"),Calendrier!$A22,"")</f>
        <v/>
      </c>
      <c r="AF21" s="173" t="str">
        <f ca="1">IF(AND(AF$1=Calendrier!AH$1,Calendrier!AH22="R"),Calendrier!$A22,"")</f>
        <v/>
      </c>
      <c r="AG21" s="173" t="str">
        <f ca="1">IF(AND(AG$1=Calendrier!AI$1,Calendrier!AI22="R"),Calendrier!$A22,"")</f>
        <v/>
      </c>
      <c r="AH21" s="173" t="str">
        <f ca="1">IF(AND(AH$1=Calendrier!AJ$1,Calendrier!AJ22="R"),Calendrier!$A22,"")</f>
        <v/>
      </c>
      <c r="AI21" s="173" t="str">
        <f ca="1">IF(AND(AI$1=Calendrier!AK$1,Calendrier!AK22="R"),Calendrier!$A22,"")</f>
        <v/>
      </c>
      <c r="AJ21" s="173" t="str">
        <f>IF(AND(AJ$1=Calendrier!AL$1,Calendrier!AL22="R"),Calendrier!$A22,"")</f>
        <v/>
      </c>
      <c r="AK21" s="173" t="str">
        <f>IF(AND(AK$1=Calendrier!AM$1,Calendrier!AM22="R"),Calendrier!$A22,"")</f>
        <v/>
      </c>
      <c r="AL21" s="173" t="str">
        <f>IF(AND(AL$1=Calendrier!AN$1,Calendrier!AN22="R"),Calendrier!$A22,"")</f>
        <v/>
      </c>
      <c r="AM21" s="173" t="str">
        <f>IF(AND(AM$1=Calendrier!AO$1,Calendrier!AO22="R"),Calendrier!$A22,"")</f>
        <v/>
      </c>
      <c r="AN21" s="173" t="str">
        <f>IF(AND(AN$1=Calendrier!AP$1,Calendrier!AP22="R"),Calendrier!$A22,"")</f>
        <v/>
      </c>
      <c r="AO21" s="173" t="str">
        <f>IF(AND(AO$1=Calendrier!AQ$1,Calendrier!AQ22="R"),Calendrier!$A22,"")</f>
        <v/>
      </c>
      <c r="AP21" s="173" t="str">
        <f>IF(AND(AP$1=Calendrier!AR$1,Calendrier!AR22="R"),Calendrier!$A22,"")</f>
        <v/>
      </c>
      <c r="AQ21" s="173" t="str">
        <f ca="1">IF(AND(AQ$1=Calendrier!AS$1,Calendrier!AS22="R"),Calendrier!$A22,"")</f>
        <v/>
      </c>
      <c r="AR21" s="173" t="str">
        <f>IF(AND(AR$1=Calendrier!AT$1,Calendrier!AT22="R"),Calendrier!$A22,"")</f>
        <v/>
      </c>
      <c r="AS21" s="173" t="str">
        <f>IF(AND(AS$1=Calendrier!AU$1,Calendrier!AU22="R"),Calendrier!$A22,"")</f>
        <v/>
      </c>
      <c r="AT21" s="173" t="str">
        <f>IF(AND(AT$1=Calendrier!AV$1,Calendrier!AV22="R"),Calendrier!$A22,"")</f>
        <v/>
      </c>
      <c r="AU21" s="173" t="str">
        <f>IF(AND(AU$1=Calendrier!AW$1,Calendrier!AW22="R"),Calendrier!$A22,"")</f>
        <v/>
      </c>
      <c r="AV21" s="173" t="str">
        <f>IF(AND(AV$1=Calendrier!AX$1,Calendrier!AX22="R"),Calendrier!$A22,"")</f>
        <v/>
      </c>
      <c r="AW21" s="173" t="str">
        <f>IF(AND(AW$1=Calendrier!AY$1,Calendrier!AY22="R"),Calendrier!$A22,"")</f>
        <v/>
      </c>
      <c r="AX21" s="173" t="str">
        <f>IF(AND(AX$1=Calendrier!AZ$1,Calendrier!AZ22="R"),Calendrier!$A22,"")</f>
        <v/>
      </c>
      <c r="AY21" s="173" t="str">
        <f>IF(AND(AY$1=Calendrier!BA$1,Calendrier!BA22="R"),Calendrier!$A22,"")</f>
        <v/>
      </c>
      <c r="AZ21" s="173" t="str">
        <f>IF(AND(AZ$1=Calendrier!BB$1,Calendrier!BB22="R"),Calendrier!$A22,"")</f>
        <v/>
      </c>
    </row>
    <row r="22" spans="1:52" x14ac:dyDescent="0.2">
      <c r="A22" s="173" t="str">
        <f>IF(AND(A$1=Calendrier!C$1,Calendrier!C23="R"),Calendrier!$A23,"")</f>
        <v/>
      </c>
      <c r="B22" s="173" t="str">
        <f>IF(AND(B$1=Calendrier!D$1,Calendrier!D23="R"),Calendrier!$A23,"")</f>
        <v/>
      </c>
      <c r="C22" s="173" t="str">
        <f>IF(AND(C$1=Calendrier!E$1,Calendrier!E23="R"),Calendrier!$A23,"")</f>
        <v/>
      </c>
      <c r="D22" s="173" t="str">
        <f>IF(AND(D$1=Calendrier!F$1,Calendrier!F23="R"),Calendrier!$A23,"")</f>
        <v/>
      </c>
      <c r="E22" s="173" t="str">
        <f>IF(AND(E$1=Calendrier!G$1,Calendrier!G23="R"),Calendrier!$A23,"")</f>
        <v/>
      </c>
      <c r="F22" s="173" t="str">
        <f>IF(AND(F$1=Calendrier!H$1,Calendrier!H23="R"),Calendrier!$A23,"")</f>
        <v/>
      </c>
      <c r="G22" s="173" t="str">
        <f>IF(AND(G$1=Calendrier!I$1,Calendrier!I23="R"),Calendrier!$A23,"")</f>
        <v/>
      </c>
      <c r="H22" s="173" t="str">
        <f>IF(AND(H$1=Calendrier!J$1,Calendrier!J23="R"),Calendrier!$A23,"")</f>
        <v/>
      </c>
      <c r="I22" s="173" t="str">
        <f>IF(AND(I$1=Calendrier!K$1,Calendrier!K23="R"),Calendrier!$A23,"")</f>
        <v/>
      </c>
      <c r="J22" s="173" t="str">
        <f>IF(AND(J$1=Calendrier!L$1,Calendrier!L23="R"),Calendrier!$A23,"")</f>
        <v/>
      </c>
      <c r="K22" s="173" t="str">
        <f ca="1">IF(AND(K$1=Calendrier!M$1,Calendrier!M23="R"),Calendrier!$A23,"")</f>
        <v/>
      </c>
      <c r="L22" s="173" t="str">
        <f ca="1">IF(AND(L$1=Calendrier!N$1,Calendrier!N23="R"),Calendrier!$A23,"")</f>
        <v/>
      </c>
      <c r="M22" s="173" t="str">
        <f ca="1">IF(AND(M$1=Calendrier!O$1,Calendrier!O23="R"),Calendrier!$A23,"")</f>
        <v/>
      </c>
      <c r="N22" s="173" t="str">
        <f ca="1">IF(AND(N$1=Calendrier!P$1,Calendrier!P23="R"),Calendrier!$A23,"")</f>
        <v/>
      </c>
      <c r="O22" s="173" t="str">
        <f ca="1">IF(AND(O$1=Calendrier!Q$1,Calendrier!Q23="R"),Calendrier!$A23,"")</f>
        <v/>
      </c>
      <c r="P22" s="173" t="str">
        <f ca="1">IF(AND(P$1=Calendrier!R$1,Calendrier!R23="R"),Calendrier!$A23,"")</f>
        <v/>
      </c>
      <c r="Q22" s="173" t="str">
        <f ca="1">IF(AND(Q$1=Calendrier!S$1,Calendrier!S23="R"),Calendrier!$A23,"")</f>
        <v/>
      </c>
      <c r="R22" s="173" t="str">
        <f ca="1">IF(AND(R$1=Calendrier!T$1,Calendrier!T23="R"),Calendrier!$A23,"")</f>
        <v/>
      </c>
      <c r="S22" s="173" t="str">
        <f>IF(AND(S$1=Calendrier!U$1,Calendrier!U23="R"),Calendrier!$A23,"")</f>
        <v/>
      </c>
      <c r="T22" s="173" t="str">
        <f>IF(AND(T$1=Calendrier!V$1,Calendrier!V23="R"),Calendrier!$A23,"")</f>
        <v/>
      </c>
      <c r="U22" s="173" t="str">
        <f>IF(AND(U$1=Calendrier!W$1,Calendrier!W23="R"),Calendrier!$A23,"")</f>
        <v/>
      </c>
      <c r="V22" s="173" t="str">
        <f>IF(AND(V$1=Calendrier!X$1,Calendrier!X23="R"),Calendrier!$A23,"")</f>
        <v/>
      </c>
      <c r="W22" s="173" t="str">
        <f>IF(AND(W$1=Calendrier!Y$1,Calendrier!Y23="R"),Calendrier!$A23,"")</f>
        <v/>
      </c>
      <c r="X22" s="173" t="str">
        <f>IF(AND(X$1=Calendrier!Z$1,Calendrier!Z23="R"),Calendrier!$A23,"")</f>
        <v/>
      </c>
      <c r="Y22" s="173" t="str">
        <f>IF(AND(Y$1=Calendrier!AA$1,Calendrier!AA23="R"),Calendrier!$A23,"")</f>
        <v/>
      </c>
      <c r="Z22" s="173" t="str">
        <f ca="1">IF(AND(Z$1=Calendrier!AB$1,Calendrier!AB23="R"),Calendrier!$A23,"")</f>
        <v/>
      </c>
      <c r="AA22" s="173" t="str">
        <f>IF(AND(AA$1=Calendrier!AC$1,Calendrier!AC23="R"),Calendrier!$A23,"")</f>
        <v/>
      </c>
      <c r="AB22" s="173" t="str">
        <f>IF(AND(AB$1=Calendrier!AD$1,Calendrier!AD23="R"),Calendrier!$A23,"")</f>
        <v/>
      </c>
      <c r="AC22" s="173" t="str">
        <f>IF(AND(AC$1=Calendrier!AE$1,Calendrier!AE23="R"),Calendrier!$A23,"")</f>
        <v/>
      </c>
      <c r="AD22" s="173" t="str">
        <f>IF(AND(AD$1=Calendrier!AF$1,Calendrier!AF23="R"),Calendrier!$A23,"")</f>
        <v/>
      </c>
      <c r="AE22" s="173" t="str">
        <f>IF(AND(AE$1=Calendrier!AG$1,Calendrier!AG23="R"),Calendrier!$A23,"")</f>
        <v/>
      </c>
      <c r="AF22" s="173" t="str">
        <f>IF(AND(AF$1=Calendrier!AH$1,Calendrier!AH23="R"),Calendrier!$A23,"")</f>
        <v/>
      </c>
      <c r="AG22" s="173" t="str">
        <f>IF(AND(AG$1=Calendrier!AI$1,Calendrier!AI23="R"),Calendrier!$A23,"")</f>
        <v/>
      </c>
      <c r="AH22" s="173" t="str">
        <f>IF(AND(AH$1=Calendrier!AJ$1,Calendrier!AJ23="R"),Calendrier!$A23,"")</f>
        <v/>
      </c>
      <c r="AI22" s="173" t="str">
        <f>IF(AND(AI$1=Calendrier!AK$1,Calendrier!AK23="R"),Calendrier!$A23,"")</f>
        <v/>
      </c>
      <c r="AJ22" s="173" t="str">
        <f>IF(AND(AJ$1=Calendrier!AL$1,Calendrier!AL23="R"),Calendrier!$A23,"")</f>
        <v/>
      </c>
      <c r="AK22" s="173" t="str">
        <f>IF(AND(AK$1=Calendrier!AM$1,Calendrier!AM23="R"),Calendrier!$A23,"")</f>
        <v/>
      </c>
      <c r="AL22" s="173" t="str">
        <f>IF(AND(AL$1=Calendrier!AN$1,Calendrier!AN23="R"),Calendrier!$A23,"")</f>
        <v/>
      </c>
      <c r="AM22" s="173" t="str">
        <f>IF(AND(AM$1=Calendrier!AO$1,Calendrier!AO23="R"),Calendrier!$A23,"")</f>
        <v/>
      </c>
      <c r="AN22" s="173" t="str">
        <f>IF(AND(AN$1=Calendrier!AP$1,Calendrier!AP23="R"),Calendrier!$A23,"")</f>
        <v/>
      </c>
      <c r="AO22" s="173" t="str">
        <f>IF(AND(AO$1=Calendrier!AQ$1,Calendrier!AQ23="R"),Calendrier!$A23,"")</f>
        <v/>
      </c>
      <c r="AP22" s="173" t="str">
        <f>IF(AND(AP$1=Calendrier!AR$1,Calendrier!AR23="R"),Calendrier!$A23,"")</f>
        <v/>
      </c>
      <c r="AQ22" s="173" t="str">
        <f>IF(AND(AQ$1=Calendrier!AS$1,Calendrier!AS23="R"),Calendrier!$A23,"")</f>
        <v/>
      </c>
      <c r="AR22" s="173" t="str">
        <f>IF(AND(AR$1=Calendrier!AT$1,Calendrier!AT23="R"),Calendrier!$A23,"")</f>
        <v/>
      </c>
      <c r="AS22" s="173" t="str">
        <f>IF(AND(AS$1=Calendrier!AU$1,Calendrier!AU23="R"),Calendrier!$A23,"")</f>
        <v/>
      </c>
      <c r="AT22" s="173" t="str">
        <f>IF(AND(AT$1=Calendrier!AV$1,Calendrier!AV23="R"),Calendrier!$A23,"")</f>
        <v/>
      </c>
      <c r="AU22" s="173" t="str">
        <f>IF(AND(AU$1=Calendrier!AW$1,Calendrier!AW23="R"),Calendrier!$A23,"")</f>
        <v/>
      </c>
      <c r="AV22" s="173" t="str">
        <f>IF(AND(AV$1=Calendrier!AX$1,Calendrier!AX23="R"),Calendrier!$A23,"")</f>
        <v/>
      </c>
      <c r="AW22" s="173" t="str">
        <f>IF(AND(AW$1=Calendrier!AY$1,Calendrier!AY23="R"),Calendrier!$A23,"")</f>
        <v/>
      </c>
      <c r="AX22" s="173" t="str">
        <f>IF(AND(AX$1=Calendrier!AZ$1,Calendrier!AZ23="R"),Calendrier!$A23,"")</f>
        <v/>
      </c>
      <c r="AY22" s="173" t="str">
        <f>IF(AND(AY$1=Calendrier!BA$1,Calendrier!BA23="R"),Calendrier!$A23,"")</f>
        <v/>
      </c>
      <c r="AZ22" s="173" t="str">
        <f>IF(AND(AZ$1=Calendrier!BB$1,Calendrier!BB23="R"),Calendrier!$A23,"")</f>
        <v/>
      </c>
    </row>
    <row r="23" spans="1:52" x14ac:dyDescent="0.2">
      <c r="A23" s="173" t="str">
        <f>IF(AND(A$1=Calendrier!C$1,Calendrier!C24="R"),Calendrier!$A24,"")</f>
        <v/>
      </c>
      <c r="B23" s="173" t="str">
        <f>IF(AND(B$1=Calendrier!D$1,Calendrier!D24="R"),Calendrier!$A24,"")</f>
        <v/>
      </c>
      <c r="C23" s="173" t="str">
        <f>IF(AND(C$1=Calendrier!E$1,Calendrier!E24="R"),Calendrier!$A24,"")</f>
        <v/>
      </c>
      <c r="D23" s="173" t="str">
        <f>IF(AND(D$1=Calendrier!F$1,Calendrier!F24="R"),Calendrier!$A24,"")</f>
        <v/>
      </c>
      <c r="E23" s="173" t="str">
        <f>IF(AND(E$1=Calendrier!G$1,Calendrier!G24="R"),Calendrier!$A24,"")</f>
        <v/>
      </c>
      <c r="F23" s="173" t="str">
        <f>IF(AND(F$1=Calendrier!H$1,Calendrier!H24="R"),Calendrier!$A24,"")</f>
        <v/>
      </c>
      <c r="G23" s="173" t="str">
        <f>IF(AND(G$1=Calendrier!I$1,Calendrier!I24="R"),Calendrier!$A24,"")</f>
        <v/>
      </c>
      <c r="H23" s="173" t="str">
        <f>IF(AND(H$1=Calendrier!J$1,Calendrier!J24="R"),Calendrier!$A24,"")</f>
        <v/>
      </c>
      <c r="I23" s="173" t="str">
        <f>IF(AND(I$1=Calendrier!K$1,Calendrier!K24="R"),Calendrier!$A24,"")</f>
        <v/>
      </c>
      <c r="J23" s="173" t="str">
        <f>IF(AND(J$1=Calendrier!L$1,Calendrier!L24="R"),Calendrier!$A24,"")</f>
        <v/>
      </c>
      <c r="K23" s="173" t="str">
        <f>IF(AND(K$1=Calendrier!M$1,Calendrier!M24="R"),Calendrier!$A24,"")</f>
        <v/>
      </c>
      <c r="L23" s="173" t="str">
        <f>IF(AND(L$1=Calendrier!N$1,Calendrier!N24="R"),Calendrier!$A24,"")</f>
        <v/>
      </c>
      <c r="M23" s="173" t="str">
        <f>IF(AND(M$1=Calendrier!O$1,Calendrier!O24="R"),Calendrier!$A24,"")</f>
        <v/>
      </c>
      <c r="N23" s="173" t="str">
        <f>IF(AND(N$1=Calendrier!P$1,Calendrier!P24="R"),Calendrier!$A24,"")</f>
        <v/>
      </c>
      <c r="O23" s="173" t="str">
        <f>IF(AND(O$1=Calendrier!Q$1,Calendrier!Q24="R"),Calendrier!$A24,"")</f>
        <v/>
      </c>
      <c r="P23" s="173" t="str">
        <f>IF(AND(P$1=Calendrier!R$1,Calendrier!R24="R"),Calendrier!$A24,"")</f>
        <v/>
      </c>
      <c r="Q23" s="173" t="str">
        <f>IF(AND(Q$1=Calendrier!S$1,Calendrier!S24="R"),Calendrier!$A24,"")</f>
        <v/>
      </c>
      <c r="R23" s="173" t="str">
        <f>IF(AND(R$1=Calendrier!T$1,Calendrier!T24="R"),Calendrier!$A24,"")</f>
        <v/>
      </c>
      <c r="S23" s="173" t="str">
        <f>IF(AND(S$1=Calendrier!U$1,Calendrier!U24="R"),Calendrier!$A24,"")</f>
        <v/>
      </c>
      <c r="T23" s="173" t="str">
        <f>IF(AND(T$1=Calendrier!V$1,Calendrier!V24="R"),Calendrier!$A24,"")</f>
        <v/>
      </c>
      <c r="U23" s="173" t="str">
        <f>IF(AND(U$1=Calendrier!W$1,Calendrier!W24="R"),Calendrier!$A24,"")</f>
        <v/>
      </c>
      <c r="V23" s="173" t="str">
        <f>IF(AND(V$1=Calendrier!X$1,Calendrier!X24="R"),Calendrier!$A24,"")</f>
        <v/>
      </c>
      <c r="W23" s="173" t="str">
        <f>IF(AND(W$1=Calendrier!Y$1,Calendrier!Y24="R"),Calendrier!$A24,"")</f>
        <v/>
      </c>
      <c r="X23" s="173" t="str">
        <f>IF(AND(X$1=Calendrier!Z$1,Calendrier!Z24="R"),Calendrier!$A24,"")</f>
        <v/>
      </c>
      <c r="Y23" s="173" t="str">
        <f>IF(AND(Y$1=Calendrier!AA$1,Calendrier!AA24="R"),Calendrier!$A24,"")</f>
        <v/>
      </c>
      <c r="Z23" s="173" t="str">
        <f>IF(AND(Z$1=Calendrier!AB$1,Calendrier!AB24="R"),Calendrier!$A24,"")</f>
        <v/>
      </c>
      <c r="AA23" s="173" t="str">
        <f>IF(AND(AA$1=Calendrier!AC$1,Calendrier!AC24="R"),Calendrier!$A24,"")</f>
        <v/>
      </c>
      <c r="AB23" s="173" t="str">
        <f>IF(AND(AB$1=Calendrier!AD$1,Calendrier!AD24="R"),Calendrier!$A24,"")</f>
        <v>tomate</v>
      </c>
      <c r="AC23" s="173" t="str">
        <f>IF(AND(AC$1=Calendrier!AE$1,Calendrier!AE24="R"),Calendrier!$A24,"")</f>
        <v>tomate</v>
      </c>
      <c r="AD23" s="173" t="str">
        <f>IF(AND(AD$1=Calendrier!AF$1,Calendrier!AF24="R"),Calendrier!$A24,"")</f>
        <v>tomate</v>
      </c>
      <c r="AE23" s="173" t="str">
        <f>IF(AND(AE$1=Calendrier!AG$1,Calendrier!AG24="R"),Calendrier!$A24,"")</f>
        <v>tomate</v>
      </c>
      <c r="AF23" s="173" t="str">
        <f>IF(AND(AF$1=Calendrier!AH$1,Calendrier!AH24="R"),Calendrier!$A24,"")</f>
        <v>tomate</v>
      </c>
      <c r="AG23" s="173" t="str">
        <f>IF(AND(AG$1=Calendrier!AI$1,Calendrier!AI24="R"),Calendrier!$A24,"")</f>
        <v>tomate</v>
      </c>
      <c r="AH23" s="173" t="str">
        <f>IF(AND(AH$1=Calendrier!AJ$1,Calendrier!AJ24="R"),Calendrier!$A24,"")</f>
        <v>tomate</v>
      </c>
      <c r="AI23" s="173" t="str">
        <f>IF(AND(AI$1=Calendrier!AK$1,Calendrier!AK24="R"),Calendrier!$A24,"")</f>
        <v>tomate</v>
      </c>
      <c r="AJ23" s="173" t="str">
        <f>IF(AND(AJ$1=Calendrier!AL$1,Calendrier!AL24="R"),Calendrier!$A24,"")</f>
        <v/>
      </c>
      <c r="AK23" s="173" t="str">
        <f>IF(AND(AK$1=Calendrier!AM$1,Calendrier!AM24="R"),Calendrier!$A24,"")</f>
        <v/>
      </c>
      <c r="AL23" s="173" t="str">
        <f>IF(AND(AL$1=Calendrier!AN$1,Calendrier!AN24="R"),Calendrier!$A24,"")</f>
        <v/>
      </c>
      <c r="AM23" s="173" t="str">
        <f>IF(AND(AM$1=Calendrier!AO$1,Calendrier!AO24="R"),Calendrier!$A24,"")</f>
        <v/>
      </c>
      <c r="AN23" s="173" t="str">
        <f>IF(AND(AN$1=Calendrier!AP$1,Calendrier!AP24="R"),Calendrier!$A24,"")</f>
        <v/>
      </c>
      <c r="AO23" s="173" t="str">
        <f>IF(AND(AO$1=Calendrier!AQ$1,Calendrier!AQ24="R"),Calendrier!$A24,"")</f>
        <v/>
      </c>
      <c r="AP23" s="173" t="str">
        <f>IF(AND(AP$1=Calendrier!AR$1,Calendrier!AR24="R"),Calendrier!$A24,"")</f>
        <v/>
      </c>
      <c r="AQ23" s="173" t="str">
        <f>IF(AND(AQ$1=Calendrier!AS$1,Calendrier!AS24="R"),Calendrier!$A24,"")</f>
        <v>tomate</v>
      </c>
      <c r="AR23" s="173" t="str">
        <f>IF(AND(AR$1=Calendrier!AT$1,Calendrier!AT24="R"),Calendrier!$A24,"")</f>
        <v/>
      </c>
      <c r="AS23" s="173" t="str">
        <f>IF(AND(AS$1=Calendrier!AU$1,Calendrier!AU24="R"),Calendrier!$A24,"")</f>
        <v/>
      </c>
      <c r="AT23" s="173" t="str">
        <f>IF(AND(AT$1=Calendrier!AV$1,Calendrier!AV24="R"),Calendrier!$A24,"")</f>
        <v/>
      </c>
      <c r="AU23" s="173" t="str">
        <f>IF(AND(AU$1=Calendrier!AW$1,Calendrier!AW24="R"),Calendrier!$A24,"")</f>
        <v/>
      </c>
      <c r="AV23" s="173" t="str">
        <f>IF(AND(AV$1=Calendrier!AX$1,Calendrier!AX24="R"),Calendrier!$A24,"")</f>
        <v/>
      </c>
      <c r="AW23" s="173" t="str">
        <f>IF(AND(AW$1=Calendrier!AY$1,Calendrier!AY24="R"),Calendrier!$A24,"")</f>
        <v/>
      </c>
      <c r="AX23" s="173" t="str">
        <f>IF(AND(AX$1=Calendrier!AZ$1,Calendrier!AZ24="R"),Calendrier!$A24,"")</f>
        <v/>
      </c>
      <c r="AY23" s="173" t="str">
        <f>IF(AND(AY$1=Calendrier!BA$1,Calendrier!BA24="R"),Calendrier!$A24,"")</f>
        <v/>
      </c>
      <c r="AZ23" s="173" t="str">
        <f>IF(AND(AZ$1=Calendrier!BB$1,Calendrier!BB24="R"),Calendrier!$A24,"")</f>
        <v/>
      </c>
    </row>
    <row r="24" spans="1:52" x14ac:dyDescent="0.2">
      <c r="A24" s="173" t="str">
        <f>IF(AND(A$1=Calendrier!C$1,Calendrier!C25="R"),Calendrier!$A25,"")</f>
        <v/>
      </c>
      <c r="B24" s="173" t="str">
        <f>IF(AND(B$1=Calendrier!D$1,Calendrier!D25="R"),Calendrier!$A25,"")</f>
        <v/>
      </c>
      <c r="C24" s="173" t="str">
        <f>IF(AND(C$1=Calendrier!E$1,Calendrier!E25="R"),Calendrier!$A25,"")</f>
        <v/>
      </c>
      <c r="D24" s="173" t="str">
        <f>IF(AND(D$1=Calendrier!F$1,Calendrier!F25="R"),Calendrier!$A25,"")</f>
        <v/>
      </c>
      <c r="E24" s="173" t="str">
        <f>IF(AND(E$1=Calendrier!G$1,Calendrier!G25="R"),Calendrier!$A25,"")</f>
        <v/>
      </c>
      <c r="F24" s="173" t="str">
        <f>IF(AND(F$1=Calendrier!H$1,Calendrier!H25="R"),Calendrier!$A25,"")</f>
        <v/>
      </c>
      <c r="G24" s="173" t="str">
        <f>IF(AND(G$1=Calendrier!I$1,Calendrier!I25="R"),Calendrier!$A25,"")</f>
        <v/>
      </c>
      <c r="H24" s="173" t="str">
        <f>IF(AND(H$1=Calendrier!J$1,Calendrier!J25="R"),Calendrier!$A25,"")</f>
        <v/>
      </c>
      <c r="I24" s="173" t="str">
        <f>IF(AND(I$1=Calendrier!K$1,Calendrier!K25="R"),Calendrier!$A25,"")</f>
        <v/>
      </c>
      <c r="J24" s="173" t="str">
        <f>IF(AND(J$1=Calendrier!L$1,Calendrier!L25="R"),Calendrier!$A25,"")</f>
        <v/>
      </c>
      <c r="K24" s="173" t="str">
        <f>IF(AND(K$1=Calendrier!M$1,Calendrier!M25="R"),Calendrier!$A25,"")</f>
        <v/>
      </c>
      <c r="L24" s="173" t="str">
        <f>IF(AND(L$1=Calendrier!N$1,Calendrier!N25="R"),Calendrier!$A25,"")</f>
        <v/>
      </c>
      <c r="M24" s="173" t="str">
        <f>IF(AND(M$1=Calendrier!O$1,Calendrier!O25="R"),Calendrier!$A25,"")</f>
        <v/>
      </c>
      <c r="N24" s="173" t="str">
        <f>IF(AND(N$1=Calendrier!P$1,Calendrier!P25="R"),Calendrier!$A25,"")</f>
        <v/>
      </c>
      <c r="O24" s="173" t="str">
        <f>IF(AND(O$1=Calendrier!Q$1,Calendrier!Q25="R"),Calendrier!$A25,"")</f>
        <v/>
      </c>
      <c r="P24" s="173" t="str">
        <f>IF(AND(P$1=Calendrier!R$1,Calendrier!R25="R"),Calendrier!$A25,"")</f>
        <v/>
      </c>
      <c r="Q24" s="173" t="str">
        <f>IF(AND(Q$1=Calendrier!S$1,Calendrier!S25="R"),Calendrier!$A25,"")</f>
        <v/>
      </c>
      <c r="R24" s="173" t="str">
        <f>IF(AND(R$1=Calendrier!T$1,Calendrier!T25="R"),Calendrier!$A25,"")</f>
        <v/>
      </c>
      <c r="S24" s="173" t="str">
        <f>IF(AND(S$1=Calendrier!U$1,Calendrier!U25="R"),Calendrier!$A25,"")</f>
        <v/>
      </c>
      <c r="T24" s="173" t="str">
        <f>IF(AND(T$1=Calendrier!V$1,Calendrier!V25="R"),Calendrier!$A25,"")</f>
        <v/>
      </c>
      <c r="U24" s="173" t="str">
        <f>IF(AND(U$1=Calendrier!W$1,Calendrier!W25="R"),Calendrier!$A25,"")</f>
        <v/>
      </c>
      <c r="V24" s="173" t="str">
        <f>IF(AND(V$1=Calendrier!X$1,Calendrier!X25="R"),Calendrier!$A25,"")</f>
        <v/>
      </c>
      <c r="W24" s="173" t="str">
        <f>IF(AND(W$1=Calendrier!Y$1,Calendrier!Y25="R"),Calendrier!$A25,"")</f>
        <v/>
      </c>
      <c r="X24" s="173" t="str">
        <f>IF(AND(X$1=Calendrier!Z$1,Calendrier!Z25="R"),Calendrier!$A25,"")</f>
        <v/>
      </c>
      <c r="Y24" s="173" t="str">
        <f>IF(AND(Y$1=Calendrier!AA$1,Calendrier!AA25="R"),Calendrier!$A25,"")</f>
        <v/>
      </c>
      <c r="Z24" s="173" t="str">
        <f>IF(AND(Z$1=Calendrier!AB$1,Calendrier!AB25="R"),Calendrier!$A25,"")</f>
        <v/>
      </c>
      <c r="AA24" s="173" t="str">
        <f>IF(AND(AA$1=Calendrier!AC$1,Calendrier!AC25="R"),Calendrier!$A25,"")</f>
        <v/>
      </c>
      <c r="AB24" s="173" t="str">
        <f ca="1">IF(AND(AB$1=Calendrier!AD$1,Calendrier!AD25="R"),Calendrier!$A25,"")</f>
        <v/>
      </c>
      <c r="AC24" s="173" t="str">
        <f ca="1">IF(AND(AC$1=Calendrier!AE$1,Calendrier!AE25="R"),Calendrier!$A25,"")</f>
        <v/>
      </c>
      <c r="AD24" s="173" t="str">
        <f ca="1">IF(AND(AD$1=Calendrier!AF$1,Calendrier!AF25="R"),Calendrier!$A25,"")</f>
        <v/>
      </c>
      <c r="AE24" s="173" t="str">
        <f ca="1">IF(AND(AE$1=Calendrier!AG$1,Calendrier!AG25="R"),Calendrier!$A25,"")</f>
        <v/>
      </c>
      <c r="AF24" s="173" t="str">
        <f ca="1">IF(AND(AF$1=Calendrier!AH$1,Calendrier!AH25="R"),Calendrier!$A25,"")</f>
        <v/>
      </c>
      <c r="AG24" s="173" t="str">
        <f ca="1">IF(AND(AG$1=Calendrier!AI$1,Calendrier!AI25="R"),Calendrier!$A25,"")</f>
        <v/>
      </c>
      <c r="AH24" s="173" t="str">
        <f ca="1">IF(AND(AH$1=Calendrier!AJ$1,Calendrier!AJ25="R"),Calendrier!$A25,"")</f>
        <v/>
      </c>
      <c r="AI24" s="173" t="str">
        <f ca="1">IF(AND(AI$1=Calendrier!AK$1,Calendrier!AK25="R"),Calendrier!$A25,"")</f>
        <v/>
      </c>
      <c r="AJ24" s="173" t="str">
        <f>IF(AND(AJ$1=Calendrier!AL$1,Calendrier!AL25="R"),Calendrier!$A25,"")</f>
        <v/>
      </c>
      <c r="AK24" s="173" t="str">
        <f>IF(AND(AK$1=Calendrier!AM$1,Calendrier!AM25="R"),Calendrier!$A25,"")</f>
        <v/>
      </c>
      <c r="AL24" s="173" t="str">
        <f>IF(AND(AL$1=Calendrier!AN$1,Calendrier!AN25="R"),Calendrier!$A25,"")</f>
        <v/>
      </c>
      <c r="AM24" s="173" t="str">
        <f>IF(AND(AM$1=Calendrier!AO$1,Calendrier!AO25="R"),Calendrier!$A25,"")</f>
        <v/>
      </c>
      <c r="AN24" s="173" t="str">
        <f>IF(AND(AN$1=Calendrier!AP$1,Calendrier!AP25="R"),Calendrier!$A25,"")</f>
        <v/>
      </c>
      <c r="AO24" s="173" t="str">
        <f>IF(AND(AO$1=Calendrier!AQ$1,Calendrier!AQ25="R"),Calendrier!$A25,"")</f>
        <v/>
      </c>
      <c r="AP24" s="173" t="str">
        <f>IF(AND(AP$1=Calendrier!AR$1,Calendrier!AR25="R"),Calendrier!$A25,"")</f>
        <v/>
      </c>
      <c r="AQ24" s="173" t="str">
        <f ca="1">IF(AND(AQ$1=Calendrier!AS$1,Calendrier!AS25="R"),Calendrier!$A25,"")</f>
        <v/>
      </c>
      <c r="AR24" s="173" t="str">
        <f>IF(AND(AR$1=Calendrier!AT$1,Calendrier!AT25="R"),Calendrier!$A25,"")</f>
        <v/>
      </c>
      <c r="AS24" s="173" t="str">
        <f>IF(AND(AS$1=Calendrier!AU$1,Calendrier!AU25="R"),Calendrier!$A25,"")</f>
        <v/>
      </c>
      <c r="AT24" s="173" t="str">
        <f>IF(AND(AT$1=Calendrier!AV$1,Calendrier!AV25="R"),Calendrier!$A25,"")</f>
        <v/>
      </c>
      <c r="AU24" s="173" t="str">
        <f>IF(AND(AU$1=Calendrier!AW$1,Calendrier!AW25="R"),Calendrier!$A25,"")</f>
        <v/>
      </c>
      <c r="AV24" s="173" t="str">
        <f>IF(AND(AV$1=Calendrier!AX$1,Calendrier!AX25="R"),Calendrier!$A25,"")</f>
        <v/>
      </c>
      <c r="AW24" s="173" t="str">
        <f>IF(AND(AW$1=Calendrier!AY$1,Calendrier!AY25="R"),Calendrier!$A25,"")</f>
        <v/>
      </c>
      <c r="AX24" s="173" t="str">
        <f>IF(AND(AX$1=Calendrier!AZ$1,Calendrier!AZ25="R"),Calendrier!$A25,"")</f>
        <v/>
      </c>
      <c r="AY24" s="173" t="str">
        <f>IF(AND(AY$1=Calendrier!BA$1,Calendrier!BA25="R"),Calendrier!$A25,"")</f>
        <v/>
      </c>
      <c r="AZ24" s="173" t="str">
        <f>IF(AND(AZ$1=Calendrier!BB$1,Calendrier!BB25="R"),Calendrier!$A25,"")</f>
        <v/>
      </c>
    </row>
    <row r="25" spans="1:52" x14ac:dyDescent="0.2">
      <c r="A25" s="173" t="str">
        <f>IF(AND(A$1=Calendrier!C$1,Calendrier!C26="R"),Calendrier!$A26,"")</f>
        <v/>
      </c>
      <c r="B25" s="173" t="str">
        <f>IF(AND(B$1=Calendrier!D$1,Calendrier!D26="R"),Calendrier!$A26,"")</f>
        <v/>
      </c>
      <c r="C25" s="173" t="str">
        <f>IF(AND(C$1=Calendrier!E$1,Calendrier!E26="R"),Calendrier!$A26,"")</f>
        <v/>
      </c>
      <c r="D25" s="173" t="str">
        <f>IF(AND(D$1=Calendrier!F$1,Calendrier!F26="R"),Calendrier!$A26,"")</f>
        <v/>
      </c>
      <c r="E25" s="173" t="str">
        <f>IF(AND(E$1=Calendrier!G$1,Calendrier!G26="R"),Calendrier!$A26,"")</f>
        <v/>
      </c>
      <c r="F25" s="173" t="str">
        <f>IF(AND(F$1=Calendrier!H$1,Calendrier!H26="R"),Calendrier!$A26,"")</f>
        <v/>
      </c>
      <c r="G25" s="173" t="str">
        <f>IF(AND(G$1=Calendrier!I$1,Calendrier!I26="R"),Calendrier!$A26,"")</f>
        <v/>
      </c>
      <c r="H25" s="173" t="str">
        <f>IF(AND(H$1=Calendrier!J$1,Calendrier!J26="R"),Calendrier!$A26,"")</f>
        <v/>
      </c>
      <c r="I25" s="173" t="str">
        <f>IF(AND(I$1=Calendrier!K$1,Calendrier!K26="R"),Calendrier!$A26,"")</f>
        <v/>
      </c>
      <c r="J25" s="173" t="str">
        <f>IF(AND(J$1=Calendrier!L$1,Calendrier!L26="R"),Calendrier!$A26,"")</f>
        <v/>
      </c>
      <c r="K25" s="173" t="str">
        <f>IF(AND(K$1=Calendrier!M$1,Calendrier!M26="R"),Calendrier!$A26,"")</f>
        <v/>
      </c>
      <c r="L25" s="173" t="str">
        <f>IF(AND(L$1=Calendrier!N$1,Calendrier!N26="R"),Calendrier!$A26,"")</f>
        <v/>
      </c>
      <c r="M25" s="173" t="str">
        <f>IF(AND(M$1=Calendrier!O$1,Calendrier!O26="R"),Calendrier!$A26,"")</f>
        <v/>
      </c>
      <c r="N25" s="173" t="str">
        <f>IF(AND(N$1=Calendrier!P$1,Calendrier!P26="R"),Calendrier!$A26,"")</f>
        <v/>
      </c>
      <c r="O25" s="173" t="str">
        <f ca="1">IF(AND(O$1=Calendrier!Q$1,Calendrier!Q26="R"),Calendrier!$A26,"")</f>
        <v/>
      </c>
      <c r="P25" s="173" t="str">
        <f>IF(AND(P$1=Calendrier!R$1,Calendrier!R26="R"),Calendrier!$A26,"")</f>
        <v/>
      </c>
      <c r="Q25" s="173" t="str">
        <f>IF(AND(Q$1=Calendrier!S$1,Calendrier!S26="R"),Calendrier!$A26,"")</f>
        <v/>
      </c>
      <c r="R25" s="173" t="str">
        <f>IF(AND(R$1=Calendrier!T$1,Calendrier!T26="R"),Calendrier!$A26,"")</f>
        <v/>
      </c>
      <c r="S25" s="173" t="str">
        <f>IF(AND(S$1=Calendrier!U$1,Calendrier!U26="R"),Calendrier!$A26,"")</f>
        <v/>
      </c>
      <c r="T25" s="173" t="str">
        <f>IF(AND(T$1=Calendrier!V$1,Calendrier!V26="R"),Calendrier!$A26,"")</f>
        <v/>
      </c>
      <c r="U25" s="173" t="str">
        <f>IF(AND(U$1=Calendrier!W$1,Calendrier!W26="R"),Calendrier!$A26,"")</f>
        <v/>
      </c>
      <c r="V25" s="173" t="str">
        <f>IF(AND(V$1=Calendrier!X$1,Calendrier!X26="R"),Calendrier!$A26,"")</f>
        <v/>
      </c>
      <c r="W25" s="173" t="str">
        <f>IF(AND(W$1=Calendrier!Y$1,Calendrier!Y26="R"),Calendrier!$A26,"")</f>
        <v/>
      </c>
      <c r="X25" s="173" t="str">
        <f>IF(AND(X$1=Calendrier!Z$1,Calendrier!Z26="R"),Calendrier!$A26,"")</f>
        <v/>
      </c>
      <c r="Y25" s="173" t="str">
        <f>IF(AND(Y$1=Calendrier!AA$1,Calendrier!AA26="R"),Calendrier!$A26,"")</f>
        <v/>
      </c>
      <c r="Z25" s="173" t="str">
        <f>IF(AND(Z$1=Calendrier!AB$1,Calendrier!AB26="R"),Calendrier!$A26,"")</f>
        <v/>
      </c>
      <c r="AA25" s="173" t="str">
        <f>IF(AND(AA$1=Calendrier!AC$1,Calendrier!AC26="R"),Calendrier!$A26,"")</f>
        <v/>
      </c>
      <c r="AB25" s="173" t="str">
        <f>IF(AND(AB$1=Calendrier!AD$1,Calendrier!AD26="R"),Calendrier!$A26,"")</f>
        <v/>
      </c>
      <c r="AC25" s="173" t="str">
        <f>IF(AND(AC$1=Calendrier!AE$1,Calendrier!AE26="R"),Calendrier!$A26,"")</f>
        <v/>
      </c>
      <c r="AD25" s="173" t="str">
        <f>IF(AND(AD$1=Calendrier!AF$1,Calendrier!AF26="R"),Calendrier!$A26,"")</f>
        <v/>
      </c>
      <c r="AE25" s="173" t="str">
        <f>IF(AND(AE$1=Calendrier!AG$1,Calendrier!AG26="R"),Calendrier!$A26,"")</f>
        <v/>
      </c>
      <c r="AF25" s="173" t="str">
        <f>IF(AND(AF$1=Calendrier!AH$1,Calendrier!AH26="R"),Calendrier!$A26,"")</f>
        <v/>
      </c>
      <c r="AG25" s="173" t="str">
        <f>IF(AND(AG$1=Calendrier!AI$1,Calendrier!AI26="R"),Calendrier!$A26,"")</f>
        <v/>
      </c>
      <c r="AH25" s="173" t="str">
        <f>IF(AND(AH$1=Calendrier!AJ$1,Calendrier!AJ26="R"),Calendrier!$A26,"")</f>
        <v/>
      </c>
      <c r="AI25" s="173" t="str">
        <f>IF(AND(AI$1=Calendrier!AK$1,Calendrier!AK26="R"),Calendrier!$A26,"")</f>
        <v/>
      </c>
      <c r="AJ25" s="173" t="str">
        <f>IF(AND(AJ$1=Calendrier!AL$1,Calendrier!AL26="R"),Calendrier!$A26,"")</f>
        <v/>
      </c>
      <c r="AK25" s="173" t="str">
        <f>IF(AND(AK$1=Calendrier!AM$1,Calendrier!AM26="R"),Calendrier!$A26,"")</f>
        <v/>
      </c>
      <c r="AL25" s="173" t="str">
        <f>IF(AND(AL$1=Calendrier!AN$1,Calendrier!AN26="R"),Calendrier!$A26,"")</f>
        <v/>
      </c>
      <c r="AM25" s="173" t="str">
        <f>IF(AND(AM$1=Calendrier!AO$1,Calendrier!AO26="R"),Calendrier!$A26,"")</f>
        <v/>
      </c>
      <c r="AN25" s="173" t="str">
        <f>IF(AND(AN$1=Calendrier!AP$1,Calendrier!AP26="R"),Calendrier!$A26,"")</f>
        <v/>
      </c>
      <c r="AO25" s="173" t="str">
        <f>IF(AND(AO$1=Calendrier!AQ$1,Calendrier!AQ26="R"),Calendrier!$A26,"")</f>
        <v/>
      </c>
      <c r="AP25" s="173" t="str">
        <f>IF(AND(AP$1=Calendrier!AR$1,Calendrier!AR26="R"),Calendrier!$A26,"")</f>
        <v/>
      </c>
      <c r="AQ25" s="173" t="str">
        <f>IF(AND(AQ$1=Calendrier!AS$1,Calendrier!AS26="R"),Calendrier!$A26,"")</f>
        <v/>
      </c>
      <c r="AR25" s="173" t="str">
        <f>IF(AND(AR$1=Calendrier!AT$1,Calendrier!AT26="R"),Calendrier!$A26,"")</f>
        <v/>
      </c>
      <c r="AS25" s="173" t="str">
        <f>IF(AND(AS$1=Calendrier!AU$1,Calendrier!AU26="R"),Calendrier!$A26,"")</f>
        <v/>
      </c>
      <c r="AT25" s="173" t="str">
        <f>IF(AND(AT$1=Calendrier!AV$1,Calendrier!AV26="R"),Calendrier!$A26,"")</f>
        <v/>
      </c>
      <c r="AU25" s="173" t="str">
        <f>IF(AND(AU$1=Calendrier!AW$1,Calendrier!AW26="R"),Calendrier!$A26,"")</f>
        <v/>
      </c>
      <c r="AV25" s="173" t="str">
        <f>IF(AND(AV$1=Calendrier!AX$1,Calendrier!AX26="R"),Calendrier!$A26,"")</f>
        <v/>
      </c>
      <c r="AW25" s="173" t="str">
        <f>IF(AND(AW$1=Calendrier!AY$1,Calendrier!AY26="R"),Calendrier!$A26,"")</f>
        <v/>
      </c>
      <c r="AX25" s="173" t="str">
        <f>IF(AND(AX$1=Calendrier!AZ$1,Calendrier!AZ26="R"),Calendrier!$A26,"")</f>
        <v/>
      </c>
      <c r="AY25" s="173" t="str">
        <f>IF(AND(AY$1=Calendrier!BA$1,Calendrier!BA26="R"),Calendrier!$A26,"")</f>
        <v/>
      </c>
      <c r="AZ25" s="173" t="str">
        <f>IF(AND(AZ$1=Calendrier!BB$1,Calendrier!BB26="R"),Calendrier!$A26,"")</f>
        <v/>
      </c>
    </row>
    <row r="26" spans="1:52" x14ac:dyDescent="0.2">
      <c r="A26" s="173" t="str">
        <f>IF(AND(A$1=Calendrier!C$1,Calendrier!C27="R"),Calendrier!$A27,"")</f>
        <v/>
      </c>
      <c r="B26" s="173" t="str">
        <f>IF(AND(B$1=Calendrier!D$1,Calendrier!D27="R"),Calendrier!$A27,"")</f>
        <v/>
      </c>
      <c r="C26" s="173" t="str">
        <f>IF(AND(C$1=Calendrier!E$1,Calendrier!E27="R"),Calendrier!$A27,"")</f>
        <v/>
      </c>
      <c r="D26" s="173" t="str">
        <f>IF(AND(D$1=Calendrier!F$1,Calendrier!F27="R"),Calendrier!$A27,"")</f>
        <v/>
      </c>
      <c r="E26" s="173" t="str">
        <f>IF(AND(E$1=Calendrier!G$1,Calendrier!G27="R"),Calendrier!$A27,"")</f>
        <v/>
      </c>
      <c r="F26" s="173" t="str">
        <f>IF(AND(F$1=Calendrier!H$1,Calendrier!H27="R"),Calendrier!$A27,"")</f>
        <v/>
      </c>
      <c r="G26" s="173" t="str">
        <f>IF(AND(G$1=Calendrier!I$1,Calendrier!I27="R"),Calendrier!$A27,"")</f>
        <v/>
      </c>
      <c r="H26" s="173" t="str">
        <f>IF(AND(H$1=Calendrier!J$1,Calendrier!J27="R"),Calendrier!$A27,"")</f>
        <v/>
      </c>
      <c r="I26" s="173" t="str">
        <f>IF(AND(I$1=Calendrier!K$1,Calendrier!K27="R"),Calendrier!$A27,"")</f>
        <v/>
      </c>
      <c r="J26" s="173" t="str">
        <f>IF(AND(J$1=Calendrier!L$1,Calendrier!L27="R"),Calendrier!$A27,"")</f>
        <v/>
      </c>
      <c r="K26" s="173" t="str">
        <f>IF(AND(K$1=Calendrier!M$1,Calendrier!M27="R"),Calendrier!$A27,"")</f>
        <v/>
      </c>
      <c r="L26" s="173" t="str">
        <f>IF(AND(L$1=Calendrier!N$1,Calendrier!N27="R"),Calendrier!$A27,"")</f>
        <v/>
      </c>
      <c r="M26" s="173" t="str">
        <f>IF(AND(M$1=Calendrier!O$1,Calendrier!O27="R"),Calendrier!$A27,"")</f>
        <v/>
      </c>
      <c r="N26" s="173" t="str">
        <f>IF(AND(N$1=Calendrier!P$1,Calendrier!P27="R"),Calendrier!$A27,"")</f>
        <v/>
      </c>
      <c r="O26" s="173" t="str">
        <f>IF(AND(O$1=Calendrier!Q$1,Calendrier!Q27="R"),Calendrier!$A27,"")</f>
        <v/>
      </c>
      <c r="P26" s="173" t="str">
        <f>IF(AND(P$1=Calendrier!R$1,Calendrier!R27="R"),Calendrier!$A27,"")</f>
        <v/>
      </c>
      <c r="Q26" s="173" t="str">
        <f>IF(AND(Q$1=Calendrier!S$1,Calendrier!S27="R"),Calendrier!$A27,"")</f>
        <v/>
      </c>
      <c r="R26" s="173" t="str">
        <f>IF(AND(R$1=Calendrier!T$1,Calendrier!T27="R"),Calendrier!$A27,"")</f>
        <v/>
      </c>
      <c r="S26" s="173" t="str">
        <f>IF(AND(S$1=Calendrier!U$1,Calendrier!U27="R"),Calendrier!$A27,"")</f>
        <v/>
      </c>
      <c r="T26" s="173" t="str">
        <f>IF(AND(T$1=Calendrier!V$1,Calendrier!V27="R"),Calendrier!$A27,"")</f>
        <v/>
      </c>
      <c r="U26" s="173" t="str">
        <f>IF(AND(U$1=Calendrier!W$1,Calendrier!W27="R"),Calendrier!$A27,"")</f>
        <v/>
      </c>
      <c r="V26" s="173" t="str">
        <f>IF(AND(V$1=Calendrier!X$1,Calendrier!X27="R"),Calendrier!$A27,"")</f>
        <v/>
      </c>
      <c r="W26" s="173" t="str">
        <f>IF(AND(W$1=Calendrier!Y$1,Calendrier!Y27="R"),Calendrier!$A27,"")</f>
        <v/>
      </c>
      <c r="X26" s="173" t="str">
        <f>IF(AND(X$1=Calendrier!Z$1,Calendrier!Z27="R"),Calendrier!$A27,"")</f>
        <v/>
      </c>
      <c r="Y26" s="173" t="str">
        <f>IF(AND(Y$1=Calendrier!AA$1,Calendrier!AA27="R"),Calendrier!$A27,"")</f>
        <v/>
      </c>
      <c r="Z26" s="173" t="str">
        <f>IF(AND(Z$1=Calendrier!AB$1,Calendrier!AB27="R"),Calendrier!$A27,"")</f>
        <v/>
      </c>
      <c r="AA26" s="173" t="str">
        <f>IF(AND(AA$1=Calendrier!AC$1,Calendrier!AC27="R"),Calendrier!$A27,"")</f>
        <v/>
      </c>
      <c r="AB26" s="173" t="str">
        <f>IF(AND(AB$1=Calendrier!AD$1,Calendrier!AD27="R"),Calendrier!$A27,"")</f>
        <v>pois mangetout</v>
      </c>
      <c r="AC26" s="173" t="str">
        <f>IF(AND(AC$1=Calendrier!AE$1,Calendrier!AE27="R"),Calendrier!$A27,"")</f>
        <v/>
      </c>
      <c r="AD26" s="173" t="str">
        <f>IF(AND(AD$1=Calendrier!AF$1,Calendrier!AF27="R"),Calendrier!$A27,"")</f>
        <v/>
      </c>
      <c r="AE26" s="173" t="str">
        <f>IF(AND(AE$1=Calendrier!AG$1,Calendrier!AG27="R"),Calendrier!$A27,"")</f>
        <v/>
      </c>
      <c r="AF26" s="173" t="str">
        <f>IF(AND(AF$1=Calendrier!AH$1,Calendrier!AH27="R"),Calendrier!$A27,"")</f>
        <v/>
      </c>
      <c r="AG26" s="173" t="str">
        <f>IF(AND(AG$1=Calendrier!AI$1,Calendrier!AI27="R"),Calendrier!$A27,"")</f>
        <v/>
      </c>
      <c r="AH26" s="173" t="str">
        <f>IF(AND(AH$1=Calendrier!AJ$1,Calendrier!AJ27="R"),Calendrier!$A27,"")</f>
        <v/>
      </c>
      <c r="AI26" s="173" t="str">
        <f>IF(AND(AI$1=Calendrier!AK$1,Calendrier!AK27="R"),Calendrier!$A27,"")</f>
        <v/>
      </c>
      <c r="AJ26" s="173" t="str">
        <f>IF(AND(AJ$1=Calendrier!AL$1,Calendrier!AL27="R"),Calendrier!$A27,"")</f>
        <v/>
      </c>
      <c r="AK26" s="173" t="str">
        <f>IF(AND(AK$1=Calendrier!AM$1,Calendrier!AM27="R"),Calendrier!$A27,"")</f>
        <v/>
      </c>
      <c r="AL26" s="173" t="str">
        <f>IF(AND(AL$1=Calendrier!AN$1,Calendrier!AN27="R"),Calendrier!$A27,"")</f>
        <v/>
      </c>
      <c r="AM26" s="173" t="str">
        <f>IF(AND(AM$1=Calendrier!AO$1,Calendrier!AO27="R"),Calendrier!$A27,"")</f>
        <v/>
      </c>
      <c r="AN26" s="173" t="str">
        <f>IF(AND(AN$1=Calendrier!AP$1,Calendrier!AP27="R"),Calendrier!$A27,"")</f>
        <v/>
      </c>
      <c r="AO26" s="173" t="str">
        <f>IF(AND(AO$1=Calendrier!AQ$1,Calendrier!AQ27="R"),Calendrier!$A27,"")</f>
        <v/>
      </c>
      <c r="AP26" s="173" t="str">
        <f>IF(AND(AP$1=Calendrier!AR$1,Calendrier!AR27="R"),Calendrier!$A27,"")</f>
        <v/>
      </c>
      <c r="AQ26" s="173" t="str">
        <f>IF(AND(AQ$1=Calendrier!AS$1,Calendrier!AS27="R"),Calendrier!$A27,"")</f>
        <v/>
      </c>
      <c r="AR26" s="173" t="str">
        <f>IF(AND(AR$1=Calendrier!AT$1,Calendrier!AT27="R"),Calendrier!$A27,"")</f>
        <v/>
      </c>
      <c r="AS26" s="173" t="str">
        <f>IF(AND(AS$1=Calendrier!AU$1,Calendrier!AU27="R"),Calendrier!$A27,"")</f>
        <v/>
      </c>
      <c r="AT26" s="173" t="str">
        <f>IF(AND(AT$1=Calendrier!AV$1,Calendrier!AV27="R"),Calendrier!$A27,"")</f>
        <v/>
      </c>
      <c r="AU26" s="173" t="str">
        <f>IF(AND(AU$1=Calendrier!AW$1,Calendrier!AW27="R"),Calendrier!$A27,"")</f>
        <v/>
      </c>
      <c r="AV26" s="173" t="str">
        <f>IF(AND(AV$1=Calendrier!AX$1,Calendrier!AX27="R"),Calendrier!$A27,"")</f>
        <v/>
      </c>
      <c r="AW26" s="173" t="str">
        <f>IF(AND(AW$1=Calendrier!AY$1,Calendrier!AY27="R"),Calendrier!$A27,"")</f>
        <v/>
      </c>
      <c r="AX26" s="173" t="str">
        <f>IF(AND(AX$1=Calendrier!AZ$1,Calendrier!AZ27="R"),Calendrier!$A27,"")</f>
        <v/>
      </c>
      <c r="AY26" s="173" t="str">
        <f>IF(AND(AY$1=Calendrier!BA$1,Calendrier!BA27="R"),Calendrier!$A27,"")</f>
        <v/>
      </c>
      <c r="AZ26" s="173" t="str">
        <f>IF(AND(AZ$1=Calendrier!BB$1,Calendrier!BB27="R"),Calendrier!$A27,"")</f>
        <v/>
      </c>
    </row>
    <row r="27" spans="1:52" x14ac:dyDescent="0.2">
      <c r="A27" s="173" t="str">
        <f>IF(AND(A$1=Calendrier!C$1,Calendrier!C28="R"),Calendrier!$A28,"")</f>
        <v/>
      </c>
      <c r="B27" s="173" t="str">
        <f>IF(AND(B$1=Calendrier!D$1,Calendrier!D28="R"),Calendrier!$A28,"")</f>
        <v/>
      </c>
      <c r="C27" s="173" t="str">
        <f>IF(AND(C$1=Calendrier!E$1,Calendrier!E28="R"),Calendrier!$A28,"")</f>
        <v/>
      </c>
      <c r="D27" s="173" t="str">
        <f>IF(AND(D$1=Calendrier!F$1,Calendrier!F28="R"),Calendrier!$A28,"")</f>
        <v/>
      </c>
      <c r="E27" s="173" t="str">
        <f>IF(AND(E$1=Calendrier!G$1,Calendrier!G28="R"),Calendrier!$A28,"")</f>
        <v/>
      </c>
      <c r="F27" s="173" t="str">
        <f>IF(AND(F$1=Calendrier!H$1,Calendrier!H28="R"),Calendrier!$A28,"")</f>
        <v/>
      </c>
      <c r="G27" s="173" t="str">
        <f>IF(AND(G$1=Calendrier!I$1,Calendrier!I28="R"),Calendrier!$A28,"")</f>
        <v/>
      </c>
      <c r="H27" s="173" t="str">
        <f>IF(AND(H$1=Calendrier!J$1,Calendrier!J28="R"),Calendrier!$A28,"")</f>
        <v/>
      </c>
      <c r="I27" s="173" t="str">
        <f>IF(AND(I$1=Calendrier!K$1,Calendrier!K28="R"),Calendrier!$A28,"")</f>
        <v/>
      </c>
      <c r="J27" s="173" t="str">
        <f>IF(AND(J$1=Calendrier!L$1,Calendrier!L28="R"),Calendrier!$A28,"")</f>
        <v/>
      </c>
      <c r="K27" s="173" t="str">
        <f>IF(AND(K$1=Calendrier!M$1,Calendrier!M28="R"),Calendrier!$A28,"")</f>
        <v/>
      </c>
      <c r="L27" s="173" t="str">
        <f>IF(AND(L$1=Calendrier!N$1,Calendrier!N28="R"),Calendrier!$A28,"")</f>
        <v/>
      </c>
      <c r="M27" s="173" t="str">
        <f>IF(AND(M$1=Calendrier!O$1,Calendrier!O28="R"),Calendrier!$A28,"")</f>
        <v/>
      </c>
      <c r="N27" s="173" t="str">
        <f>IF(AND(N$1=Calendrier!P$1,Calendrier!P28="R"),Calendrier!$A28,"")</f>
        <v/>
      </c>
      <c r="O27" s="173" t="str">
        <f>IF(AND(O$1=Calendrier!Q$1,Calendrier!Q28="R"),Calendrier!$A28,"")</f>
        <v/>
      </c>
      <c r="P27" s="173" t="str">
        <f>IF(AND(P$1=Calendrier!R$1,Calendrier!R28="R"),Calendrier!$A28,"")</f>
        <v/>
      </c>
      <c r="Q27" s="173" t="str">
        <f>IF(AND(Q$1=Calendrier!S$1,Calendrier!S28="R"),Calendrier!$A28,"")</f>
        <v/>
      </c>
      <c r="R27" s="173" t="str">
        <f>IF(AND(R$1=Calendrier!T$1,Calendrier!T28="R"),Calendrier!$A28,"")</f>
        <v/>
      </c>
      <c r="S27" s="173" t="str">
        <f>IF(AND(S$1=Calendrier!U$1,Calendrier!U28="R"),Calendrier!$A28,"")</f>
        <v/>
      </c>
      <c r="T27" s="173" t="str">
        <f>IF(AND(T$1=Calendrier!V$1,Calendrier!V28="R"),Calendrier!$A28,"")</f>
        <v/>
      </c>
      <c r="U27" s="173" t="str">
        <f>IF(AND(U$1=Calendrier!W$1,Calendrier!W28="R"),Calendrier!$A28,"")</f>
        <v/>
      </c>
      <c r="V27" s="173" t="str">
        <f>IF(AND(V$1=Calendrier!X$1,Calendrier!X28="R"),Calendrier!$A28,"")</f>
        <v/>
      </c>
      <c r="W27" s="173" t="str">
        <f>IF(AND(W$1=Calendrier!Y$1,Calendrier!Y28="R"),Calendrier!$A28,"")</f>
        <v/>
      </c>
      <c r="X27" s="173" t="str">
        <f>IF(AND(X$1=Calendrier!Z$1,Calendrier!Z28="R"),Calendrier!$A28,"")</f>
        <v/>
      </c>
      <c r="Y27" s="173" t="str">
        <f>IF(AND(Y$1=Calendrier!AA$1,Calendrier!AA28="R"),Calendrier!$A28,"")</f>
        <v/>
      </c>
      <c r="Z27" s="173" t="str">
        <f>IF(AND(Z$1=Calendrier!AB$1,Calendrier!AB28="R"),Calendrier!$A28,"")</f>
        <v/>
      </c>
      <c r="AA27" s="173" t="str">
        <f>IF(AND(AA$1=Calendrier!AC$1,Calendrier!AC28="R"),Calendrier!$A28,"")</f>
        <v/>
      </c>
      <c r="AB27" s="173" t="str">
        <f ca="1">IF(AND(AB$1=Calendrier!AD$1,Calendrier!AD28="R"),Calendrier!$A28,"")</f>
        <v/>
      </c>
      <c r="AC27" s="173" t="str">
        <f>IF(AND(AC$1=Calendrier!AE$1,Calendrier!AE28="R"),Calendrier!$A28,"")</f>
        <v/>
      </c>
      <c r="AD27" s="173" t="str">
        <f>IF(AND(AD$1=Calendrier!AF$1,Calendrier!AF28="R"),Calendrier!$A28,"")</f>
        <v/>
      </c>
      <c r="AE27" s="173" t="str">
        <f>IF(AND(AE$1=Calendrier!AG$1,Calendrier!AG28="R"),Calendrier!$A28,"")</f>
        <v/>
      </c>
      <c r="AF27" s="173" t="str">
        <f>IF(AND(AF$1=Calendrier!AH$1,Calendrier!AH28="R"),Calendrier!$A28,"")</f>
        <v/>
      </c>
      <c r="AG27" s="173" t="str">
        <f>IF(AND(AG$1=Calendrier!AI$1,Calendrier!AI28="R"),Calendrier!$A28,"")</f>
        <v/>
      </c>
      <c r="AH27" s="173" t="str">
        <f>IF(AND(AH$1=Calendrier!AJ$1,Calendrier!AJ28="R"),Calendrier!$A28,"")</f>
        <v/>
      </c>
      <c r="AI27" s="173" t="str">
        <f>IF(AND(AI$1=Calendrier!AK$1,Calendrier!AK28="R"),Calendrier!$A28,"")</f>
        <v/>
      </c>
      <c r="AJ27" s="173" t="str">
        <f>IF(AND(AJ$1=Calendrier!AL$1,Calendrier!AL28="R"),Calendrier!$A28,"")</f>
        <v/>
      </c>
      <c r="AK27" s="173" t="str">
        <f>IF(AND(AK$1=Calendrier!AM$1,Calendrier!AM28="R"),Calendrier!$A28,"")</f>
        <v/>
      </c>
      <c r="AL27" s="173" t="str">
        <f>IF(AND(AL$1=Calendrier!AN$1,Calendrier!AN28="R"),Calendrier!$A28,"")</f>
        <v/>
      </c>
      <c r="AM27" s="173" t="str">
        <f>IF(AND(AM$1=Calendrier!AO$1,Calendrier!AO28="R"),Calendrier!$A28,"")</f>
        <v/>
      </c>
      <c r="AN27" s="173" t="str">
        <f>IF(AND(AN$1=Calendrier!AP$1,Calendrier!AP28="R"),Calendrier!$A28,"")</f>
        <v/>
      </c>
      <c r="AO27" s="173" t="str">
        <f>IF(AND(AO$1=Calendrier!AQ$1,Calendrier!AQ28="R"),Calendrier!$A28,"")</f>
        <v/>
      </c>
      <c r="AP27" s="173" t="str">
        <f>IF(AND(AP$1=Calendrier!AR$1,Calendrier!AR28="R"),Calendrier!$A28,"")</f>
        <v/>
      </c>
      <c r="AQ27" s="173" t="str">
        <f>IF(AND(AQ$1=Calendrier!AS$1,Calendrier!AS28="R"),Calendrier!$A28,"")</f>
        <v/>
      </c>
      <c r="AR27" s="173" t="str">
        <f>IF(AND(AR$1=Calendrier!AT$1,Calendrier!AT28="R"),Calendrier!$A28,"")</f>
        <v/>
      </c>
      <c r="AS27" s="173" t="str">
        <f>IF(AND(AS$1=Calendrier!AU$1,Calendrier!AU28="R"),Calendrier!$A28,"")</f>
        <v/>
      </c>
      <c r="AT27" s="173" t="str">
        <f>IF(AND(AT$1=Calendrier!AV$1,Calendrier!AV28="R"),Calendrier!$A28,"")</f>
        <v/>
      </c>
      <c r="AU27" s="173" t="str">
        <f>IF(AND(AU$1=Calendrier!AW$1,Calendrier!AW28="R"),Calendrier!$A28,"")</f>
        <v/>
      </c>
      <c r="AV27" s="173" t="str">
        <f>IF(AND(AV$1=Calendrier!AX$1,Calendrier!AX28="R"),Calendrier!$A28,"")</f>
        <v/>
      </c>
      <c r="AW27" s="173" t="str">
        <f>IF(AND(AW$1=Calendrier!AY$1,Calendrier!AY28="R"),Calendrier!$A28,"")</f>
        <v/>
      </c>
      <c r="AX27" s="173" t="str">
        <f>IF(AND(AX$1=Calendrier!AZ$1,Calendrier!AZ28="R"),Calendrier!$A28,"")</f>
        <v/>
      </c>
      <c r="AY27" s="173" t="str">
        <f>IF(AND(AY$1=Calendrier!BA$1,Calendrier!BA28="R"),Calendrier!$A28,"")</f>
        <v/>
      </c>
      <c r="AZ27" s="173" t="str">
        <f>IF(AND(AZ$1=Calendrier!BB$1,Calendrier!BB28="R"),Calendrier!$A28,"")</f>
        <v/>
      </c>
    </row>
    <row r="28" spans="1:52" x14ac:dyDescent="0.2">
      <c r="A28" s="173" t="str">
        <f>IF(AND(A$1=Calendrier!C$1,Calendrier!C29="R"),Calendrier!$A29,"")</f>
        <v/>
      </c>
      <c r="B28" s="173" t="str">
        <f>IF(AND(B$1=Calendrier!D$1,Calendrier!D29="R"),Calendrier!$A29,"")</f>
        <v/>
      </c>
      <c r="C28" s="173" t="str">
        <f>IF(AND(C$1=Calendrier!E$1,Calendrier!E29="R"),Calendrier!$A29,"")</f>
        <v/>
      </c>
      <c r="D28" s="173" t="str">
        <f>IF(AND(D$1=Calendrier!F$1,Calendrier!F29="R"),Calendrier!$A29,"")</f>
        <v/>
      </c>
      <c r="E28" s="173" t="str">
        <f>IF(AND(E$1=Calendrier!G$1,Calendrier!G29="R"),Calendrier!$A29,"")</f>
        <v/>
      </c>
      <c r="F28" s="173" t="str">
        <f>IF(AND(F$1=Calendrier!H$1,Calendrier!H29="R"),Calendrier!$A29,"")</f>
        <v/>
      </c>
      <c r="G28" s="173" t="str">
        <f>IF(AND(G$1=Calendrier!I$1,Calendrier!I29="R"),Calendrier!$A29,"")</f>
        <v/>
      </c>
      <c r="H28" s="173" t="str">
        <f>IF(AND(H$1=Calendrier!J$1,Calendrier!J29="R"),Calendrier!$A29,"")</f>
        <v/>
      </c>
      <c r="I28" s="173" t="str">
        <f>IF(AND(I$1=Calendrier!K$1,Calendrier!K29="R"),Calendrier!$A29,"")</f>
        <v/>
      </c>
      <c r="J28" s="173" t="str">
        <f>IF(AND(J$1=Calendrier!L$1,Calendrier!L29="R"),Calendrier!$A29,"")</f>
        <v/>
      </c>
      <c r="K28" s="173" t="str">
        <f>IF(AND(K$1=Calendrier!M$1,Calendrier!M29="R"),Calendrier!$A29,"")</f>
        <v/>
      </c>
      <c r="L28" s="173" t="str">
        <f>IF(AND(L$1=Calendrier!N$1,Calendrier!N29="R"),Calendrier!$A29,"")</f>
        <v/>
      </c>
      <c r="M28" s="173" t="str">
        <f>IF(AND(M$1=Calendrier!O$1,Calendrier!O29="R"),Calendrier!$A29,"")</f>
        <v/>
      </c>
      <c r="N28" s="173" t="str">
        <f>IF(AND(N$1=Calendrier!P$1,Calendrier!P29="R"),Calendrier!$A29,"")</f>
        <v/>
      </c>
      <c r="O28" s="173" t="str">
        <f>IF(AND(O$1=Calendrier!Q$1,Calendrier!Q29="R"),Calendrier!$A29,"")</f>
        <v/>
      </c>
      <c r="P28" s="173" t="str">
        <f>IF(AND(P$1=Calendrier!R$1,Calendrier!R29="R"),Calendrier!$A29,"")</f>
        <v/>
      </c>
      <c r="Q28" s="173" t="str">
        <f>IF(AND(Q$1=Calendrier!S$1,Calendrier!S29="R"),Calendrier!$A29,"")</f>
        <v/>
      </c>
      <c r="R28" s="173" t="str">
        <f>IF(AND(R$1=Calendrier!T$1,Calendrier!T29="R"),Calendrier!$A29,"")</f>
        <v/>
      </c>
      <c r="S28" s="173" t="str">
        <f>IF(AND(S$1=Calendrier!U$1,Calendrier!U29="R"),Calendrier!$A29,"")</f>
        <v/>
      </c>
      <c r="T28" s="173" t="str">
        <f ca="1">IF(AND(T$1=Calendrier!V$1,Calendrier!V29="R"),Calendrier!$A29,"")</f>
        <v/>
      </c>
      <c r="U28" s="173" t="str">
        <f ca="1">IF(AND(U$1=Calendrier!W$1,Calendrier!W29="R"),Calendrier!$A29,"")</f>
        <v/>
      </c>
      <c r="V28" s="173" t="str">
        <f ca="1">IF(AND(V$1=Calendrier!X$1,Calendrier!X29="R"),Calendrier!$A29,"")</f>
        <v/>
      </c>
      <c r="W28" s="173" t="str">
        <f ca="1">IF(AND(W$1=Calendrier!Y$1,Calendrier!Y29="R"),Calendrier!$A29,"")</f>
        <v/>
      </c>
      <c r="X28" s="173" t="str">
        <f ca="1">IF(AND(X$1=Calendrier!Z$1,Calendrier!Z29="R"),Calendrier!$A29,"")</f>
        <v/>
      </c>
      <c r="Y28" s="173" t="str">
        <f ca="1">IF(AND(Y$1=Calendrier!AA$1,Calendrier!AA29="R"),Calendrier!$A29,"")</f>
        <v/>
      </c>
      <c r="Z28" s="173" t="str">
        <f ca="1">IF(AND(Z$1=Calendrier!AB$1,Calendrier!AB29="R"),Calendrier!$A29,"")</f>
        <v/>
      </c>
      <c r="AA28" s="173" t="str">
        <f ca="1">IF(AND(AA$1=Calendrier!AC$1,Calendrier!AC29="R"),Calendrier!$A29,"")</f>
        <v/>
      </c>
      <c r="AB28" s="173" t="str">
        <f>IF(AND(AB$1=Calendrier!AD$1,Calendrier!AD29="R"),Calendrier!$A29,"")</f>
        <v/>
      </c>
      <c r="AC28" s="173" t="str">
        <f>IF(AND(AC$1=Calendrier!AE$1,Calendrier!AE29="R"),Calendrier!$A29,"")</f>
        <v/>
      </c>
      <c r="AD28" s="173" t="str">
        <f>IF(AND(AD$1=Calendrier!AF$1,Calendrier!AF29="R"),Calendrier!$A29,"")</f>
        <v/>
      </c>
      <c r="AE28" s="173" t="str">
        <f>IF(AND(AE$1=Calendrier!AG$1,Calendrier!AG29="R"),Calendrier!$A29,"")</f>
        <v/>
      </c>
      <c r="AF28" s="173" t="str">
        <f>IF(AND(AF$1=Calendrier!AH$1,Calendrier!AH29="R"),Calendrier!$A29,"")</f>
        <v/>
      </c>
      <c r="AG28" s="173" t="str">
        <f>IF(AND(AG$1=Calendrier!AI$1,Calendrier!AI29="R"),Calendrier!$A29,"")</f>
        <v/>
      </c>
      <c r="AH28" s="173" t="str">
        <f>IF(AND(AH$1=Calendrier!AJ$1,Calendrier!AJ29="R"),Calendrier!$A29,"")</f>
        <v/>
      </c>
      <c r="AI28" s="173" t="str">
        <f ca="1">IF(AND(AI$1=Calendrier!AK$1,Calendrier!AK29="R"),Calendrier!$A29,"")</f>
        <v/>
      </c>
      <c r="AJ28" s="173" t="str">
        <f>IF(AND(AJ$1=Calendrier!AL$1,Calendrier!AL29="R"),Calendrier!$A29,"")</f>
        <v/>
      </c>
      <c r="AK28" s="173" t="str">
        <f>IF(AND(AK$1=Calendrier!AM$1,Calendrier!AM29="R"),Calendrier!$A29,"")</f>
        <v/>
      </c>
      <c r="AL28" s="173" t="str">
        <f>IF(AND(AL$1=Calendrier!AN$1,Calendrier!AN29="R"),Calendrier!$A29,"")</f>
        <v/>
      </c>
      <c r="AM28" s="173" t="str">
        <f>IF(AND(AM$1=Calendrier!AO$1,Calendrier!AO29="R"),Calendrier!$A29,"")</f>
        <v/>
      </c>
      <c r="AN28" s="173" t="str">
        <f>IF(AND(AN$1=Calendrier!AP$1,Calendrier!AP29="R"),Calendrier!$A29,"")</f>
        <v/>
      </c>
      <c r="AO28" s="173" t="str">
        <f>IF(AND(AO$1=Calendrier!AQ$1,Calendrier!AQ29="R"),Calendrier!$A29,"")</f>
        <v/>
      </c>
      <c r="AP28" s="173" t="str">
        <f>IF(AND(AP$1=Calendrier!AR$1,Calendrier!AR29="R"),Calendrier!$A29,"")</f>
        <v/>
      </c>
      <c r="AQ28" s="173" t="str">
        <f>IF(AND(AQ$1=Calendrier!AS$1,Calendrier!AS29="R"),Calendrier!$A29,"")</f>
        <v/>
      </c>
      <c r="AR28" s="173" t="str">
        <f>IF(AND(AR$1=Calendrier!AT$1,Calendrier!AT29="R"),Calendrier!$A29,"")</f>
        <v/>
      </c>
      <c r="AS28" s="173" t="str">
        <f>IF(AND(AS$1=Calendrier!AU$1,Calendrier!AU29="R"),Calendrier!$A29,"")</f>
        <v/>
      </c>
      <c r="AT28" s="173" t="str">
        <f>IF(AND(AT$1=Calendrier!AV$1,Calendrier!AV29="R"),Calendrier!$A29,"")</f>
        <v/>
      </c>
      <c r="AU28" s="173" t="str">
        <f>IF(AND(AU$1=Calendrier!AW$1,Calendrier!AW29="R"),Calendrier!$A29,"")</f>
        <v/>
      </c>
      <c r="AV28" s="173" t="str">
        <f>IF(AND(AV$1=Calendrier!AX$1,Calendrier!AX29="R"),Calendrier!$A29,"")</f>
        <v/>
      </c>
      <c r="AW28" s="173" t="str">
        <f>IF(AND(AW$1=Calendrier!AY$1,Calendrier!AY29="R"),Calendrier!$A29,"")</f>
        <v/>
      </c>
      <c r="AX28" s="173" t="str">
        <f>IF(AND(AX$1=Calendrier!AZ$1,Calendrier!AZ29="R"),Calendrier!$A29,"")</f>
        <v/>
      </c>
      <c r="AY28" s="173" t="str">
        <f>IF(AND(AY$1=Calendrier!BA$1,Calendrier!BA29="R"),Calendrier!$A29,"")</f>
        <v/>
      </c>
      <c r="AZ28" s="173" t="str">
        <f>IF(AND(AZ$1=Calendrier!BB$1,Calendrier!BB29="R"),Calendrier!$A29,"")</f>
        <v/>
      </c>
    </row>
    <row r="29" spans="1:52" x14ac:dyDescent="0.2">
      <c r="A29" s="173" t="str">
        <f>IF(AND(A$1=Calendrier!C$1,Calendrier!C30="R"),Calendrier!$A30,"")</f>
        <v/>
      </c>
      <c r="B29" s="173" t="str">
        <f>IF(AND(B$1=Calendrier!D$1,Calendrier!D30="R"),Calendrier!$A30,"")</f>
        <v/>
      </c>
      <c r="C29" s="173" t="str">
        <f>IF(AND(C$1=Calendrier!E$1,Calendrier!E30="R"),Calendrier!$A30,"")</f>
        <v/>
      </c>
      <c r="D29" s="173" t="str">
        <f>IF(AND(D$1=Calendrier!F$1,Calendrier!F30="R"),Calendrier!$A30,"")</f>
        <v/>
      </c>
      <c r="E29" s="173" t="str">
        <f>IF(AND(E$1=Calendrier!G$1,Calendrier!G30="R"),Calendrier!$A30,"")</f>
        <v/>
      </c>
      <c r="F29" s="173" t="str">
        <f>IF(AND(F$1=Calendrier!H$1,Calendrier!H30="R"),Calendrier!$A30,"")</f>
        <v/>
      </c>
      <c r="G29" s="173" t="str">
        <f>IF(AND(G$1=Calendrier!I$1,Calendrier!I30="R"),Calendrier!$A30,"")</f>
        <v/>
      </c>
      <c r="H29" s="173" t="str">
        <f>IF(AND(H$1=Calendrier!J$1,Calendrier!J30="R"),Calendrier!$A30,"")</f>
        <v/>
      </c>
      <c r="I29" s="173" t="str">
        <f>IF(AND(I$1=Calendrier!K$1,Calendrier!K30="R"),Calendrier!$A30,"")</f>
        <v/>
      </c>
      <c r="J29" s="173" t="str">
        <f>IF(AND(J$1=Calendrier!L$1,Calendrier!L30="R"),Calendrier!$A30,"")</f>
        <v/>
      </c>
      <c r="K29" s="173" t="str">
        <f>IF(AND(K$1=Calendrier!M$1,Calendrier!M30="R"),Calendrier!$A30,"")</f>
        <v/>
      </c>
      <c r="L29" s="173" t="str">
        <f>IF(AND(L$1=Calendrier!N$1,Calendrier!N30="R"),Calendrier!$A30,"")</f>
        <v/>
      </c>
      <c r="M29" s="173" t="str">
        <f>IF(AND(M$1=Calendrier!O$1,Calendrier!O30="R"),Calendrier!$A30,"")</f>
        <v/>
      </c>
      <c r="N29" s="173" t="str">
        <f>IF(AND(N$1=Calendrier!P$1,Calendrier!P30="R"),Calendrier!$A30,"")</f>
        <v/>
      </c>
      <c r="O29" s="173" t="str">
        <f>IF(AND(O$1=Calendrier!Q$1,Calendrier!Q30="R"),Calendrier!$A30,"")</f>
        <v/>
      </c>
      <c r="P29" s="173" t="str">
        <f>IF(AND(P$1=Calendrier!R$1,Calendrier!R30="R"),Calendrier!$A30,"")</f>
        <v/>
      </c>
      <c r="Q29" s="173" t="str">
        <f>IF(AND(Q$1=Calendrier!S$1,Calendrier!S30="R"),Calendrier!$A30,"")</f>
        <v/>
      </c>
      <c r="R29" s="173" t="str">
        <f>IF(AND(R$1=Calendrier!T$1,Calendrier!T30="R"),Calendrier!$A30,"")</f>
        <v/>
      </c>
      <c r="S29" s="173" t="str">
        <f>IF(AND(S$1=Calendrier!U$1,Calendrier!U30="R"),Calendrier!$A30,"")</f>
        <v/>
      </c>
      <c r="T29" s="173" t="str">
        <f>IF(AND(T$1=Calendrier!V$1,Calendrier!V30="R"),Calendrier!$A30,"")</f>
        <v/>
      </c>
      <c r="U29" s="173" t="str">
        <f>IF(AND(U$1=Calendrier!W$1,Calendrier!W30="R"),Calendrier!$A30,"")</f>
        <v/>
      </c>
      <c r="V29" s="173" t="str">
        <f>IF(AND(V$1=Calendrier!X$1,Calendrier!X30="R"),Calendrier!$A30,"")</f>
        <v/>
      </c>
      <c r="W29" s="173" t="str">
        <f>IF(AND(W$1=Calendrier!Y$1,Calendrier!Y30="R"),Calendrier!$A30,"")</f>
        <v/>
      </c>
      <c r="X29" s="173" t="str">
        <f>IF(AND(X$1=Calendrier!Z$1,Calendrier!Z30="R"),Calendrier!$A30,"")</f>
        <v/>
      </c>
      <c r="Y29" s="173" t="str">
        <f>IF(AND(Y$1=Calendrier!AA$1,Calendrier!AA30="R"),Calendrier!$A30,"")</f>
        <v/>
      </c>
      <c r="Z29" s="173" t="str">
        <f>IF(AND(Z$1=Calendrier!AB$1,Calendrier!AB30="R"),Calendrier!$A30,"")</f>
        <v/>
      </c>
      <c r="AA29" s="173" t="str">
        <f>IF(AND(AA$1=Calendrier!AC$1,Calendrier!AC30="R"),Calendrier!$A30,"")</f>
        <v/>
      </c>
      <c r="AB29" s="173" t="str">
        <f>IF(AND(AB$1=Calendrier!AD$1,Calendrier!AD30="R"),Calendrier!$A30,"")</f>
        <v>courgette</v>
      </c>
      <c r="AC29" s="173" t="str">
        <f>IF(AND(AC$1=Calendrier!AE$1,Calendrier!AE30="R"),Calendrier!$A30,"")</f>
        <v>courgette</v>
      </c>
      <c r="AD29" s="173" t="str">
        <f>IF(AND(AD$1=Calendrier!AF$1,Calendrier!AF30="R"),Calendrier!$A30,"")</f>
        <v>courgette</v>
      </c>
      <c r="AE29" s="173" t="str">
        <f>IF(AND(AE$1=Calendrier!AG$1,Calendrier!AG30="R"),Calendrier!$A30,"")</f>
        <v>courgette</v>
      </c>
      <c r="AF29" s="173" t="str">
        <f>IF(AND(AF$1=Calendrier!AH$1,Calendrier!AH30="R"),Calendrier!$A30,"")</f>
        <v>courgette</v>
      </c>
      <c r="AG29" s="173" t="str">
        <f>IF(AND(AG$1=Calendrier!AI$1,Calendrier!AI30="R"),Calendrier!$A30,"")</f>
        <v>courgette</v>
      </c>
      <c r="AH29" s="173" t="str">
        <f>IF(AND(AH$1=Calendrier!AJ$1,Calendrier!AJ30="R"),Calendrier!$A30,"")</f>
        <v>courgette</v>
      </c>
      <c r="AI29" s="173" t="str">
        <f>IF(AND(AI$1=Calendrier!AK$1,Calendrier!AK30="R"),Calendrier!$A30,"")</f>
        <v>courgette</v>
      </c>
      <c r="AJ29" s="173" t="str">
        <f>IF(AND(AJ$1=Calendrier!AL$1,Calendrier!AL30="R"),Calendrier!$A30,"")</f>
        <v/>
      </c>
      <c r="AK29" s="173" t="str">
        <f>IF(AND(AK$1=Calendrier!AM$1,Calendrier!AM30="R"),Calendrier!$A30,"")</f>
        <v/>
      </c>
      <c r="AL29" s="173" t="str">
        <f>IF(AND(AL$1=Calendrier!AN$1,Calendrier!AN30="R"),Calendrier!$A30,"")</f>
        <v/>
      </c>
      <c r="AM29" s="173" t="str">
        <f>IF(AND(AM$1=Calendrier!AO$1,Calendrier!AO30="R"),Calendrier!$A30,"")</f>
        <v/>
      </c>
      <c r="AN29" s="173" t="str">
        <f>IF(AND(AN$1=Calendrier!AP$1,Calendrier!AP30="R"),Calendrier!$A30,"")</f>
        <v/>
      </c>
      <c r="AO29" s="173" t="str">
        <f>IF(AND(AO$1=Calendrier!AQ$1,Calendrier!AQ30="R"),Calendrier!$A30,"")</f>
        <v/>
      </c>
      <c r="AP29" s="173" t="str">
        <f>IF(AND(AP$1=Calendrier!AR$1,Calendrier!AR30="R"),Calendrier!$A30,"")</f>
        <v/>
      </c>
      <c r="AQ29" s="173" t="str">
        <f>IF(AND(AQ$1=Calendrier!AS$1,Calendrier!AS30="R"),Calendrier!$A30,"")</f>
        <v>courgette</v>
      </c>
      <c r="AR29" s="173" t="str">
        <f>IF(AND(AR$1=Calendrier!AT$1,Calendrier!AT30="R"),Calendrier!$A30,"")</f>
        <v/>
      </c>
      <c r="AS29" s="173" t="str">
        <f>IF(AND(AS$1=Calendrier!AU$1,Calendrier!AU30="R"),Calendrier!$A30,"")</f>
        <v/>
      </c>
      <c r="AT29" s="173" t="str">
        <f>IF(AND(AT$1=Calendrier!AV$1,Calendrier!AV30="R"),Calendrier!$A30,"")</f>
        <v/>
      </c>
      <c r="AU29" s="173" t="str">
        <f>IF(AND(AU$1=Calendrier!AW$1,Calendrier!AW30="R"),Calendrier!$A30,"")</f>
        <v/>
      </c>
      <c r="AV29" s="173" t="str">
        <f>IF(AND(AV$1=Calendrier!AX$1,Calendrier!AX30="R"),Calendrier!$A30,"")</f>
        <v/>
      </c>
      <c r="AW29" s="173" t="str">
        <f>IF(AND(AW$1=Calendrier!AY$1,Calendrier!AY30="R"),Calendrier!$A30,"")</f>
        <v/>
      </c>
      <c r="AX29" s="173" t="str">
        <f>IF(AND(AX$1=Calendrier!AZ$1,Calendrier!AZ30="R"),Calendrier!$A30,"")</f>
        <v/>
      </c>
      <c r="AY29" s="173" t="str">
        <f>IF(AND(AY$1=Calendrier!BA$1,Calendrier!BA30="R"),Calendrier!$A30,"")</f>
        <v/>
      </c>
      <c r="AZ29" s="173" t="str">
        <f>IF(AND(AZ$1=Calendrier!BB$1,Calendrier!BB30="R"),Calendrier!$A30,"")</f>
        <v/>
      </c>
    </row>
    <row r="30" spans="1:52" x14ac:dyDescent="0.2">
      <c r="A30" s="173" t="str">
        <f>IF(AND(A$1=Calendrier!C$1,Calendrier!C31="R"),Calendrier!$A31,"")</f>
        <v/>
      </c>
      <c r="B30" s="173" t="str">
        <f>IF(AND(B$1=Calendrier!D$1,Calendrier!D31="R"),Calendrier!$A31,"")</f>
        <v/>
      </c>
      <c r="C30" s="173" t="str">
        <f>IF(AND(C$1=Calendrier!E$1,Calendrier!E31="R"),Calendrier!$A31,"")</f>
        <v/>
      </c>
      <c r="D30" s="173" t="str">
        <f>IF(AND(D$1=Calendrier!F$1,Calendrier!F31="R"),Calendrier!$A31,"")</f>
        <v/>
      </c>
      <c r="E30" s="173" t="str">
        <f>IF(AND(E$1=Calendrier!G$1,Calendrier!G31="R"),Calendrier!$A31,"")</f>
        <v/>
      </c>
      <c r="F30" s="173" t="str">
        <f>IF(AND(F$1=Calendrier!H$1,Calendrier!H31="R"),Calendrier!$A31,"")</f>
        <v/>
      </c>
      <c r="G30" s="173" t="str">
        <f>IF(AND(G$1=Calendrier!I$1,Calendrier!I31="R"),Calendrier!$A31,"")</f>
        <v/>
      </c>
      <c r="H30" s="173" t="str">
        <f>IF(AND(H$1=Calendrier!J$1,Calendrier!J31="R"),Calendrier!$A31,"")</f>
        <v/>
      </c>
      <c r="I30" s="173" t="str">
        <f>IF(AND(I$1=Calendrier!K$1,Calendrier!K31="R"),Calendrier!$A31,"")</f>
        <v/>
      </c>
      <c r="J30" s="173" t="str">
        <f>IF(AND(J$1=Calendrier!L$1,Calendrier!L31="R"),Calendrier!$A31,"")</f>
        <v/>
      </c>
      <c r="K30" s="173" t="str">
        <f>IF(AND(K$1=Calendrier!M$1,Calendrier!M31="R"),Calendrier!$A31,"")</f>
        <v/>
      </c>
      <c r="L30" s="173" t="str">
        <f>IF(AND(L$1=Calendrier!N$1,Calendrier!N31="R"),Calendrier!$A31,"")</f>
        <v/>
      </c>
      <c r="M30" s="173" t="str">
        <f>IF(AND(M$1=Calendrier!O$1,Calendrier!O31="R"),Calendrier!$A31,"")</f>
        <v/>
      </c>
      <c r="N30" s="173" t="str">
        <f>IF(AND(N$1=Calendrier!P$1,Calendrier!P31="R"),Calendrier!$A31,"")</f>
        <v/>
      </c>
      <c r="O30" s="173" t="str">
        <f>IF(AND(O$1=Calendrier!Q$1,Calendrier!Q31="R"),Calendrier!$A31,"")</f>
        <v/>
      </c>
      <c r="P30" s="173" t="str">
        <f>IF(AND(P$1=Calendrier!R$1,Calendrier!R31="R"),Calendrier!$A31,"")</f>
        <v/>
      </c>
      <c r="Q30" s="173" t="str">
        <f>IF(AND(Q$1=Calendrier!S$1,Calendrier!S31="R"),Calendrier!$A31,"")</f>
        <v/>
      </c>
      <c r="R30" s="173" t="str">
        <f>IF(AND(R$1=Calendrier!T$1,Calendrier!T31="R"),Calendrier!$A31,"")</f>
        <v/>
      </c>
      <c r="S30" s="173" t="str">
        <f>IF(AND(S$1=Calendrier!U$1,Calendrier!U31="R"),Calendrier!$A31,"")</f>
        <v/>
      </c>
      <c r="T30" s="173" t="str">
        <f>IF(AND(T$1=Calendrier!V$1,Calendrier!V31="R"),Calendrier!$A31,"")</f>
        <v/>
      </c>
      <c r="U30" s="173" t="str">
        <f>IF(AND(U$1=Calendrier!W$1,Calendrier!W31="R"),Calendrier!$A31,"")</f>
        <v/>
      </c>
      <c r="V30" s="173" t="str">
        <f>IF(AND(V$1=Calendrier!X$1,Calendrier!X31="R"),Calendrier!$A31,"")</f>
        <v/>
      </c>
      <c r="W30" s="173" t="str">
        <f>IF(AND(W$1=Calendrier!Y$1,Calendrier!Y31="R"),Calendrier!$A31,"")</f>
        <v/>
      </c>
      <c r="X30" s="173" t="str">
        <f>IF(AND(X$1=Calendrier!Z$1,Calendrier!Z31="R"),Calendrier!$A31,"")</f>
        <v/>
      </c>
      <c r="Y30" s="173" t="str">
        <f>IF(AND(Y$1=Calendrier!AA$1,Calendrier!AA31="R"),Calendrier!$A31,"")</f>
        <v/>
      </c>
      <c r="Z30" s="173" t="str">
        <f>IF(AND(Z$1=Calendrier!AB$1,Calendrier!AB31="R"),Calendrier!$A31,"")</f>
        <v/>
      </c>
      <c r="AA30" s="173" t="str">
        <f>IF(AND(AA$1=Calendrier!AC$1,Calendrier!AC31="R"),Calendrier!$A31,"")</f>
        <v/>
      </c>
      <c r="AB30" s="173" t="str">
        <f ca="1">IF(AND(AB$1=Calendrier!AD$1,Calendrier!AD31="R"),Calendrier!$A31,"")</f>
        <v/>
      </c>
      <c r="AC30" s="173" t="str">
        <f ca="1">IF(AND(AC$1=Calendrier!AE$1,Calendrier!AE31="R"),Calendrier!$A31,"")</f>
        <v/>
      </c>
      <c r="AD30" s="173" t="str">
        <f ca="1">IF(AND(AD$1=Calendrier!AF$1,Calendrier!AF31="R"),Calendrier!$A31,"")</f>
        <v/>
      </c>
      <c r="AE30" s="173" t="str">
        <f ca="1">IF(AND(AE$1=Calendrier!AG$1,Calendrier!AG31="R"),Calendrier!$A31,"")</f>
        <v/>
      </c>
      <c r="AF30" s="173" t="str">
        <f ca="1">IF(AND(AF$1=Calendrier!AH$1,Calendrier!AH31="R"),Calendrier!$A31,"")</f>
        <v/>
      </c>
      <c r="AG30" s="173" t="str">
        <f ca="1">IF(AND(AG$1=Calendrier!AI$1,Calendrier!AI31="R"),Calendrier!$A31,"")</f>
        <v/>
      </c>
      <c r="AH30" s="173" t="str">
        <f ca="1">IF(AND(AH$1=Calendrier!AJ$1,Calendrier!AJ31="R"),Calendrier!$A31,"")</f>
        <v/>
      </c>
      <c r="AI30" s="173" t="str">
        <f ca="1">IF(AND(AI$1=Calendrier!AK$1,Calendrier!AK31="R"),Calendrier!$A31,"")</f>
        <v/>
      </c>
      <c r="AJ30" s="173" t="str">
        <f>IF(AND(AJ$1=Calendrier!AL$1,Calendrier!AL31="R"),Calendrier!$A31,"")</f>
        <v/>
      </c>
      <c r="AK30" s="173" t="str">
        <f>IF(AND(AK$1=Calendrier!AM$1,Calendrier!AM31="R"),Calendrier!$A31,"")</f>
        <v/>
      </c>
      <c r="AL30" s="173" t="str">
        <f>IF(AND(AL$1=Calendrier!AN$1,Calendrier!AN31="R"),Calendrier!$A31,"")</f>
        <v/>
      </c>
      <c r="AM30" s="173" t="str">
        <f>IF(AND(AM$1=Calendrier!AO$1,Calendrier!AO31="R"),Calendrier!$A31,"")</f>
        <v/>
      </c>
      <c r="AN30" s="173" t="str">
        <f>IF(AND(AN$1=Calendrier!AP$1,Calendrier!AP31="R"),Calendrier!$A31,"")</f>
        <v/>
      </c>
      <c r="AO30" s="173" t="str">
        <f>IF(AND(AO$1=Calendrier!AQ$1,Calendrier!AQ31="R"),Calendrier!$A31,"")</f>
        <v/>
      </c>
      <c r="AP30" s="173" t="str">
        <f>IF(AND(AP$1=Calendrier!AR$1,Calendrier!AR31="R"),Calendrier!$A31,"")</f>
        <v/>
      </c>
      <c r="AQ30" s="173" t="str">
        <f ca="1">IF(AND(AQ$1=Calendrier!AS$1,Calendrier!AS31="R"),Calendrier!$A31,"")</f>
        <v/>
      </c>
      <c r="AR30" s="173" t="str">
        <f>IF(AND(AR$1=Calendrier!AT$1,Calendrier!AT31="R"),Calendrier!$A31,"")</f>
        <v/>
      </c>
      <c r="AS30" s="173" t="str">
        <f>IF(AND(AS$1=Calendrier!AU$1,Calendrier!AU31="R"),Calendrier!$A31,"")</f>
        <v/>
      </c>
      <c r="AT30" s="173" t="str">
        <f>IF(AND(AT$1=Calendrier!AV$1,Calendrier!AV31="R"),Calendrier!$A31,"")</f>
        <v/>
      </c>
      <c r="AU30" s="173" t="str">
        <f>IF(AND(AU$1=Calendrier!AW$1,Calendrier!AW31="R"),Calendrier!$A31,"")</f>
        <v/>
      </c>
      <c r="AV30" s="173" t="str">
        <f>IF(AND(AV$1=Calendrier!AX$1,Calendrier!AX31="R"),Calendrier!$A31,"")</f>
        <v/>
      </c>
      <c r="AW30" s="173" t="str">
        <f>IF(AND(AW$1=Calendrier!AY$1,Calendrier!AY31="R"),Calendrier!$A31,"")</f>
        <v/>
      </c>
      <c r="AX30" s="173" t="str">
        <f>IF(AND(AX$1=Calendrier!AZ$1,Calendrier!AZ31="R"),Calendrier!$A31,"")</f>
        <v/>
      </c>
      <c r="AY30" s="173" t="str">
        <f>IF(AND(AY$1=Calendrier!BA$1,Calendrier!BA31="R"),Calendrier!$A31,"")</f>
        <v/>
      </c>
      <c r="AZ30" s="173" t="str">
        <f>IF(AND(AZ$1=Calendrier!BB$1,Calendrier!BB31="R"),Calendrier!$A31,"")</f>
        <v/>
      </c>
    </row>
    <row r="31" spans="1:52" x14ac:dyDescent="0.2">
      <c r="A31" s="173" t="str">
        <f>IF(AND(A$1=Calendrier!C$1,Calendrier!C32="R"),Calendrier!$A32,"")</f>
        <v/>
      </c>
      <c r="B31" s="173" t="str">
        <f>IF(AND(B$1=Calendrier!D$1,Calendrier!D32="R"),Calendrier!$A32,"")</f>
        <v/>
      </c>
      <c r="C31" s="173" t="str">
        <f>IF(AND(C$1=Calendrier!E$1,Calendrier!E32="R"),Calendrier!$A32,"")</f>
        <v/>
      </c>
      <c r="D31" s="173" t="str">
        <f>IF(AND(D$1=Calendrier!F$1,Calendrier!F32="R"),Calendrier!$A32,"")</f>
        <v/>
      </c>
      <c r="E31" s="173" t="str">
        <f>IF(AND(E$1=Calendrier!G$1,Calendrier!G32="R"),Calendrier!$A32,"")</f>
        <v/>
      </c>
      <c r="F31" s="173" t="str">
        <f>IF(AND(F$1=Calendrier!H$1,Calendrier!H32="R"),Calendrier!$A32,"")</f>
        <v/>
      </c>
      <c r="G31" s="173" t="str">
        <f>IF(AND(G$1=Calendrier!I$1,Calendrier!I32="R"),Calendrier!$A32,"")</f>
        <v/>
      </c>
      <c r="H31" s="173" t="str">
        <f>IF(AND(H$1=Calendrier!J$1,Calendrier!J32="R"),Calendrier!$A32,"")</f>
        <v/>
      </c>
      <c r="I31" s="173" t="str">
        <f>IF(AND(I$1=Calendrier!K$1,Calendrier!K32="R"),Calendrier!$A32,"")</f>
        <v/>
      </c>
      <c r="J31" s="173" t="str">
        <f>IF(AND(J$1=Calendrier!L$1,Calendrier!L32="R"),Calendrier!$A32,"")</f>
        <v/>
      </c>
      <c r="K31" s="173" t="str">
        <f>IF(AND(K$1=Calendrier!M$1,Calendrier!M32="R"),Calendrier!$A32,"")</f>
        <v/>
      </c>
      <c r="L31" s="173" t="str">
        <f>IF(AND(L$1=Calendrier!N$1,Calendrier!N32="R"),Calendrier!$A32,"")</f>
        <v/>
      </c>
      <c r="M31" s="173" t="str">
        <f>IF(AND(M$1=Calendrier!O$1,Calendrier!O32="R"),Calendrier!$A32,"")</f>
        <v/>
      </c>
      <c r="N31" s="173" t="str">
        <f>IF(AND(N$1=Calendrier!P$1,Calendrier!P32="R"),Calendrier!$A32,"")</f>
        <v/>
      </c>
      <c r="O31" s="173" t="str">
        <f>IF(AND(O$1=Calendrier!Q$1,Calendrier!Q32="R"),Calendrier!$A32,"")</f>
        <v/>
      </c>
      <c r="P31" s="173" t="str">
        <f>IF(AND(P$1=Calendrier!R$1,Calendrier!R32="R"),Calendrier!$A32,"")</f>
        <v/>
      </c>
      <c r="Q31" s="173" t="str">
        <f>IF(AND(Q$1=Calendrier!S$1,Calendrier!S32="R"),Calendrier!$A32,"")</f>
        <v/>
      </c>
      <c r="R31" s="173" t="str">
        <f>IF(AND(R$1=Calendrier!T$1,Calendrier!T32="R"),Calendrier!$A32,"")</f>
        <v/>
      </c>
      <c r="S31" s="173" t="str">
        <f>IF(AND(S$1=Calendrier!U$1,Calendrier!U32="R"),Calendrier!$A32,"")</f>
        <v/>
      </c>
      <c r="T31" s="173" t="str">
        <f>IF(AND(T$1=Calendrier!V$1,Calendrier!V32="R"),Calendrier!$A32,"")</f>
        <v/>
      </c>
      <c r="U31" s="173" t="str">
        <f ca="1">IF(AND(U$1=Calendrier!W$1,Calendrier!W32="R"),Calendrier!$A32,"")</f>
        <v/>
      </c>
      <c r="V31" s="173" t="str">
        <f>IF(AND(V$1=Calendrier!X$1,Calendrier!X32="R"),Calendrier!$A32,"")</f>
        <v/>
      </c>
      <c r="W31" s="173" t="str">
        <f>IF(AND(W$1=Calendrier!Y$1,Calendrier!Y32="R"),Calendrier!$A32,"")</f>
        <v/>
      </c>
      <c r="X31" s="173" t="str">
        <f>IF(AND(X$1=Calendrier!Z$1,Calendrier!Z32="R"),Calendrier!$A32,"")</f>
        <v/>
      </c>
      <c r="Y31" s="173" t="str">
        <f>IF(AND(Y$1=Calendrier!AA$1,Calendrier!AA32="R"),Calendrier!$A32,"")</f>
        <v/>
      </c>
      <c r="Z31" s="173" t="str">
        <f>IF(AND(Z$1=Calendrier!AB$1,Calendrier!AB32="R"),Calendrier!$A32,"")</f>
        <v/>
      </c>
      <c r="AA31" s="173" t="str">
        <f>IF(AND(AA$1=Calendrier!AC$1,Calendrier!AC32="R"),Calendrier!$A32,"")</f>
        <v/>
      </c>
      <c r="AB31" s="173" t="str">
        <f>IF(AND(AB$1=Calendrier!AD$1,Calendrier!AD32="R"),Calendrier!$A32,"")</f>
        <v/>
      </c>
      <c r="AC31" s="173" t="str">
        <f ca="1">IF(AND(AC$1=Calendrier!AE$1,Calendrier!AE32="R"),Calendrier!$A32,"")</f>
        <v/>
      </c>
      <c r="AD31" s="173" t="str">
        <f ca="1">IF(AND(AD$1=Calendrier!AF$1,Calendrier!AF32="R"),Calendrier!$A32,"")</f>
        <v/>
      </c>
      <c r="AE31" s="173" t="str">
        <f>IF(AND(AE$1=Calendrier!AG$1,Calendrier!AG32="R"),Calendrier!$A32,"")</f>
        <v/>
      </c>
      <c r="AF31" s="173" t="str">
        <f>IF(AND(AF$1=Calendrier!AH$1,Calendrier!AH32="R"),Calendrier!$A32,"")</f>
        <v/>
      </c>
      <c r="AG31" s="173" t="str">
        <f>IF(AND(AG$1=Calendrier!AI$1,Calendrier!AI32="R"),Calendrier!$A32,"")</f>
        <v/>
      </c>
      <c r="AH31" s="173" t="str">
        <f>IF(AND(AH$1=Calendrier!AJ$1,Calendrier!AJ32="R"),Calendrier!$A32,"")</f>
        <v/>
      </c>
      <c r="AI31" s="173" t="str">
        <f>IF(AND(AI$1=Calendrier!AK$1,Calendrier!AK32="R"),Calendrier!$A32,"")</f>
        <v/>
      </c>
      <c r="AJ31" s="173" t="str">
        <f>IF(AND(AJ$1=Calendrier!AL$1,Calendrier!AL32="R"),Calendrier!$A32,"")</f>
        <v/>
      </c>
      <c r="AK31" s="173" t="str">
        <f>IF(AND(AK$1=Calendrier!AM$1,Calendrier!AM32="R"),Calendrier!$A32,"")</f>
        <v/>
      </c>
      <c r="AL31" s="173" t="str">
        <f ca="1">IF(AND(AL$1=Calendrier!AN$1,Calendrier!AN32="R"),Calendrier!$A32,"")</f>
        <v/>
      </c>
      <c r="AM31" s="173" t="str">
        <f>IF(AND(AM$1=Calendrier!AO$1,Calendrier!AO32="R"),Calendrier!$A32,"")</f>
        <v/>
      </c>
      <c r="AN31" s="173" t="str">
        <f>IF(AND(AN$1=Calendrier!AP$1,Calendrier!AP32="R"),Calendrier!$A32,"")</f>
        <v/>
      </c>
      <c r="AO31" s="173" t="str">
        <f>IF(AND(AO$1=Calendrier!AQ$1,Calendrier!AQ32="R"),Calendrier!$A32,"")</f>
        <v/>
      </c>
      <c r="AP31" s="173" t="str">
        <f>IF(AND(AP$1=Calendrier!AR$1,Calendrier!AR32="R"),Calendrier!$A32,"")</f>
        <v/>
      </c>
      <c r="AQ31" s="173" t="str">
        <f>IF(AND(AQ$1=Calendrier!AS$1,Calendrier!AS32="R"),Calendrier!$A32,"")</f>
        <v/>
      </c>
      <c r="AR31" s="173" t="str">
        <f ca="1">IF(AND(AR$1=Calendrier!AT$1,Calendrier!AT32="R"),Calendrier!$A32,"")</f>
        <v/>
      </c>
      <c r="AS31" s="173" t="str">
        <f ca="1">IF(AND(AS$1=Calendrier!AU$1,Calendrier!AU32="R"),Calendrier!$A32,"")</f>
        <v/>
      </c>
      <c r="AT31" s="173" t="str">
        <f>IF(AND(AT$1=Calendrier!AV$1,Calendrier!AV32="R"),Calendrier!$A32,"")</f>
        <v/>
      </c>
      <c r="AU31" s="173" t="str">
        <f>IF(AND(AU$1=Calendrier!AW$1,Calendrier!AW32="R"),Calendrier!$A32,"")</f>
        <v/>
      </c>
      <c r="AV31" s="173" t="str">
        <f>IF(AND(AV$1=Calendrier!AX$1,Calendrier!AX32="R"),Calendrier!$A32,"")</f>
        <v/>
      </c>
      <c r="AW31" s="173" t="str">
        <f>IF(AND(AW$1=Calendrier!AY$1,Calendrier!AY32="R"),Calendrier!$A32,"")</f>
        <v/>
      </c>
      <c r="AX31" s="173" t="str">
        <f>IF(AND(AX$1=Calendrier!AZ$1,Calendrier!AZ32="R"),Calendrier!$A32,"")</f>
        <v/>
      </c>
      <c r="AY31" s="173" t="str">
        <f>IF(AND(AY$1=Calendrier!BA$1,Calendrier!BA32="R"),Calendrier!$A32,"")</f>
        <v/>
      </c>
      <c r="AZ31" s="173" t="str">
        <f>IF(AND(AZ$1=Calendrier!BB$1,Calendrier!BB32="R"),Calendrier!$A32,"")</f>
        <v/>
      </c>
    </row>
    <row r="32" spans="1:52" x14ac:dyDescent="0.2">
      <c r="A32" s="173" t="str">
        <f>IF(AND(A$1=Calendrier!C$1,Calendrier!C33="R"),Calendrier!$A33,"")</f>
        <v>poireaux</v>
      </c>
      <c r="B32" s="173" t="str">
        <f>IF(AND(B$1=Calendrier!D$1,Calendrier!D33="R"),Calendrier!$A33,"")</f>
        <v/>
      </c>
      <c r="C32" s="173" t="str">
        <f>IF(AND(C$1=Calendrier!E$1,Calendrier!E33="R"),Calendrier!$A33,"")</f>
        <v/>
      </c>
      <c r="D32" s="173" t="str">
        <f>IF(AND(D$1=Calendrier!F$1,Calendrier!F33="R"),Calendrier!$A33,"")</f>
        <v/>
      </c>
      <c r="E32" s="173" t="str">
        <f>IF(AND(E$1=Calendrier!G$1,Calendrier!G33="R"),Calendrier!$A33,"")</f>
        <v/>
      </c>
      <c r="F32" s="173" t="str">
        <f>IF(AND(F$1=Calendrier!H$1,Calendrier!H33="R"),Calendrier!$A33,"")</f>
        <v/>
      </c>
      <c r="G32" s="173" t="str">
        <f>IF(AND(G$1=Calendrier!I$1,Calendrier!I33="R"),Calendrier!$A33,"")</f>
        <v>poireaux</v>
      </c>
      <c r="H32" s="173" t="str">
        <f>IF(AND(H$1=Calendrier!J$1,Calendrier!J33="R"),Calendrier!$A33,"")</f>
        <v>poireaux</v>
      </c>
      <c r="I32" s="173" t="str">
        <f>IF(AND(I$1=Calendrier!K$1,Calendrier!K33="R"),Calendrier!$A33,"")</f>
        <v/>
      </c>
      <c r="J32" s="173" t="str">
        <f>IF(AND(J$1=Calendrier!L$1,Calendrier!L33="R"),Calendrier!$A33,"")</f>
        <v/>
      </c>
      <c r="K32" s="173" t="str">
        <f>IF(AND(K$1=Calendrier!M$1,Calendrier!M33="R"),Calendrier!$A33,"")</f>
        <v/>
      </c>
      <c r="L32" s="173" t="str">
        <f>IF(AND(L$1=Calendrier!N$1,Calendrier!N33="R"),Calendrier!$A33,"")</f>
        <v/>
      </c>
      <c r="M32" s="173" t="str">
        <f>IF(AND(M$1=Calendrier!O$1,Calendrier!O33="R"),Calendrier!$A33,"")</f>
        <v/>
      </c>
      <c r="N32" s="173" t="str">
        <f>IF(AND(N$1=Calendrier!P$1,Calendrier!P33="R"),Calendrier!$A33,"")</f>
        <v/>
      </c>
      <c r="O32" s="173" t="str">
        <f>IF(AND(O$1=Calendrier!Q$1,Calendrier!Q33="R"),Calendrier!$A33,"")</f>
        <v/>
      </c>
      <c r="P32" s="173" t="str">
        <f>IF(AND(P$1=Calendrier!R$1,Calendrier!R33="R"),Calendrier!$A33,"")</f>
        <v/>
      </c>
      <c r="Q32" s="173" t="str">
        <f>IF(AND(Q$1=Calendrier!S$1,Calendrier!S33="R"),Calendrier!$A33,"")</f>
        <v/>
      </c>
      <c r="R32" s="173" t="str">
        <f>IF(AND(R$1=Calendrier!T$1,Calendrier!T33="R"),Calendrier!$A33,"")</f>
        <v/>
      </c>
      <c r="S32" s="173" t="str">
        <f>IF(AND(S$1=Calendrier!U$1,Calendrier!U33="R"),Calendrier!$A33,"")</f>
        <v/>
      </c>
      <c r="T32" s="173" t="str">
        <f>IF(AND(T$1=Calendrier!V$1,Calendrier!V33="R"),Calendrier!$A33,"")</f>
        <v/>
      </c>
      <c r="U32" s="173" t="str">
        <f>IF(AND(U$1=Calendrier!W$1,Calendrier!W33="R"),Calendrier!$A33,"")</f>
        <v/>
      </c>
      <c r="V32" s="173" t="str">
        <f>IF(AND(V$1=Calendrier!X$1,Calendrier!X33="R"),Calendrier!$A33,"")</f>
        <v/>
      </c>
      <c r="W32" s="173" t="str">
        <f>IF(AND(W$1=Calendrier!Y$1,Calendrier!Y33="R"),Calendrier!$A33,"")</f>
        <v/>
      </c>
      <c r="X32" s="173" t="str">
        <f>IF(AND(X$1=Calendrier!Z$1,Calendrier!Z33="R"),Calendrier!$A33,"")</f>
        <v/>
      </c>
      <c r="Y32" s="173" t="str">
        <f>IF(AND(Y$1=Calendrier!AA$1,Calendrier!AA33="R"),Calendrier!$A33,"")</f>
        <v/>
      </c>
      <c r="Z32" s="173" t="str">
        <f>IF(AND(Z$1=Calendrier!AB$1,Calendrier!AB33="R"),Calendrier!$A33,"")</f>
        <v/>
      </c>
      <c r="AA32" s="173" t="str">
        <f>IF(AND(AA$1=Calendrier!AC$1,Calendrier!AC33="R"),Calendrier!$A33,"")</f>
        <v/>
      </c>
      <c r="AB32" s="173" t="str">
        <f>IF(AND(AB$1=Calendrier!AD$1,Calendrier!AD33="R"),Calendrier!$A33,"")</f>
        <v/>
      </c>
      <c r="AC32" s="173" t="str">
        <f>IF(AND(AC$1=Calendrier!AE$1,Calendrier!AE33="R"),Calendrier!$A33,"")</f>
        <v/>
      </c>
      <c r="AD32" s="173" t="str">
        <f>IF(AND(AD$1=Calendrier!AF$1,Calendrier!AF33="R"),Calendrier!$A33,"")</f>
        <v/>
      </c>
      <c r="AE32" s="173" t="str">
        <f>IF(AND(AE$1=Calendrier!AG$1,Calendrier!AG33="R"),Calendrier!$A33,"")</f>
        <v/>
      </c>
      <c r="AF32" s="173" t="str">
        <f>IF(AND(AF$1=Calendrier!AH$1,Calendrier!AH33="R"),Calendrier!$A33,"")</f>
        <v/>
      </c>
      <c r="AG32" s="173" t="str">
        <f>IF(AND(AG$1=Calendrier!AI$1,Calendrier!AI33="R"),Calendrier!$A33,"")</f>
        <v/>
      </c>
      <c r="AH32" s="173" t="str">
        <f>IF(AND(AH$1=Calendrier!AJ$1,Calendrier!AJ33="R"),Calendrier!$A33,"")</f>
        <v/>
      </c>
      <c r="AI32" s="173" t="str">
        <f>IF(AND(AI$1=Calendrier!AK$1,Calendrier!AK33="R"),Calendrier!$A33,"")</f>
        <v>poireaux</v>
      </c>
      <c r="AJ32" s="173" t="str">
        <f>IF(AND(AJ$1=Calendrier!AL$1,Calendrier!AL33="R"),Calendrier!$A33,"")</f>
        <v/>
      </c>
      <c r="AK32" s="173" t="str">
        <f>IF(AND(AK$1=Calendrier!AM$1,Calendrier!AM33="R"),Calendrier!$A33,"")</f>
        <v/>
      </c>
      <c r="AL32" s="173" t="str">
        <f>IF(AND(AL$1=Calendrier!AN$1,Calendrier!AN33="R"),Calendrier!$A33,"")</f>
        <v/>
      </c>
      <c r="AM32" s="173" t="str">
        <f>IF(AND(AM$1=Calendrier!AO$1,Calendrier!AO33="R"),Calendrier!$A33,"")</f>
        <v/>
      </c>
      <c r="AN32" s="173" t="str">
        <f>IF(AND(AN$1=Calendrier!AP$1,Calendrier!AP33="R"),Calendrier!$A33,"")</f>
        <v/>
      </c>
      <c r="AO32" s="173" t="str">
        <f>IF(AND(AO$1=Calendrier!AQ$1,Calendrier!AQ33="R"),Calendrier!$A33,"")</f>
        <v/>
      </c>
      <c r="AP32" s="173" t="str">
        <f>IF(AND(AP$1=Calendrier!AR$1,Calendrier!AR33="R"),Calendrier!$A33,"")</f>
        <v/>
      </c>
      <c r="AQ32" s="173" t="str">
        <f>IF(AND(AQ$1=Calendrier!AS$1,Calendrier!AS33="R"),Calendrier!$A33,"")</f>
        <v>poireaux</v>
      </c>
      <c r="AR32" s="173" t="str">
        <f>IF(AND(AR$1=Calendrier!AT$1,Calendrier!AT33="R"),Calendrier!$A33,"")</f>
        <v>poireaux</v>
      </c>
      <c r="AS32" s="173" t="str">
        <f>IF(AND(AS$1=Calendrier!AU$1,Calendrier!AU33="R"),Calendrier!$A33,"")</f>
        <v/>
      </c>
      <c r="AT32" s="173" t="str">
        <f>IF(AND(AT$1=Calendrier!AV$1,Calendrier!AV33="R"),Calendrier!$A33,"")</f>
        <v/>
      </c>
      <c r="AU32" s="173" t="str">
        <f>IF(AND(AU$1=Calendrier!AW$1,Calendrier!AW33="R"),Calendrier!$A33,"")</f>
        <v/>
      </c>
      <c r="AV32" s="173" t="str">
        <f>IF(AND(AV$1=Calendrier!AX$1,Calendrier!AX33="R"),Calendrier!$A33,"")</f>
        <v/>
      </c>
      <c r="AW32" s="173" t="str">
        <f>IF(AND(AW$1=Calendrier!AY$1,Calendrier!AY33="R"),Calendrier!$A33,"")</f>
        <v/>
      </c>
      <c r="AX32" s="173" t="str">
        <f>IF(AND(AX$1=Calendrier!AZ$1,Calendrier!AZ33="R"),Calendrier!$A33,"")</f>
        <v/>
      </c>
      <c r="AY32" s="173" t="str">
        <f>IF(AND(AY$1=Calendrier!BA$1,Calendrier!BA33="R"),Calendrier!$A33,"")</f>
        <v/>
      </c>
      <c r="AZ32" s="173" t="str">
        <f>IF(AND(AZ$1=Calendrier!BB$1,Calendrier!BB33="R"),Calendrier!$A33,"")</f>
        <v>poireaux</v>
      </c>
    </row>
    <row r="33" spans="1:52" x14ac:dyDescent="0.2">
      <c r="A33" s="173" t="str">
        <f ca="1">IF(AND(A$1=Calendrier!C$1,Calendrier!C34="R"),Calendrier!$A34,"")</f>
        <v/>
      </c>
      <c r="B33" s="173" t="str">
        <f>IF(AND(B$1=Calendrier!D$1,Calendrier!D34="R"),Calendrier!$A34,"")</f>
        <v/>
      </c>
      <c r="C33" s="173" t="str">
        <f>IF(AND(C$1=Calendrier!E$1,Calendrier!E34="R"),Calendrier!$A34,"")</f>
        <v/>
      </c>
      <c r="D33" s="173" t="str">
        <f>IF(AND(D$1=Calendrier!F$1,Calendrier!F34="R"),Calendrier!$A34,"")</f>
        <v/>
      </c>
      <c r="E33" s="173" t="str">
        <f>IF(AND(E$1=Calendrier!G$1,Calendrier!G34="R"),Calendrier!$A34,"")</f>
        <v/>
      </c>
      <c r="F33" s="173" t="str">
        <f>IF(AND(F$1=Calendrier!H$1,Calendrier!H34="R"),Calendrier!$A34,"")</f>
        <v/>
      </c>
      <c r="G33" s="173" t="str">
        <f ca="1">IF(AND(G$1=Calendrier!I$1,Calendrier!I34="R"),Calendrier!$A34,"")</f>
        <v/>
      </c>
      <c r="H33" s="173" t="str">
        <f ca="1">IF(AND(H$1=Calendrier!J$1,Calendrier!J34="R"),Calendrier!$A34,"")</f>
        <v/>
      </c>
      <c r="I33" s="173" t="str">
        <f>IF(AND(I$1=Calendrier!K$1,Calendrier!K34="R"),Calendrier!$A34,"")</f>
        <v/>
      </c>
      <c r="J33" s="173" t="str">
        <f>IF(AND(J$1=Calendrier!L$1,Calendrier!L34="R"),Calendrier!$A34,"")</f>
        <v/>
      </c>
      <c r="K33" s="173" t="str">
        <f>IF(AND(K$1=Calendrier!M$1,Calendrier!M34="R"),Calendrier!$A34,"")</f>
        <v/>
      </c>
      <c r="L33" s="173" t="str">
        <f>IF(AND(L$1=Calendrier!N$1,Calendrier!N34="R"),Calendrier!$A34,"")</f>
        <v/>
      </c>
      <c r="M33" s="173" t="str">
        <f>IF(AND(M$1=Calendrier!O$1,Calendrier!O34="R"),Calendrier!$A34,"")</f>
        <v/>
      </c>
      <c r="N33" s="173" t="str">
        <f>IF(AND(N$1=Calendrier!P$1,Calendrier!P34="R"),Calendrier!$A34,"")</f>
        <v/>
      </c>
      <c r="O33" s="173" t="str">
        <f>IF(AND(O$1=Calendrier!Q$1,Calendrier!Q34="R"),Calendrier!$A34,"")</f>
        <v/>
      </c>
      <c r="P33" s="173" t="str">
        <f>IF(AND(P$1=Calendrier!R$1,Calendrier!R34="R"),Calendrier!$A34,"")</f>
        <v/>
      </c>
      <c r="Q33" s="173" t="str">
        <f>IF(AND(Q$1=Calendrier!S$1,Calendrier!S34="R"),Calendrier!$A34,"")</f>
        <v/>
      </c>
      <c r="R33" s="173" t="str">
        <f>IF(AND(R$1=Calendrier!T$1,Calendrier!T34="R"),Calendrier!$A34,"")</f>
        <v/>
      </c>
      <c r="S33" s="173" t="str">
        <f>IF(AND(S$1=Calendrier!U$1,Calendrier!U34="R"),Calendrier!$A34,"")</f>
        <v/>
      </c>
      <c r="T33" s="173" t="str">
        <f>IF(AND(T$1=Calendrier!V$1,Calendrier!V34="R"),Calendrier!$A34,"")</f>
        <v/>
      </c>
      <c r="U33" s="173" t="str">
        <f>IF(AND(U$1=Calendrier!W$1,Calendrier!W34="R"),Calendrier!$A34,"")</f>
        <v/>
      </c>
      <c r="V33" s="173" t="str">
        <f>IF(AND(V$1=Calendrier!X$1,Calendrier!X34="R"),Calendrier!$A34,"")</f>
        <v/>
      </c>
      <c r="W33" s="173" t="str">
        <f>IF(AND(W$1=Calendrier!Y$1,Calendrier!Y34="R"),Calendrier!$A34,"")</f>
        <v/>
      </c>
      <c r="X33" s="173" t="str">
        <f>IF(AND(X$1=Calendrier!Z$1,Calendrier!Z34="R"),Calendrier!$A34,"")</f>
        <v/>
      </c>
      <c r="Y33" s="173" t="str">
        <f>IF(AND(Y$1=Calendrier!AA$1,Calendrier!AA34="R"),Calendrier!$A34,"")</f>
        <v/>
      </c>
      <c r="Z33" s="173" t="str">
        <f>IF(AND(Z$1=Calendrier!AB$1,Calendrier!AB34="R"),Calendrier!$A34,"")</f>
        <v/>
      </c>
      <c r="AA33" s="173" t="str">
        <f>IF(AND(AA$1=Calendrier!AC$1,Calendrier!AC34="R"),Calendrier!$A34,"")</f>
        <v/>
      </c>
      <c r="AB33" s="173" t="str">
        <f>IF(AND(AB$1=Calendrier!AD$1,Calendrier!AD34="R"),Calendrier!$A34,"")</f>
        <v/>
      </c>
      <c r="AC33" s="173" t="str">
        <f>IF(AND(AC$1=Calendrier!AE$1,Calendrier!AE34="R"),Calendrier!$A34,"")</f>
        <v/>
      </c>
      <c r="AD33" s="173" t="str">
        <f>IF(AND(AD$1=Calendrier!AF$1,Calendrier!AF34="R"),Calendrier!$A34,"")</f>
        <v/>
      </c>
      <c r="AE33" s="173" t="str">
        <f>IF(AND(AE$1=Calendrier!AG$1,Calendrier!AG34="R"),Calendrier!$A34,"")</f>
        <v/>
      </c>
      <c r="AF33" s="173" t="str">
        <f>IF(AND(AF$1=Calendrier!AH$1,Calendrier!AH34="R"),Calendrier!$A34,"")</f>
        <v/>
      </c>
      <c r="AG33" s="173" t="str">
        <f>IF(AND(AG$1=Calendrier!AI$1,Calendrier!AI34="R"),Calendrier!$A34,"")</f>
        <v/>
      </c>
      <c r="AH33" s="173" t="str">
        <f>IF(AND(AH$1=Calendrier!AJ$1,Calendrier!AJ34="R"),Calendrier!$A34,"")</f>
        <v/>
      </c>
      <c r="AI33" s="173" t="str">
        <f ca="1">IF(AND(AI$1=Calendrier!AK$1,Calendrier!AK34="R"),Calendrier!$A34,"")</f>
        <v/>
      </c>
      <c r="AJ33" s="173" t="str">
        <f>IF(AND(AJ$1=Calendrier!AL$1,Calendrier!AL34="R"),Calendrier!$A34,"")</f>
        <v/>
      </c>
      <c r="AK33" s="173" t="str">
        <f>IF(AND(AK$1=Calendrier!AM$1,Calendrier!AM34="R"),Calendrier!$A34,"")</f>
        <v/>
      </c>
      <c r="AL33" s="173" t="str">
        <f>IF(AND(AL$1=Calendrier!AN$1,Calendrier!AN34="R"),Calendrier!$A34,"")</f>
        <v/>
      </c>
      <c r="AM33" s="173" t="str">
        <f>IF(AND(AM$1=Calendrier!AO$1,Calendrier!AO34="R"),Calendrier!$A34,"")</f>
        <v/>
      </c>
      <c r="AN33" s="173" t="str">
        <f>IF(AND(AN$1=Calendrier!AP$1,Calendrier!AP34="R"),Calendrier!$A34,"")</f>
        <v/>
      </c>
      <c r="AO33" s="173" t="str">
        <f>IF(AND(AO$1=Calendrier!AQ$1,Calendrier!AQ34="R"),Calendrier!$A34,"")</f>
        <v/>
      </c>
      <c r="AP33" s="173" t="str">
        <f>IF(AND(AP$1=Calendrier!AR$1,Calendrier!AR34="R"),Calendrier!$A34,"")</f>
        <v/>
      </c>
      <c r="AQ33" s="173" t="str">
        <f ca="1">IF(AND(AQ$1=Calendrier!AS$1,Calendrier!AS34="R"),Calendrier!$A34,"")</f>
        <v/>
      </c>
      <c r="AR33" s="173" t="str">
        <f ca="1">IF(AND(AR$1=Calendrier!AT$1,Calendrier!AT34="R"),Calendrier!$A34,"")</f>
        <v/>
      </c>
      <c r="AS33" s="173" t="str">
        <f>IF(AND(AS$1=Calendrier!AU$1,Calendrier!AU34="R"),Calendrier!$A34,"")</f>
        <v/>
      </c>
      <c r="AT33" s="173" t="str">
        <f>IF(AND(AT$1=Calendrier!AV$1,Calendrier!AV34="R"),Calendrier!$A34,"")</f>
        <v/>
      </c>
      <c r="AU33" s="173" t="str">
        <f>IF(AND(AU$1=Calendrier!AW$1,Calendrier!AW34="R"),Calendrier!$A34,"")</f>
        <v/>
      </c>
      <c r="AV33" s="173" t="str">
        <f>IF(AND(AV$1=Calendrier!AX$1,Calendrier!AX34="R"),Calendrier!$A34,"")</f>
        <v/>
      </c>
      <c r="AW33" s="173" t="str">
        <f>IF(AND(AW$1=Calendrier!AY$1,Calendrier!AY34="R"),Calendrier!$A34,"")</f>
        <v/>
      </c>
      <c r="AX33" s="173" t="str">
        <f>IF(AND(AX$1=Calendrier!AZ$1,Calendrier!AZ34="R"),Calendrier!$A34,"")</f>
        <v/>
      </c>
      <c r="AY33" s="173" t="str">
        <f>IF(AND(AY$1=Calendrier!BA$1,Calendrier!BA34="R"),Calendrier!$A34,"")</f>
        <v/>
      </c>
      <c r="AZ33" s="173" t="str">
        <f ca="1">IF(AND(AZ$1=Calendrier!BB$1,Calendrier!BB34="R"),Calendrier!$A34,"")</f>
        <v/>
      </c>
    </row>
    <row r="34" spans="1:52" x14ac:dyDescent="0.2">
      <c r="A34" s="173" t="str">
        <f>IF(AND(A$1=Calendrier!C$1,Calendrier!C35="R"),Calendrier!$A35,"")</f>
        <v/>
      </c>
      <c r="B34" s="173" t="str">
        <f>IF(AND(B$1=Calendrier!D$1,Calendrier!D35="R"),Calendrier!$A35,"")</f>
        <v/>
      </c>
      <c r="C34" s="173" t="str">
        <f>IF(AND(C$1=Calendrier!E$1,Calendrier!E35="R"),Calendrier!$A35,"")</f>
        <v/>
      </c>
      <c r="D34" s="173" t="str">
        <f ca="1">IF(AND(D$1=Calendrier!F$1,Calendrier!F35="R"),Calendrier!$A35,"")</f>
        <v/>
      </c>
      <c r="E34" s="173" t="str">
        <f ca="1">IF(AND(E$1=Calendrier!G$1,Calendrier!G35="R"),Calendrier!$A35,"")</f>
        <v/>
      </c>
      <c r="F34" s="173" t="str">
        <f>IF(AND(F$1=Calendrier!H$1,Calendrier!H35="R"),Calendrier!$A35,"")</f>
        <v/>
      </c>
      <c r="G34" s="173" t="str">
        <f>IF(AND(G$1=Calendrier!I$1,Calendrier!I35="R"),Calendrier!$A35,"")</f>
        <v/>
      </c>
      <c r="H34" s="173" t="str">
        <f>IF(AND(H$1=Calendrier!J$1,Calendrier!J35="R"),Calendrier!$A35,"")</f>
        <v/>
      </c>
      <c r="I34" s="173" t="str">
        <f>IF(AND(I$1=Calendrier!K$1,Calendrier!K35="R"),Calendrier!$A35,"")</f>
        <v/>
      </c>
      <c r="J34" s="173" t="str">
        <f>IF(AND(J$1=Calendrier!L$1,Calendrier!L35="R"),Calendrier!$A35,"")</f>
        <v/>
      </c>
      <c r="K34" s="173" t="str">
        <f>IF(AND(K$1=Calendrier!M$1,Calendrier!M35="R"),Calendrier!$A35,"")</f>
        <v/>
      </c>
      <c r="L34" s="173" t="str">
        <f>IF(AND(L$1=Calendrier!N$1,Calendrier!N35="R"),Calendrier!$A35,"")</f>
        <v/>
      </c>
      <c r="M34" s="173" t="str">
        <f>IF(AND(M$1=Calendrier!O$1,Calendrier!O35="R"),Calendrier!$A35,"")</f>
        <v/>
      </c>
      <c r="N34" s="173" t="str">
        <f>IF(AND(N$1=Calendrier!P$1,Calendrier!P35="R"),Calendrier!$A35,"")</f>
        <v/>
      </c>
      <c r="O34" s="173" t="str">
        <f>IF(AND(O$1=Calendrier!Q$1,Calendrier!Q35="R"),Calendrier!$A35,"")</f>
        <v/>
      </c>
      <c r="P34" s="173" t="str">
        <f>IF(AND(P$1=Calendrier!R$1,Calendrier!R35="R"),Calendrier!$A35,"")</f>
        <v/>
      </c>
      <c r="Q34" s="173" t="str">
        <f ca="1">IF(AND(Q$1=Calendrier!S$1,Calendrier!S35="R"),Calendrier!$A35,"")</f>
        <v/>
      </c>
      <c r="R34" s="173" t="str">
        <f ca="1">IF(AND(R$1=Calendrier!T$1,Calendrier!T35="R"),Calendrier!$A35,"")</f>
        <v/>
      </c>
      <c r="S34" s="173" t="str">
        <f ca="1">IF(AND(S$1=Calendrier!U$1,Calendrier!U35="R"),Calendrier!$A35,"")</f>
        <v/>
      </c>
      <c r="T34" s="173" t="str">
        <f ca="1">IF(AND(T$1=Calendrier!V$1,Calendrier!V35="R"),Calendrier!$A35,"")</f>
        <v/>
      </c>
      <c r="U34" s="173" t="str">
        <f ca="1">IF(AND(U$1=Calendrier!W$1,Calendrier!W35="R"),Calendrier!$A35,"")</f>
        <v/>
      </c>
      <c r="V34" s="173" t="str">
        <f ca="1">IF(AND(V$1=Calendrier!X$1,Calendrier!X35="R"),Calendrier!$A35,"")</f>
        <v/>
      </c>
      <c r="W34" s="173" t="str">
        <f ca="1">IF(AND(W$1=Calendrier!Y$1,Calendrier!Y35="R"),Calendrier!$A35,"")</f>
        <v/>
      </c>
      <c r="X34" s="173" t="str">
        <f ca="1">IF(AND(X$1=Calendrier!Z$1,Calendrier!Z35="R"),Calendrier!$A35,"")</f>
        <v/>
      </c>
      <c r="Y34" s="173" t="str">
        <f>IF(AND(Y$1=Calendrier!AA$1,Calendrier!AA35="R"),Calendrier!$A35,"")</f>
        <v/>
      </c>
      <c r="Z34" s="173" t="str">
        <f>IF(AND(Z$1=Calendrier!AB$1,Calendrier!AB35="R"),Calendrier!$A35,"")</f>
        <v/>
      </c>
      <c r="AA34" s="173" t="str">
        <f>IF(AND(AA$1=Calendrier!AC$1,Calendrier!AC35="R"),Calendrier!$A35,"")</f>
        <v/>
      </c>
      <c r="AB34" s="173" t="str">
        <f>IF(AND(AB$1=Calendrier!AD$1,Calendrier!AD35="R"),Calendrier!$A35,"")</f>
        <v/>
      </c>
      <c r="AC34" s="173" t="str">
        <f>IF(AND(AC$1=Calendrier!AE$1,Calendrier!AE35="R"),Calendrier!$A35,"")</f>
        <v/>
      </c>
      <c r="AD34" s="173" t="str">
        <f>IF(AND(AD$1=Calendrier!AF$1,Calendrier!AF35="R"),Calendrier!$A35,"")</f>
        <v/>
      </c>
      <c r="AE34" s="173" t="str">
        <f>IF(AND(AE$1=Calendrier!AG$1,Calendrier!AG35="R"),Calendrier!$A35,"")</f>
        <v/>
      </c>
      <c r="AF34" s="173" t="str">
        <f ca="1">IF(AND(AF$1=Calendrier!AH$1,Calendrier!AH35="R"),Calendrier!$A35,"")</f>
        <v/>
      </c>
      <c r="AG34" s="173" t="str">
        <f ca="1">IF(AND(AG$1=Calendrier!AI$1,Calendrier!AI35="R"),Calendrier!$A35,"")</f>
        <v/>
      </c>
      <c r="AH34" s="173" t="str">
        <f>IF(AND(AH$1=Calendrier!AJ$1,Calendrier!AJ35="R"),Calendrier!$A35,"")</f>
        <v/>
      </c>
      <c r="AI34" s="173" t="str">
        <f>IF(AND(AI$1=Calendrier!AK$1,Calendrier!AK35="R"),Calendrier!$A35,"")</f>
        <v/>
      </c>
      <c r="AJ34" s="173" t="str">
        <f>IF(AND(AJ$1=Calendrier!AL$1,Calendrier!AL35="R"),Calendrier!$A35,"")</f>
        <v/>
      </c>
      <c r="AK34" s="173" t="str">
        <f>IF(AND(AK$1=Calendrier!AM$1,Calendrier!AM35="R"),Calendrier!$A35,"")</f>
        <v/>
      </c>
      <c r="AL34" s="173" t="str">
        <f>IF(AND(AL$1=Calendrier!AN$1,Calendrier!AN35="R"),Calendrier!$A35,"")</f>
        <v/>
      </c>
      <c r="AM34" s="173" t="str">
        <f>IF(AND(AM$1=Calendrier!AO$1,Calendrier!AO35="R"),Calendrier!$A35,"")</f>
        <v/>
      </c>
      <c r="AN34" s="173" t="str">
        <f>IF(AND(AN$1=Calendrier!AP$1,Calendrier!AP35="R"),Calendrier!$A35,"")</f>
        <v/>
      </c>
      <c r="AO34" s="173" t="str">
        <f>IF(AND(AO$1=Calendrier!AQ$1,Calendrier!AQ35="R"),Calendrier!$A35,"")</f>
        <v/>
      </c>
      <c r="AP34" s="173" t="str">
        <f>IF(AND(AP$1=Calendrier!AR$1,Calendrier!AR35="R"),Calendrier!$A35,"")</f>
        <v/>
      </c>
      <c r="AQ34" s="173" t="str">
        <f>IF(AND(AQ$1=Calendrier!AS$1,Calendrier!AS35="R"),Calendrier!$A35,"")</f>
        <v/>
      </c>
      <c r="AR34" s="173" t="str">
        <f>IF(AND(AR$1=Calendrier!AT$1,Calendrier!AT35="R"),Calendrier!$A35,"")</f>
        <v/>
      </c>
      <c r="AS34" s="173" t="str">
        <f>IF(AND(AS$1=Calendrier!AU$1,Calendrier!AU35="R"),Calendrier!$A35,"")</f>
        <v/>
      </c>
      <c r="AT34" s="173" t="str">
        <f>IF(AND(AT$1=Calendrier!AV$1,Calendrier!AV35="R"),Calendrier!$A35,"")</f>
        <v/>
      </c>
      <c r="AU34" s="173" t="str">
        <f>IF(AND(AU$1=Calendrier!AW$1,Calendrier!AW35="R"),Calendrier!$A35,"")</f>
        <v/>
      </c>
      <c r="AV34" s="173" t="str">
        <f>IF(AND(AV$1=Calendrier!AX$1,Calendrier!AX35="R"),Calendrier!$A35,"")</f>
        <v/>
      </c>
      <c r="AW34" s="173" t="str">
        <f>IF(AND(AW$1=Calendrier!AY$1,Calendrier!AY35="R"),Calendrier!$A35,"")</f>
        <v/>
      </c>
      <c r="AX34" s="173" t="str">
        <f>IF(AND(AX$1=Calendrier!AZ$1,Calendrier!AZ35="R"),Calendrier!$A35,"")</f>
        <v/>
      </c>
      <c r="AY34" s="173" t="str">
        <f>IF(AND(AY$1=Calendrier!BA$1,Calendrier!BA35="R"),Calendrier!$A35,"")</f>
        <v/>
      </c>
      <c r="AZ34" s="173" t="str">
        <f>IF(AND(AZ$1=Calendrier!BB$1,Calendrier!BB35="R"),Calendrier!$A35,"")</f>
        <v/>
      </c>
    </row>
    <row r="35" spans="1:52" x14ac:dyDescent="0.2">
      <c r="A35" s="173" t="str">
        <f>IF(AND(A$1=Calendrier!C$1,Calendrier!C36="R"),Calendrier!$A36,"")</f>
        <v/>
      </c>
      <c r="B35" s="173" t="str">
        <f>IF(AND(B$1=Calendrier!D$1,Calendrier!D36="R"),Calendrier!$A36,"")</f>
        <v/>
      </c>
      <c r="C35" s="173" t="str">
        <f>IF(AND(C$1=Calendrier!E$1,Calendrier!E36="R"),Calendrier!$A36,"")</f>
        <v/>
      </c>
      <c r="D35" s="173" t="str">
        <f>IF(AND(D$1=Calendrier!F$1,Calendrier!F36="R"),Calendrier!$A36,"")</f>
        <v/>
      </c>
      <c r="E35" s="173" t="str">
        <f>IF(AND(E$1=Calendrier!G$1,Calendrier!G36="R"),Calendrier!$A36,"")</f>
        <v/>
      </c>
      <c r="F35" s="173" t="str">
        <f>IF(AND(F$1=Calendrier!H$1,Calendrier!H36="R"),Calendrier!$A36,"")</f>
        <v/>
      </c>
      <c r="G35" s="173" t="str">
        <f>IF(AND(G$1=Calendrier!I$1,Calendrier!I36="R"),Calendrier!$A36,"")</f>
        <v/>
      </c>
      <c r="H35" s="173" t="str">
        <f>IF(AND(H$1=Calendrier!J$1,Calendrier!J36="R"),Calendrier!$A36,"")</f>
        <v/>
      </c>
      <c r="I35" s="173" t="str">
        <f>IF(AND(I$1=Calendrier!K$1,Calendrier!K36="R"),Calendrier!$A36,"")</f>
        <v/>
      </c>
      <c r="J35" s="173" t="str">
        <f>IF(AND(J$1=Calendrier!L$1,Calendrier!L36="R"),Calendrier!$A36,"")</f>
        <v/>
      </c>
      <c r="K35" s="173" t="str">
        <f>IF(AND(K$1=Calendrier!M$1,Calendrier!M36="R"),Calendrier!$A36,"")</f>
        <v/>
      </c>
      <c r="L35" s="173" t="str">
        <f>IF(AND(L$1=Calendrier!N$1,Calendrier!N36="R"),Calendrier!$A36,"")</f>
        <v/>
      </c>
      <c r="M35" s="173" t="str">
        <f>IF(AND(M$1=Calendrier!O$1,Calendrier!O36="R"),Calendrier!$A36,"")</f>
        <v/>
      </c>
      <c r="N35" s="173" t="str">
        <f>IF(AND(N$1=Calendrier!P$1,Calendrier!P36="R"),Calendrier!$A36,"")</f>
        <v/>
      </c>
      <c r="O35" s="173" t="str">
        <f>IF(AND(O$1=Calendrier!Q$1,Calendrier!Q36="R"),Calendrier!$A36,"")</f>
        <v>carotte</v>
      </c>
      <c r="P35" s="173" t="str">
        <f>IF(AND(P$1=Calendrier!R$1,Calendrier!R36="R"),Calendrier!$A36,"")</f>
        <v>carotte</v>
      </c>
      <c r="Q35" s="173" t="str">
        <f>IF(AND(Q$1=Calendrier!S$1,Calendrier!S36="R"),Calendrier!$A36,"")</f>
        <v/>
      </c>
      <c r="R35" s="173" t="str">
        <f>IF(AND(R$1=Calendrier!T$1,Calendrier!T36="R"),Calendrier!$A36,"")</f>
        <v/>
      </c>
      <c r="S35" s="173" t="str">
        <f>IF(AND(S$1=Calendrier!U$1,Calendrier!U36="R"),Calendrier!$A36,"")</f>
        <v/>
      </c>
      <c r="T35" s="173" t="str">
        <f>IF(AND(T$1=Calendrier!V$1,Calendrier!V36="R"),Calendrier!$A36,"")</f>
        <v/>
      </c>
      <c r="U35" s="173" t="str">
        <f>IF(AND(U$1=Calendrier!W$1,Calendrier!W36="R"),Calendrier!$A36,"")</f>
        <v/>
      </c>
      <c r="V35" s="173" t="str">
        <f>IF(AND(V$1=Calendrier!X$1,Calendrier!X36="R"),Calendrier!$A36,"")</f>
        <v/>
      </c>
      <c r="W35" s="173" t="str">
        <f>IF(AND(W$1=Calendrier!Y$1,Calendrier!Y36="R"),Calendrier!$A36,"")</f>
        <v/>
      </c>
      <c r="X35" s="173" t="str">
        <f>IF(AND(X$1=Calendrier!Z$1,Calendrier!Z36="R"),Calendrier!$A36,"")</f>
        <v/>
      </c>
      <c r="Y35" s="173" t="str">
        <f>IF(AND(Y$1=Calendrier!AA$1,Calendrier!AA36="R"),Calendrier!$A36,"")</f>
        <v/>
      </c>
      <c r="Z35" s="173" t="str">
        <f>IF(AND(Z$1=Calendrier!AB$1,Calendrier!AB36="R"),Calendrier!$A36,"")</f>
        <v/>
      </c>
      <c r="AA35" s="173" t="str">
        <f>IF(AND(AA$1=Calendrier!AC$1,Calendrier!AC36="R"),Calendrier!$A36,"")</f>
        <v/>
      </c>
      <c r="AB35" s="173" t="str">
        <f>IF(AND(AB$1=Calendrier!AD$1,Calendrier!AD36="R"),Calendrier!$A36,"")</f>
        <v>carotte</v>
      </c>
      <c r="AC35" s="173" t="str">
        <f>IF(AND(AC$1=Calendrier!AE$1,Calendrier!AE36="R"),Calendrier!$A36,"")</f>
        <v>carotte</v>
      </c>
      <c r="AD35" s="173" t="str">
        <f>IF(AND(AD$1=Calendrier!AF$1,Calendrier!AF36="R"),Calendrier!$A36,"")</f>
        <v>carotte</v>
      </c>
      <c r="AE35" s="173" t="str">
        <f>IF(AND(AE$1=Calendrier!AG$1,Calendrier!AG36="R"),Calendrier!$A36,"")</f>
        <v>carotte</v>
      </c>
      <c r="AF35" s="173" t="str">
        <f>IF(AND(AF$1=Calendrier!AH$1,Calendrier!AH36="R"),Calendrier!$A36,"")</f>
        <v>carotte</v>
      </c>
      <c r="AG35" s="173" t="str">
        <f>IF(AND(AG$1=Calendrier!AI$1,Calendrier!AI36="R"),Calendrier!$A36,"")</f>
        <v>carotte</v>
      </c>
      <c r="AH35" s="173" t="str">
        <f>IF(AND(AH$1=Calendrier!AJ$1,Calendrier!AJ36="R"),Calendrier!$A36,"")</f>
        <v>carotte</v>
      </c>
      <c r="AI35" s="173" t="str">
        <f>IF(AND(AI$1=Calendrier!AK$1,Calendrier!AK36="R"),Calendrier!$A36,"")</f>
        <v>carotte</v>
      </c>
      <c r="AJ35" s="173" t="str">
        <f>IF(AND(AJ$1=Calendrier!AL$1,Calendrier!AL36="R"),Calendrier!$A36,"")</f>
        <v/>
      </c>
      <c r="AK35" s="173" t="str">
        <f>IF(AND(AK$1=Calendrier!AM$1,Calendrier!AM36="R"),Calendrier!$A36,"")</f>
        <v/>
      </c>
      <c r="AL35" s="173" t="str">
        <f>IF(AND(AL$1=Calendrier!AN$1,Calendrier!AN36="R"),Calendrier!$A36,"")</f>
        <v/>
      </c>
      <c r="AM35" s="173" t="str">
        <f>IF(AND(AM$1=Calendrier!AO$1,Calendrier!AO36="R"),Calendrier!$A36,"")</f>
        <v/>
      </c>
      <c r="AN35" s="173" t="str">
        <f>IF(AND(AN$1=Calendrier!AP$1,Calendrier!AP36="R"),Calendrier!$A36,"")</f>
        <v/>
      </c>
      <c r="AO35" s="173" t="str">
        <f>IF(AND(AO$1=Calendrier!AQ$1,Calendrier!AQ36="R"),Calendrier!$A36,"")</f>
        <v/>
      </c>
      <c r="AP35" s="173" t="str">
        <f>IF(AND(AP$1=Calendrier!AR$1,Calendrier!AR36="R"),Calendrier!$A36,"")</f>
        <v/>
      </c>
      <c r="AQ35" s="173" t="str">
        <f>IF(AND(AQ$1=Calendrier!AS$1,Calendrier!AS36="R"),Calendrier!$A36,"")</f>
        <v>carotte</v>
      </c>
      <c r="AR35" s="173" t="str">
        <f>IF(AND(AR$1=Calendrier!AT$1,Calendrier!AT36="R"),Calendrier!$A36,"")</f>
        <v>carotte</v>
      </c>
      <c r="AS35" s="173" t="str">
        <f>IF(AND(AS$1=Calendrier!AU$1,Calendrier!AU36="R"),Calendrier!$A36,"")</f>
        <v/>
      </c>
      <c r="AT35" s="173" t="str">
        <f>IF(AND(AT$1=Calendrier!AV$1,Calendrier!AV36="R"),Calendrier!$A36,"")</f>
        <v/>
      </c>
      <c r="AU35" s="173" t="str">
        <f>IF(AND(AU$1=Calendrier!AW$1,Calendrier!AW36="R"),Calendrier!$A36,"")</f>
        <v/>
      </c>
      <c r="AV35" s="173" t="str">
        <f>IF(AND(AV$1=Calendrier!AX$1,Calendrier!AX36="R"),Calendrier!$A36,"")</f>
        <v/>
      </c>
      <c r="AW35" s="173" t="str">
        <f>IF(AND(AW$1=Calendrier!AY$1,Calendrier!AY36="R"),Calendrier!$A36,"")</f>
        <v/>
      </c>
      <c r="AX35" s="173" t="str">
        <f>IF(AND(AX$1=Calendrier!AZ$1,Calendrier!AZ36="R"),Calendrier!$A36,"")</f>
        <v/>
      </c>
      <c r="AY35" s="173" t="str">
        <f>IF(AND(AY$1=Calendrier!BA$1,Calendrier!BA36="R"),Calendrier!$A36,"")</f>
        <v/>
      </c>
      <c r="AZ35" s="173" t="str">
        <f>IF(AND(AZ$1=Calendrier!BB$1,Calendrier!BB36="R"),Calendrier!$A36,"")</f>
        <v/>
      </c>
    </row>
    <row r="36" spans="1:52" x14ac:dyDescent="0.2">
      <c r="A36" s="173" t="str">
        <f>IF(AND(A$1=Calendrier!C$1,Calendrier!C37="R"),Calendrier!$A37,"")</f>
        <v/>
      </c>
      <c r="B36" s="173" t="str">
        <f>IF(AND(B$1=Calendrier!D$1,Calendrier!D37="R"),Calendrier!$A37,"")</f>
        <v/>
      </c>
      <c r="C36" s="173" t="str">
        <f>IF(AND(C$1=Calendrier!E$1,Calendrier!E37="R"),Calendrier!$A37,"")</f>
        <v/>
      </c>
      <c r="D36" s="173" t="str">
        <f>IF(AND(D$1=Calendrier!F$1,Calendrier!F37="R"),Calendrier!$A37,"")</f>
        <v/>
      </c>
      <c r="E36" s="173" t="str">
        <f>IF(AND(E$1=Calendrier!G$1,Calendrier!G37="R"),Calendrier!$A37,"")</f>
        <v/>
      </c>
      <c r="F36" s="173" t="str">
        <f>IF(AND(F$1=Calendrier!H$1,Calendrier!H37="R"),Calendrier!$A37,"")</f>
        <v/>
      </c>
      <c r="G36" s="173" t="str">
        <f>IF(AND(G$1=Calendrier!I$1,Calendrier!I37="R"),Calendrier!$A37,"")</f>
        <v/>
      </c>
      <c r="H36" s="173" t="str">
        <f>IF(AND(H$1=Calendrier!J$1,Calendrier!J37="R"),Calendrier!$A37,"")</f>
        <v/>
      </c>
      <c r="I36" s="173" t="str">
        <f>IF(AND(I$1=Calendrier!K$1,Calendrier!K37="R"),Calendrier!$A37,"")</f>
        <v/>
      </c>
      <c r="J36" s="173" t="str">
        <f>IF(AND(J$1=Calendrier!L$1,Calendrier!L37="R"),Calendrier!$A37,"")</f>
        <v/>
      </c>
      <c r="K36" s="173" t="str">
        <f>IF(AND(K$1=Calendrier!M$1,Calendrier!M37="R"),Calendrier!$A37,"")</f>
        <v/>
      </c>
      <c r="L36" s="173" t="str">
        <f>IF(AND(L$1=Calendrier!N$1,Calendrier!N37="R"),Calendrier!$A37,"")</f>
        <v/>
      </c>
      <c r="M36" s="173" t="str">
        <f>IF(AND(M$1=Calendrier!O$1,Calendrier!O37="R"),Calendrier!$A37,"")</f>
        <v/>
      </c>
      <c r="N36" s="173" t="str">
        <f>IF(AND(N$1=Calendrier!P$1,Calendrier!P37="R"),Calendrier!$A37,"")</f>
        <v/>
      </c>
      <c r="O36" s="173" t="str">
        <f ca="1">IF(AND(O$1=Calendrier!Q$1,Calendrier!Q37="R"),Calendrier!$A37,"")</f>
        <v/>
      </c>
      <c r="P36" s="173" t="str">
        <f ca="1">IF(AND(P$1=Calendrier!R$1,Calendrier!R37="R"),Calendrier!$A37,"")</f>
        <v/>
      </c>
      <c r="Q36" s="173" t="str">
        <f>IF(AND(Q$1=Calendrier!S$1,Calendrier!S37="R"),Calendrier!$A37,"")</f>
        <v/>
      </c>
      <c r="R36" s="173" t="str">
        <f>IF(AND(R$1=Calendrier!T$1,Calendrier!T37="R"),Calendrier!$A37,"")</f>
        <v/>
      </c>
      <c r="S36" s="173" t="str">
        <f>IF(AND(S$1=Calendrier!U$1,Calendrier!U37="R"),Calendrier!$A37,"")</f>
        <v/>
      </c>
      <c r="T36" s="173" t="str">
        <f>IF(AND(T$1=Calendrier!V$1,Calendrier!V37="R"),Calendrier!$A37,"")</f>
        <v/>
      </c>
      <c r="U36" s="173" t="str">
        <f>IF(AND(U$1=Calendrier!W$1,Calendrier!W37="R"),Calendrier!$A37,"")</f>
        <v/>
      </c>
      <c r="V36" s="173" t="str">
        <f>IF(AND(V$1=Calendrier!X$1,Calendrier!X37="R"),Calendrier!$A37,"")</f>
        <v/>
      </c>
      <c r="W36" s="173" t="str">
        <f>IF(AND(W$1=Calendrier!Y$1,Calendrier!Y37="R"),Calendrier!$A37,"")</f>
        <v/>
      </c>
      <c r="X36" s="173" t="str">
        <f>IF(AND(X$1=Calendrier!Z$1,Calendrier!Z37="R"),Calendrier!$A37,"")</f>
        <v/>
      </c>
      <c r="Y36" s="173" t="str">
        <f>IF(AND(Y$1=Calendrier!AA$1,Calendrier!AA37="R"),Calendrier!$A37,"")</f>
        <v/>
      </c>
      <c r="Z36" s="173" t="str">
        <f>IF(AND(Z$1=Calendrier!AB$1,Calendrier!AB37="R"),Calendrier!$A37,"")</f>
        <v/>
      </c>
      <c r="AA36" s="173" t="str">
        <f>IF(AND(AA$1=Calendrier!AC$1,Calendrier!AC37="R"),Calendrier!$A37,"")</f>
        <v/>
      </c>
      <c r="AB36" s="173" t="str">
        <f ca="1">IF(AND(AB$1=Calendrier!AD$1,Calendrier!AD37="R"),Calendrier!$A37,"")</f>
        <v/>
      </c>
      <c r="AC36" s="173" t="str">
        <f ca="1">IF(AND(AC$1=Calendrier!AE$1,Calendrier!AE37="R"),Calendrier!$A37,"")</f>
        <v/>
      </c>
      <c r="AD36" s="173" t="str">
        <f ca="1">IF(AND(AD$1=Calendrier!AF$1,Calendrier!AF37="R"),Calendrier!$A37,"")</f>
        <v/>
      </c>
      <c r="AE36" s="173" t="str">
        <f ca="1">IF(AND(AE$1=Calendrier!AG$1,Calendrier!AG37="R"),Calendrier!$A37,"")</f>
        <v/>
      </c>
      <c r="AF36" s="173" t="str">
        <f ca="1">IF(AND(AF$1=Calendrier!AH$1,Calendrier!AH37="R"),Calendrier!$A37,"")</f>
        <v/>
      </c>
      <c r="AG36" s="173" t="str">
        <f ca="1">IF(AND(AG$1=Calendrier!AI$1,Calendrier!AI37="R"),Calendrier!$A37,"")</f>
        <v/>
      </c>
      <c r="AH36" s="173" t="str">
        <f ca="1">IF(AND(AH$1=Calendrier!AJ$1,Calendrier!AJ37="R"),Calendrier!$A37,"")</f>
        <v/>
      </c>
      <c r="AI36" s="173" t="str">
        <f ca="1">IF(AND(AI$1=Calendrier!AK$1,Calendrier!AK37="R"),Calendrier!$A37,"")</f>
        <v/>
      </c>
      <c r="AJ36" s="173" t="str">
        <f>IF(AND(AJ$1=Calendrier!AL$1,Calendrier!AL37="R"),Calendrier!$A37,"")</f>
        <v/>
      </c>
      <c r="AK36" s="173" t="str">
        <f>IF(AND(AK$1=Calendrier!AM$1,Calendrier!AM37="R"),Calendrier!$A37,"")</f>
        <v/>
      </c>
      <c r="AL36" s="173" t="str">
        <f>IF(AND(AL$1=Calendrier!AN$1,Calendrier!AN37="R"),Calendrier!$A37,"")</f>
        <v/>
      </c>
      <c r="AM36" s="173" t="str">
        <f>IF(AND(AM$1=Calendrier!AO$1,Calendrier!AO37="R"),Calendrier!$A37,"")</f>
        <v/>
      </c>
      <c r="AN36" s="173" t="str">
        <f>IF(AND(AN$1=Calendrier!AP$1,Calendrier!AP37="R"),Calendrier!$A37,"")</f>
        <v/>
      </c>
      <c r="AO36" s="173" t="str">
        <f>IF(AND(AO$1=Calendrier!AQ$1,Calendrier!AQ37="R"),Calendrier!$A37,"")</f>
        <v/>
      </c>
      <c r="AP36" s="173" t="str">
        <f>IF(AND(AP$1=Calendrier!AR$1,Calendrier!AR37="R"),Calendrier!$A37,"")</f>
        <v/>
      </c>
      <c r="AQ36" s="173" t="str">
        <f ca="1">IF(AND(AQ$1=Calendrier!AS$1,Calendrier!AS37="R"),Calendrier!$A37,"")</f>
        <v/>
      </c>
      <c r="AR36" s="173" t="str">
        <f ca="1">IF(AND(AR$1=Calendrier!AT$1,Calendrier!AT37="R"),Calendrier!$A37,"")</f>
        <v/>
      </c>
      <c r="AS36" s="173" t="str">
        <f>IF(AND(AS$1=Calendrier!AU$1,Calendrier!AU37="R"),Calendrier!$A37,"")</f>
        <v/>
      </c>
      <c r="AT36" s="173" t="str">
        <f>IF(AND(AT$1=Calendrier!AV$1,Calendrier!AV37="R"),Calendrier!$A37,"")</f>
        <v/>
      </c>
      <c r="AU36" s="173" t="str">
        <f>IF(AND(AU$1=Calendrier!AW$1,Calendrier!AW37="R"),Calendrier!$A37,"")</f>
        <v/>
      </c>
      <c r="AV36" s="173" t="str">
        <f>IF(AND(AV$1=Calendrier!AX$1,Calendrier!AX37="R"),Calendrier!$A37,"")</f>
        <v/>
      </c>
      <c r="AW36" s="173" t="str">
        <f>IF(AND(AW$1=Calendrier!AY$1,Calendrier!AY37="R"),Calendrier!$A37,"")</f>
        <v/>
      </c>
      <c r="AX36" s="173" t="str">
        <f>IF(AND(AX$1=Calendrier!AZ$1,Calendrier!AZ37="R"),Calendrier!$A37,"")</f>
        <v/>
      </c>
      <c r="AY36" s="173" t="str">
        <f>IF(AND(AY$1=Calendrier!BA$1,Calendrier!BA37="R"),Calendrier!$A37,"")</f>
        <v/>
      </c>
      <c r="AZ36" s="173" t="str">
        <f>IF(AND(AZ$1=Calendrier!BB$1,Calendrier!BB37="R"),Calendrier!$A37,"")</f>
        <v/>
      </c>
    </row>
    <row r="37" spans="1:52" x14ac:dyDescent="0.2">
      <c r="A37" s="173" t="str">
        <f>IF(AND(A$1=Calendrier!C$1,Calendrier!C38="R"),Calendrier!$A38,"")</f>
        <v/>
      </c>
      <c r="B37" s="173" t="str">
        <f>IF(AND(B$1=Calendrier!D$1,Calendrier!D38="R"),Calendrier!$A38,"")</f>
        <v/>
      </c>
      <c r="C37" s="173" t="str">
        <f>IF(AND(C$1=Calendrier!E$1,Calendrier!E38="R"),Calendrier!$A38,"")</f>
        <v/>
      </c>
      <c r="D37" s="173" t="str">
        <f>IF(AND(D$1=Calendrier!F$1,Calendrier!F38="R"),Calendrier!$A38,"")</f>
        <v/>
      </c>
      <c r="E37" s="173" t="str">
        <f>IF(AND(E$1=Calendrier!G$1,Calendrier!G38="R"),Calendrier!$A38,"")</f>
        <v/>
      </c>
      <c r="F37" s="173" t="str">
        <f>IF(AND(F$1=Calendrier!H$1,Calendrier!H38="R"),Calendrier!$A38,"")</f>
        <v/>
      </c>
      <c r="G37" s="173" t="str">
        <f>IF(AND(G$1=Calendrier!I$1,Calendrier!I38="R"),Calendrier!$A38,"")</f>
        <v/>
      </c>
      <c r="H37" s="173" t="str">
        <f>IF(AND(H$1=Calendrier!J$1,Calendrier!J38="R"),Calendrier!$A38,"")</f>
        <v/>
      </c>
      <c r="I37" s="173" t="str">
        <f>IF(AND(I$1=Calendrier!K$1,Calendrier!K38="R"),Calendrier!$A38,"")</f>
        <v/>
      </c>
      <c r="J37" s="173" t="str">
        <f>IF(AND(J$1=Calendrier!L$1,Calendrier!L38="R"),Calendrier!$A38,"")</f>
        <v/>
      </c>
      <c r="K37" s="173" t="str">
        <f>IF(AND(K$1=Calendrier!M$1,Calendrier!M38="R"),Calendrier!$A38,"")</f>
        <v/>
      </c>
      <c r="L37" s="173" t="str">
        <f ca="1">IF(AND(L$1=Calendrier!N$1,Calendrier!N38="R"),Calendrier!$A38,"")</f>
        <v/>
      </c>
      <c r="M37" s="173" t="str">
        <f ca="1">IF(AND(M$1=Calendrier!O$1,Calendrier!O38="R"),Calendrier!$A38,"")</f>
        <v/>
      </c>
      <c r="N37" s="173" t="str">
        <f ca="1">IF(AND(N$1=Calendrier!P$1,Calendrier!P38="R"),Calendrier!$A38,"")</f>
        <v/>
      </c>
      <c r="O37" s="173" t="str">
        <f ca="1">IF(AND(O$1=Calendrier!Q$1,Calendrier!Q38="R"),Calendrier!$A38,"")</f>
        <v/>
      </c>
      <c r="P37" s="173" t="str">
        <f ca="1">IF(AND(P$1=Calendrier!R$1,Calendrier!R38="R"),Calendrier!$A38,"")</f>
        <v/>
      </c>
      <c r="Q37" s="173" t="str">
        <f ca="1">IF(AND(Q$1=Calendrier!S$1,Calendrier!S38="R"),Calendrier!$A38,"")</f>
        <v/>
      </c>
      <c r="R37" s="173" t="str">
        <f ca="1">IF(AND(R$1=Calendrier!T$1,Calendrier!T38="R"),Calendrier!$A38,"")</f>
        <v/>
      </c>
      <c r="S37" s="173" t="str">
        <f ca="1">IF(AND(S$1=Calendrier!U$1,Calendrier!U38="R"),Calendrier!$A38,"")</f>
        <v/>
      </c>
      <c r="T37" s="173" t="str">
        <f>IF(AND(T$1=Calendrier!V$1,Calendrier!V38="R"),Calendrier!$A38,"")</f>
        <v/>
      </c>
      <c r="U37" s="173" t="str">
        <f>IF(AND(U$1=Calendrier!W$1,Calendrier!W38="R"),Calendrier!$A38,"")</f>
        <v/>
      </c>
      <c r="V37" s="173" t="str">
        <f>IF(AND(V$1=Calendrier!X$1,Calendrier!X38="R"),Calendrier!$A38,"")</f>
        <v/>
      </c>
      <c r="W37" s="173" t="str">
        <f>IF(AND(W$1=Calendrier!Y$1,Calendrier!Y38="R"),Calendrier!$A38,"")</f>
        <v/>
      </c>
      <c r="X37" s="173" t="str">
        <f>IF(AND(X$1=Calendrier!Z$1,Calendrier!Z38="R"),Calendrier!$A38,"")</f>
        <v/>
      </c>
      <c r="Y37" s="173" t="str">
        <f>IF(AND(Y$1=Calendrier!AA$1,Calendrier!AA38="R"),Calendrier!$A38,"")</f>
        <v/>
      </c>
      <c r="Z37" s="173" t="str">
        <f>IF(AND(Z$1=Calendrier!AB$1,Calendrier!AB38="R"),Calendrier!$A38,"")</f>
        <v/>
      </c>
      <c r="AA37" s="173" t="str">
        <f>IF(AND(AA$1=Calendrier!AC$1,Calendrier!AC38="R"),Calendrier!$A38,"")</f>
        <v/>
      </c>
      <c r="AB37" s="173" t="str">
        <f>IF(AND(AB$1=Calendrier!AD$1,Calendrier!AD38="R"),Calendrier!$A38,"")</f>
        <v/>
      </c>
      <c r="AC37" s="173" t="str">
        <f>IF(AND(AC$1=Calendrier!AE$1,Calendrier!AE38="R"),Calendrier!$A38,"")</f>
        <v/>
      </c>
      <c r="AD37" s="173" t="str">
        <f>IF(AND(AD$1=Calendrier!AF$1,Calendrier!AF38="R"),Calendrier!$A38,"")</f>
        <v/>
      </c>
      <c r="AE37" s="173" t="str">
        <f>IF(AND(AE$1=Calendrier!AG$1,Calendrier!AG38="R"),Calendrier!$A38,"")</f>
        <v/>
      </c>
      <c r="AF37" s="173" t="str">
        <f>IF(AND(AF$1=Calendrier!AH$1,Calendrier!AH38="R"),Calendrier!$A38,"")</f>
        <v/>
      </c>
      <c r="AG37" s="173" t="str">
        <f>IF(AND(AG$1=Calendrier!AI$1,Calendrier!AI38="R"),Calendrier!$A38,"")</f>
        <v/>
      </c>
      <c r="AH37" s="173" t="str">
        <f>IF(AND(AH$1=Calendrier!AJ$1,Calendrier!AJ38="R"),Calendrier!$A38,"")</f>
        <v/>
      </c>
      <c r="AI37" s="173" t="str">
        <f>IF(AND(AI$1=Calendrier!AK$1,Calendrier!AK38="R"),Calendrier!$A38,"")</f>
        <v/>
      </c>
      <c r="AJ37" s="173" t="str">
        <f>IF(AND(AJ$1=Calendrier!AL$1,Calendrier!AL38="R"),Calendrier!$A38,"")</f>
        <v/>
      </c>
      <c r="AK37" s="173" t="str">
        <f>IF(AND(AK$1=Calendrier!AM$1,Calendrier!AM38="R"),Calendrier!$A38,"")</f>
        <v/>
      </c>
      <c r="AL37" s="173" t="str">
        <f>IF(AND(AL$1=Calendrier!AN$1,Calendrier!AN38="R"),Calendrier!$A38,"")</f>
        <v/>
      </c>
      <c r="AM37" s="173" t="str">
        <f>IF(AND(AM$1=Calendrier!AO$1,Calendrier!AO38="R"),Calendrier!$A38,"")</f>
        <v/>
      </c>
      <c r="AN37" s="173" t="str">
        <f>IF(AND(AN$1=Calendrier!AP$1,Calendrier!AP38="R"),Calendrier!$A38,"")</f>
        <v/>
      </c>
      <c r="AO37" s="173" t="str">
        <f>IF(AND(AO$1=Calendrier!AQ$1,Calendrier!AQ38="R"),Calendrier!$A38,"")</f>
        <v/>
      </c>
      <c r="AP37" s="173" t="str">
        <f>IF(AND(AP$1=Calendrier!AR$1,Calendrier!AR38="R"),Calendrier!$A38,"")</f>
        <v/>
      </c>
      <c r="AQ37" s="173" t="str">
        <f>IF(AND(AQ$1=Calendrier!AS$1,Calendrier!AS38="R"),Calendrier!$A38,"")</f>
        <v/>
      </c>
      <c r="AR37" s="173" t="str">
        <f>IF(AND(AR$1=Calendrier!AT$1,Calendrier!AT38="R"),Calendrier!$A38,"")</f>
        <v/>
      </c>
      <c r="AS37" s="173" t="str">
        <f>IF(AND(AS$1=Calendrier!AU$1,Calendrier!AU38="R"),Calendrier!$A38,"")</f>
        <v/>
      </c>
      <c r="AT37" s="173" t="str">
        <f>IF(AND(AT$1=Calendrier!AV$1,Calendrier!AV38="R"),Calendrier!$A38,"")</f>
        <v/>
      </c>
      <c r="AU37" s="173" t="str">
        <f>IF(AND(AU$1=Calendrier!AW$1,Calendrier!AW38="R"),Calendrier!$A38,"")</f>
        <v/>
      </c>
      <c r="AV37" s="173" t="str">
        <f>IF(AND(AV$1=Calendrier!AX$1,Calendrier!AX38="R"),Calendrier!$A38,"")</f>
        <v/>
      </c>
      <c r="AW37" s="173" t="str">
        <f>IF(AND(AW$1=Calendrier!AY$1,Calendrier!AY38="R"),Calendrier!$A38,"")</f>
        <v/>
      </c>
      <c r="AX37" s="173" t="str">
        <f>IF(AND(AX$1=Calendrier!AZ$1,Calendrier!AZ38="R"),Calendrier!$A38,"")</f>
        <v/>
      </c>
      <c r="AY37" s="173" t="str">
        <f>IF(AND(AY$1=Calendrier!BA$1,Calendrier!BA38="R"),Calendrier!$A38,"")</f>
        <v/>
      </c>
      <c r="AZ37" s="173" t="str">
        <f>IF(AND(AZ$1=Calendrier!BB$1,Calendrier!BB38="R"),Calendrier!$A38,"")</f>
        <v/>
      </c>
    </row>
    <row r="38" spans="1:52" x14ac:dyDescent="0.2">
      <c r="A38" s="173" t="str">
        <f>IF(AND(A$1=Calendrier!C$1,Calendrier!C39="R"),Calendrier!$A39,"")</f>
        <v/>
      </c>
      <c r="B38" s="173" t="str">
        <f>IF(AND(B$1=Calendrier!D$1,Calendrier!D39="R"),Calendrier!$A39,"")</f>
        <v/>
      </c>
      <c r="C38" s="173" t="str">
        <f>IF(AND(C$1=Calendrier!E$1,Calendrier!E39="R"),Calendrier!$A39,"")</f>
        <v/>
      </c>
      <c r="D38" s="173" t="str">
        <f>IF(AND(D$1=Calendrier!F$1,Calendrier!F39="R"),Calendrier!$A39,"")</f>
        <v/>
      </c>
      <c r="E38" s="173" t="str">
        <f>IF(AND(E$1=Calendrier!G$1,Calendrier!G39="R"),Calendrier!$A39,"")</f>
        <v/>
      </c>
      <c r="F38" s="173" t="str">
        <f>IF(AND(F$1=Calendrier!H$1,Calendrier!H39="R"),Calendrier!$A39,"")</f>
        <v/>
      </c>
      <c r="G38" s="173" t="str">
        <f>IF(AND(G$1=Calendrier!I$1,Calendrier!I39="R"),Calendrier!$A39,"")</f>
        <v/>
      </c>
      <c r="H38" s="173" t="str">
        <f>IF(AND(H$1=Calendrier!J$1,Calendrier!J39="R"),Calendrier!$A39,"")</f>
        <v/>
      </c>
      <c r="I38" s="173" t="str">
        <f>IF(AND(I$1=Calendrier!K$1,Calendrier!K39="R"),Calendrier!$A39,"")</f>
        <v/>
      </c>
      <c r="J38" s="173" t="str">
        <f>IF(AND(J$1=Calendrier!L$1,Calendrier!L39="R"),Calendrier!$A39,"")</f>
        <v/>
      </c>
      <c r="K38" s="173" t="str">
        <f>IF(AND(K$1=Calendrier!M$1,Calendrier!M39="R"),Calendrier!$A39,"")</f>
        <v/>
      </c>
      <c r="L38" s="173" t="str">
        <f>IF(AND(L$1=Calendrier!N$1,Calendrier!N39="R"),Calendrier!$A39,"")</f>
        <v/>
      </c>
      <c r="M38" s="173" t="str">
        <f>IF(AND(M$1=Calendrier!O$1,Calendrier!O39="R"),Calendrier!$A39,"")</f>
        <v/>
      </c>
      <c r="N38" s="173" t="str">
        <f>IF(AND(N$1=Calendrier!P$1,Calendrier!P39="R"),Calendrier!$A39,"")</f>
        <v/>
      </c>
      <c r="O38" s="173" t="str">
        <f>IF(AND(O$1=Calendrier!Q$1,Calendrier!Q39="R"),Calendrier!$A39,"")</f>
        <v/>
      </c>
      <c r="P38" s="173" t="str">
        <f>IF(AND(P$1=Calendrier!R$1,Calendrier!R39="R"),Calendrier!$A39,"")</f>
        <v/>
      </c>
      <c r="Q38" s="173" t="str">
        <f>IF(AND(Q$1=Calendrier!S$1,Calendrier!S39="R"),Calendrier!$A39,"")</f>
        <v/>
      </c>
      <c r="R38" s="173" t="str">
        <f>IF(AND(R$1=Calendrier!T$1,Calendrier!T39="R"),Calendrier!$A39,"")</f>
        <v/>
      </c>
      <c r="S38" s="173" t="str">
        <f>IF(AND(S$1=Calendrier!U$1,Calendrier!U39="R"),Calendrier!$A39,"")</f>
        <v/>
      </c>
      <c r="T38" s="173" t="str">
        <f>IF(AND(T$1=Calendrier!V$1,Calendrier!V39="R"),Calendrier!$A39,"")</f>
        <v/>
      </c>
      <c r="U38" s="173" t="str">
        <f>IF(AND(U$1=Calendrier!W$1,Calendrier!W39="R"),Calendrier!$A39,"")</f>
        <v/>
      </c>
      <c r="V38" s="173" t="str">
        <f>IF(AND(V$1=Calendrier!X$1,Calendrier!X39="R"),Calendrier!$A39,"")</f>
        <v/>
      </c>
      <c r="W38" s="173" t="str">
        <f>IF(AND(W$1=Calendrier!Y$1,Calendrier!Y39="R"),Calendrier!$A39,"")</f>
        <v/>
      </c>
      <c r="X38" s="173" t="str">
        <f>IF(AND(X$1=Calendrier!Z$1,Calendrier!Z39="R"),Calendrier!$A39,"")</f>
        <v/>
      </c>
      <c r="Y38" s="173" t="str">
        <f>IF(AND(Y$1=Calendrier!AA$1,Calendrier!AA39="R"),Calendrier!$A39,"")</f>
        <v/>
      </c>
      <c r="Z38" s="173" t="str">
        <f>IF(AND(Z$1=Calendrier!AB$1,Calendrier!AB39="R"),Calendrier!$A39,"")</f>
        <v/>
      </c>
      <c r="AA38" s="173" t="str">
        <f>IF(AND(AA$1=Calendrier!AC$1,Calendrier!AC39="R"),Calendrier!$A39,"")</f>
        <v/>
      </c>
      <c r="AB38" s="173" t="str">
        <f>IF(AND(AB$1=Calendrier!AD$1,Calendrier!AD39="R"),Calendrier!$A39,"")</f>
        <v>pomme de terre</v>
      </c>
      <c r="AC38" s="173" t="str">
        <f>IF(AND(AC$1=Calendrier!AE$1,Calendrier!AE39="R"),Calendrier!$A39,"")</f>
        <v>pomme de terre</v>
      </c>
      <c r="AD38" s="173" t="str">
        <f>IF(AND(AD$1=Calendrier!AF$1,Calendrier!AF39="R"),Calendrier!$A39,"")</f>
        <v>pomme de terre</v>
      </c>
      <c r="AE38" s="173" t="str">
        <f>IF(AND(AE$1=Calendrier!AG$1,Calendrier!AG39="R"),Calendrier!$A39,"")</f>
        <v>pomme de terre</v>
      </c>
      <c r="AF38" s="173" t="str">
        <f>IF(AND(AF$1=Calendrier!AH$1,Calendrier!AH39="R"),Calendrier!$A39,"")</f>
        <v>pomme de terre</v>
      </c>
      <c r="AG38" s="173" t="str">
        <f>IF(AND(AG$1=Calendrier!AI$1,Calendrier!AI39="R"),Calendrier!$A39,"")</f>
        <v>pomme de terre</v>
      </c>
      <c r="AH38" s="173" t="str">
        <f>IF(AND(AH$1=Calendrier!AJ$1,Calendrier!AJ39="R"),Calendrier!$A39,"")</f>
        <v>pomme de terre</v>
      </c>
      <c r="AI38" s="173" t="str">
        <f>IF(AND(AI$1=Calendrier!AK$1,Calendrier!AK39="R"),Calendrier!$A39,"")</f>
        <v>pomme de terre</v>
      </c>
      <c r="AJ38" s="173" t="str">
        <f>IF(AND(AJ$1=Calendrier!AL$1,Calendrier!AL39="R"),Calendrier!$A39,"")</f>
        <v/>
      </c>
      <c r="AK38" s="173" t="str">
        <f>IF(AND(AK$1=Calendrier!AM$1,Calendrier!AM39="R"),Calendrier!$A39,"")</f>
        <v/>
      </c>
      <c r="AL38" s="173" t="str">
        <f>IF(AND(AL$1=Calendrier!AN$1,Calendrier!AN39="R"),Calendrier!$A39,"")</f>
        <v/>
      </c>
      <c r="AM38" s="173" t="str">
        <f>IF(AND(AM$1=Calendrier!AO$1,Calendrier!AO39="R"),Calendrier!$A39,"")</f>
        <v/>
      </c>
      <c r="AN38" s="173" t="str">
        <f>IF(AND(AN$1=Calendrier!AP$1,Calendrier!AP39="R"),Calendrier!$A39,"")</f>
        <v/>
      </c>
      <c r="AO38" s="173" t="str">
        <f>IF(AND(AO$1=Calendrier!AQ$1,Calendrier!AQ39="R"),Calendrier!$A39,"")</f>
        <v/>
      </c>
      <c r="AP38" s="173" t="str">
        <f>IF(AND(AP$1=Calendrier!AR$1,Calendrier!AR39="R"),Calendrier!$A39,"")</f>
        <v/>
      </c>
      <c r="AQ38" s="173" t="str">
        <f>IF(AND(AQ$1=Calendrier!AS$1,Calendrier!AS39="R"),Calendrier!$A39,"")</f>
        <v/>
      </c>
      <c r="AR38" s="173" t="str">
        <f>IF(AND(AR$1=Calendrier!AT$1,Calendrier!AT39="R"),Calendrier!$A39,"")</f>
        <v/>
      </c>
      <c r="AS38" s="173" t="str">
        <f>IF(AND(AS$1=Calendrier!AU$1,Calendrier!AU39="R"),Calendrier!$A39,"")</f>
        <v/>
      </c>
      <c r="AT38" s="173" t="str">
        <f>IF(AND(AT$1=Calendrier!AV$1,Calendrier!AV39="R"),Calendrier!$A39,"")</f>
        <v/>
      </c>
      <c r="AU38" s="173" t="str">
        <f>IF(AND(AU$1=Calendrier!AW$1,Calendrier!AW39="R"),Calendrier!$A39,"")</f>
        <v/>
      </c>
      <c r="AV38" s="173" t="str">
        <f>IF(AND(AV$1=Calendrier!AX$1,Calendrier!AX39="R"),Calendrier!$A39,"")</f>
        <v/>
      </c>
      <c r="AW38" s="173" t="str">
        <f>IF(AND(AW$1=Calendrier!AY$1,Calendrier!AY39="R"),Calendrier!$A39,"")</f>
        <v/>
      </c>
      <c r="AX38" s="173" t="str">
        <f>IF(AND(AX$1=Calendrier!AZ$1,Calendrier!AZ39="R"),Calendrier!$A39,"")</f>
        <v/>
      </c>
      <c r="AY38" s="173" t="str">
        <f>IF(AND(AY$1=Calendrier!BA$1,Calendrier!BA39="R"),Calendrier!$A39,"")</f>
        <v/>
      </c>
      <c r="AZ38" s="173" t="str">
        <f>IF(AND(AZ$1=Calendrier!BB$1,Calendrier!BB39="R"),Calendrier!$A39,"")</f>
        <v/>
      </c>
    </row>
    <row r="39" spans="1:52" x14ac:dyDescent="0.2">
      <c r="A39" s="173" t="str">
        <f>IF(AND(A$1=Calendrier!C$1,Calendrier!C40="R"),Calendrier!$A40,"")</f>
        <v/>
      </c>
      <c r="B39" s="173" t="str">
        <f>IF(AND(B$1=Calendrier!D$1,Calendrier!D40="R"),Calendrier!$A40,"")</f>
        <v/>
      </c>
      <c r="C39" s="173" t="str">
        <f>IF(AND(C$1=Calendrier!E$1,Calendrier!E40="R"),Calendrier!$A40,"")</f>
        <v/>
      </c>
      <c r="D39" s="173" t="str">
        <f>IF(AND(D$1=Calendrier!F$1,Calendrier!F40="R"),Calendrier!$A40,"")</f>
        <v/>
      </c>
      <c r="E39" s="173" t="str">
        <f>IF(AND(E$1=Calendrier!G$1,Calendrier!G40="R"),Calendrier!$A40,"")</f>
        <v/>
      </c>
      <c r="F39" s="173" t="str">
        <f>IF(AND(F$1=Calendrier!H$1,Calendrier!H40="R"),Calendrier!$A40,"")</f>
        <v/>
      </c>
      <c r="G39" s="173" t="str">
        <f>IF(AND(G$1=Calendrier!I$1,Calendrier!I40="R"),Calendrier!$A40,"")</f>
        <v/>
      </c>
      <c r="H39" s="173" t="str">
        <f>IF(AND(H$1=Calendrier!J$1,Calendrier!J40="R"),Calendrier!$A40,"")</f>
        <v/>
      </c>
      <c r="I39" s="173" t="str">
        <f>IF(AND(I$1=Calendrier!K$1,Calendrier!K40="R"),Calendrier!$A40,"")</f>
        <v/>
      </c>
      <c r="J39" s="173" t="str">
        <f>IF(AND(J$1=Calendrier!L$1,Calendrier!L40="R"),Calendrier!$A40,"")</f>
        <v/>
      </c>
      <c r="K39" s="173" t="str">
        <f>IF(AND(K$1=Calendrier!M$1,Calendrier!M40="R"),Calendrier!$A40,"")</f>
        <v/>
      </c>
      <c r="L39" s="173" t="str">
        <f>IF(AND(L$1=Calendrier!N$1,Calendrier!N40="R"),Calendrier!$A40,"")</f>
        <v/>
      </c>
      <c r="M39" s="173" t="str">
        <f>IF(AND(M$1=Calendrier!O$1,Calendrier!O40="R"),Calendrier!$A40,"")</f>
        <v/>
      </c>
      <c r="N39" s="173" t="str">
        <f>IF(AND(N$1=Calendrier!P$1,Calendrier!P40="R"),Calendrier!$A40,"")</f>
        <v/>
      </c>
      <c r="O39" s="173" t="str">
        <f>IF(AND(O$1=Calendrier!Q$1,Calendrier!Q40="R"),Calendrier!$A40,"")</f>
        <v/>
      </c>
      <c r="P39" s="173" t="str">
        <f>IF(AND(P$1=Calendrier!R$1,Calendrier!R40="R"),Calendrier!$A40,"")</f>
        <v/>
      </c>
      <c r="Q39" s="173" t="str">
        <f>IF(AND(Q$1=Calendrier!S$1,Calendrier!S40="R"),Calendrier!$A40,"")</f>
        <v/>
      </c>
      <c r="R39" s="173" t="str">
        <f>IF(AND(R$1=Calendrier!T$1,Calendrier!T40="R"),Calendrier!$A40,"")</f>
        <v/>
      </c>
      <c r="S39" s="173" t="str">
        <f>IF(AND(S$1=Calendrier!U$1,Calendrier!U40="R"),Calendrier!$A40,"")</f>
        <v/>
      </c>
      <c r="T39" s="173" t="str">
        <f>IF(AND(T$1=Calendrier!V$1,Calendrier!V40="R"),Calendrier!$A40,"")</f>
        <v/>
      </c>
      <c r="U39" s="173" t="str">
        <f>IF(AND(U$1=Calendrier!W$1,Calendrier!W40="R"),Calendrier!$A40,"")</f>
        <v/>
      </c>
      <c r="V39" s="173" t="str">
        <f>IF(AND(V$1=Calendrier!X$1,Calendrier!X40="R"),Calendrier!$A40,"")</f>
        <v/>
      </c>
      <c r="W39" s="173" t="str">
        <f>IF(AND(W$1=Calendrier!Y$1,Calendrier!Y40="R"),Calendrier!$A40,"")</f>
        <v/>
      </c>
      <c r="X39" s="173" t="str">
        <f>IF(AND(X$1=Calendrier!Z$1,Calendrier!Z40="R"),Calendrier!$A40,"")</f>
        <v/>
      </c>
      <c r="Y39" s="173" t="str">
        <f>IF(AND(Y$1=Calendrier!AA$1,Calendrier!AA40="R"),Calendrier!$A40,"")</f>
        <v/>
      </c>
      <c r="Z39" s="173" t="str">
        <f>IF(AND(Z$1=Calendrier!AB$1,Calendrier!AB40="R"),Calendrier!$A40,"")</f>
        <v/>
      </c>
      <c r="AA39" s="173" t="str">
        <f>IF(AND(AA$1=Calendrier!AC$1,Calendrier!AC40="R"),Calendrier!$A40,"")</f>
        <v/>
      </c>
      <c r="AB39" s="173" t="str">
        <f ca="1">IF(AND(AB$1=Calendrier!AD$1,Calendrier!AD40="R"),Calendrier!$A40,"")</f>
        <v/>
      </c>
      <c r="AC39" s="173" t="str">
        <f ca="1">IF(AND(AC$1=Calendrier!AE$1,Calendrier!AE40="R"),Calendrier!$A40,"")</f>
        <v/>
      </c>
      <c r="AD39" s="173" t="str">
        <f ca="1">IF(AND(AD$1=Calendrier!AF$1,Calendrier!AF40="R"),Calendrier!$A40,"")</f>
        <v/>
      </c>
      <c r="AE39" s="173" t="str">
        <f ca="1">IF(AND(AE$1=Calendrier!AG$1,Calendrier!AG40="R"),Calendrier!$A40,"")</f>
        <v/>
      </c>
      <c r="AF39" s="173" t="str">
        <f ca="1">IF(AND(AF$1=Calendrier!AH$1,Calendrier!AH40="R"),Calendrier!$A40,"")</f>
        <v/>
      </c>
      <c r="AG39" s="173" t="str">
        <f ca="1">IF(AND(AG$1=Calendrier!AI$1,Calendrier!AI40="R"),Calendrier!$A40,"")</f>
        <v/>
      </c>
      <c r="AH39" s="173" t="str">
        <f ca="1">IF(AND(AH$1=Calendrier!AJ$1,Calendrier!AJ40="R"),Calendrier!$A40,"")</f>
        <v/>
      </c>
      <c r="AI39" s="173" t="str">
        <f ca="1">IF(AND(AI$1=Calendrier!AK$1,Calendrier!AK40="R"),Calendrier!$A40,"")</f>
        <v/>
      </c>
      <c r="AJ39" s="173" t="str">
        <f>IF(AND(AJ$1=Calendrier!AL$1,Calendrier!AL40="R"),Calendrier!$A40,"")</f>
        <v/>
      </c>
      <c r="AK39" s="173" t="str">
        <f>IF(AND(AK$1=Calendrier!AM$1,Calendrier!AM40="R"),Calendrier!$A40,"")</f>
        <v/>
      </c>
      <c r="AL39" s="173" t="str">
        <f>IF(AND(AL$1=Calendrier!AN$1,Calendrier!AN40="R"),Calendrier!$A40,"")</f>
        <v/>
      </c>
      <c r="AM39" s="173" t="str">
        <f>IF(AND(AM$1=Calendrier!AO$1,Calendrier!AO40="R"),Calendrier!$A40,"")</f>
        <v/>
      </c>
      <c r="AN39" s="173" t="str">
        <f>IF(AND(AN$1=Calendrier!AP$1,Calendrier!AP40="R"),Calendrier!$A40,"")</f>
        <v/>
      </c>
      <c r="AO39" s="173" t="str">
        <f>IF(AND(AO$1=Calendrier!AQ$1,Calendrier!AQ40="R"),Calendrier!$A40,"")</f>
        <v/>
      </c>
      <c r="AP39" s="173" t="str">
        <f>IF(AND(AP$1=Calendrier!AR$1,Calendrier!AR40="R"),Calendrier!$A40,"")</f>
        <v/>
      </c>
      <c r="AQ39" s="173" t="str">
        <f>IF(AND(AQ$1=Calendrier!AS$1,Calendrier!AS40="R"),Calendrier!$A40,"")</f>
        <v/>
      </c>
      <c r="AR39" s="173" t="str">
        <f>IF(AND(AR$1=Calendrier!AT$1,Calendrier!AT40="R"),Calendrier!$A40,"")</f>
        <v/>
      </c>
      <c r="AS39" s="173" t="str">
        <f>IF(AND(AS$1=Calendrier!AU$1,Calendrier!AU40="R"),Calendrier!$A40,"")</f>
        <v/>
      </c>
      <c r="AT39" s="173" t="str">
        <f>IF(AND(AT$1=Calendrier!AV$1,Calendrier!AV40="R"),Calendrier!$A40,"")</f>
        <v/>
      </c>
      <c r="AU39" s="173" t="str">
        <f>IF(AND(AU$1=Calendrier!AW$1,Calendrier!AW40="R"),Calendrier!$A40,"")</f>
        <v/>
      </c>
      <c r="AV39" s="173" t="str">
        <f>IF(AND(AV$1=Calendrier!AX$1,Calendrier!AX40="R"),Calendrier!$A40,"")</f>
        <v/>
      </c>
      <c r="AW39" s="173" t="str">
        <f>IF(AND(AW$1=Calendrier!AY$1,Calendrier!AY40="R"),Calendrier!$A40,"")</f>
        <v/>
      </c>
      <c r="AX39" s="173" t="str">
        <f>IF(AND(AX$1=Calendrier!AZ$1,Calendrier!AZ40="R"),Calendrier!$A40,"")</f>
        <v/>
      </c>
      <c r="AY39" s="173" t="str">
        <f>IF(AND(AY$1=Calendrier!BA$1,Calendrier!BA40="R"),Calendrier!$A40,"")</f>
        <v/>
      </c>
      <c r="AZ39" s="173" t="str">
        <f>IF(AND(AZ$1=Calendrier!BB$1,Calendrier!BB40="R"),Calendrier!$A40,"")</f>
        <v/>
      </c>
    </row>
    <row r="40" spans="1:52" x14ac:dyDescent="0.2">
      <c r="A40" s="173" t="str">
        <f>IF(AND(A$1=Calendrier!C$1,Calendrier!C41="R"),Calendrier!$A41,"")</f>
        <v/>
      </c>
      <c r="B40" s="173" t="str">
        <f>IF(AND(B$1=Calendrier!D$1,Calendrier!D41="R"),Calendrier!$A41,"")</f>
        <v/>
      </c>
      <c r="C40" s="173" t="str">
        <f>IF(AND(C$1=Calendrier!E$1,Calendrier!E41="R"),Calendrier!$A41,"")</f>
        <v/>
      </c>
      <c r="D40" s="173" t="str">
        <f>IF(AND(D$1=Calendrier!F$1,Calendrier!F41="R"),Calendrier!$A41,"")</f>
        <v/>
      </c>
      <c r="E40" s="173" t="str">
        <f>IF(AND(E$1=Calendrier!G$1,Calendrier!G41="R"),Calendrier!$A41,"")</f>
        <v/>
      </c>
      <c r="F40" s="173" t="str">
        <f>IF(AND(F$1=Calendrier!H$1,Calendrier!H41="R"),Calendrier!$A41,"")</f>
        <v/>
      </c>
      <c r="G40" s="173" t="str">
        <f>IF(AND(G$1=Calendrier!I$1,Calendrier!I41="R"),Calendrier!$A41,"")</f>
        <v/>
      </c>
      <c r="H40" s="173" t="str">
        <f>IF(AND(H$1=Calendrier!J$1,Calendrier!J41="R"),Calendrier!$A41,"")</f>
        <v/>
      </c>
      <c r="I40" s="173" t="str">
        <f>IF(AND(I$1=Calendrier!K$1,Calendrier!K41="R"),Calendrier!$A41,"")</f>
        <v/>
      </c>
      <c r="J40" s="173" t="str">
        <f>IF(AND(J$1=Calendrier!L$1,Calendrier!L41="R"),Calendrier!$A41,"")</f>
        <v/>
      </c>
      <c r="K40" s="173" t="str">
        <f ca="1">IF(AND(K$1=Calendrier!M$1,Calendrier!M41="R"),Calendrier!$A41,"")</f>
        <v/>
      </c>
      <c r="L40" s="173" t="str">
        <f ca="1">IF(AND(L$1=Calendrier!N$1,Calendrier!N41="R"),Calendrier!$A41,"")</f>
        <v/>
      </c>
      <c r="M40" s="173" t="str">
        <f>IF(AND(M$1=Calendrier!O$1,Calendrier!O41="R"),Calendrier!$A41,"")</f>
        <v/>
      </c>
      <c r="N40" s="173" t="str">
        <f>IF(AND(N$1=Calendrier!P$1,Calendrier!P41="R"),Calendrier!$A41,"")</f>
        <v/>
      </c>
      <c r="O40" s="173" t="str">
        <f>IF(AND(O$1=Calendrier!Q$1,Calendrier!Q41="R"),Calendrier!$A41,"")</f>
        <v/>
      </c>
      <c r="P40" s="173" t="str">
        <f>IF(AND(P$1=Calendrier!R$1,Calendrier!R41="R"),Calendrier!$A41,"")</f>
        <v/>
      </c>
      <c r="Q40" s="173" t="str">
        <f>IF(AND(Q$1=Calendrier!S$1,Calendrier!S41="R"),Calendrier!$A41,"")</f>
        <v/>
      </c>
      <c r="R40" s="173" t="str">
        <f>IF(AND(R$1=Calendrier!T$1,Calendrier!T41="R"),Calendrier!$A41,"")</f>
        <v/>
      </c>
      <c r="S40" s="173" t="str">
        <f>IF(AND(S$1=Calendrier!U$1,Calendrier!U41="R"),Calendrier!$A41,"")</f>
        <v/>
      </c>
      <c r="T40" s="173" t="str">
        <f>IF(AND(T$1=Calendrier!V$1,Calendrier!V41="R"),Calendrier!$A41,"")</f>
        <v/>
      </c>
      <c r="U40" s="173" t="str">
        <f>IF(AND(U$1=Calendrier!W$1,Calendrier!W41="R"),Calendrier!$A41,"")</f>
        <v/>
      </c>
      <c r="V40" s="173" t="str">
        <f>IF(AND(V$1=Calendrier!X$1,Calendrier!X41="R"),Calendrier!$A41,"")</f>
        <v/>
      </c>
      <c r="W40" s="173" t="str">
        <f>IF(AND(W$1=Calendrier!Y$1,Calendrier!Y41="R"),Calendrier!$A41,"")</f>
        <v/>
      </c>
      <c r="X40" s="173" t="str">
        <f ca="1">IF(AND(X$1=Calendrier!Z$1,Calendrier!Z41="R"),Calendrier!$A41,"")</f>
        <v/>
      </c>
      <c r="Y40" s="173" t="str">
        <f ca="1">IF(AND(Y$1=Calendrier!AA$1,Calendrier!AA41="R"),Calendrier!$A41,"")</f>
        <v/>
      </c>
      <c r="Z40" s="173" t="str">
        <f ca="1">IF(AND(Z$1=Calendrier!AB$1,Calendrier!AB41="R"),Calendrier!$A41,"")</f>
        <v/>
      </c>
      <c r="AA40" s="173" t="str">
        <f ca="1">IF(AND(AA$1=Calendrier!AC$1,Calendrier!AC41="R"),Calendrier!$A41,"")</f>
        <v/>
      </c>
      <c r="AB40" s="173" t="str">
        <f ca="1">IF(AND(AB$1=Calendrier!AD$1,Calendrier!AD41="R"),Calendrier!$A41,"")</f>
        <v/>
      </c>
      <c r="AC40" s="173" t="str">
        <f ca="1">IF(AND(AC$1=Calendrier!AE$1,Calendrier!AE41="R"),Calendrier!$A41,"")</f>
        <v/>
      </c>
      <c r="AD40" s="173" t="str">
        <f ca="1">IF(AND(AD$1=Calendrier!AF$1,Calendrier!AF41="R"),Calendrier!$A41,"")</f>
        <v/>
      </c>
      <c r="AE40" s="173" t="str">
        <f ca="1">IF(AND(AE$1=Calendrier!AG$1,Calendrier!AG41="R"),Calendrier!$A41,"")</f>
        <v/>
      </c>
      <c r="AF40" s="173" t="str">
        <f>IF(AND(AF$1=Calendrier!AH$1,Calendrier!AH41="R"),Calendrier!$A41,"")</f>
        <v/>
      </c>
      <c r="AG40" s="173" t="str">
        <f>IF(AND(AG$1=Calendrier!AI$1,Calendrier!AI41="R"),Calendrier!$A41,"")</f>
        <v/>
      </c>
      <c r="AH40" s="173" t="str">
        <f>IF(AND(AH$1=Calendrier!AJ$1,Calendrier!AJ41="R"),Calendrier!$A41,"")</f>
        <v/>
      </c>
      <c r="AI40" s="173" t="str">
        <f>IF(AND(AI$1=Calendrier!AK$1,Calendrier!AK41="R"),Calendrier!$A41,"")</f>
        <v/>
      </c>
      <c r="AJ40" s="173" t="str">
        <f>IF(AND(AJ$1=Calendrier!AL$1,Calendrier!AL41="R"),Calendrier!$A41,"")</f>
        <v/>
      </c>
      <c r="AK40" s="173" t="str">
        <f>IF(AND(AK$1=Calendrier!AM$1,Calendrier!AM41="R"),Calendrier!$A41,"")</f>
        <v/>
      </c>
      <c r="AL40" s="173" t="str">
        <f>IF(AND(AL$1=Calendrier!AN$1,Calendrier!AN41="R"),Calendrier!$A41,"")</f>
        <v/>
      </c>
      <c r="AM40" s="173" t="str">
        <f ca="1">IF(AND(AM$1=Calendrier!AO$1,Calendrier!AO41="R"),Calendrier!$A41,"")</f>
        <v/>
      </c>
      <c r="AN40" s="173" t="str">
        <f ca="1">IF(AND(AN$1=Calendrier!AP$1,Calendrier!AP41="R"),Calendrier!$A41,"")</f>
        <v/>
      </c>
      <c r="AO40" s="173" t="str">
        <f>IF(AND(AO$1=Calendrier!AQ$1,Calendrier!AQ41="R"),Calendrier!$A41,"")</f>
        <v/>
      </c>
      <c r="AP40" s="173" t="str">
        <f>IF(AND(AP$1=Calendrier!AR$1,Calendrier!AR41="R"),Calendrier!$A41,"")</f>
        <v/>
      </c>
      <c r="AQ40" s="173" t="str">
        <f>IF(AND(AQ$1=Calendrier!AS$1,Calendrier!AS41="R"),Calendrier!$A41,"")</f>
        <v/>
      </c>
      <c r="AR40" s="173" t="str">
        <f>IF(AND(AR$1=Calendrier!AT$1,Calendrier!AT41="R"),Calendrier!$A41,"")</f>
        <v/>
      </c>
      <c r="AS40" s="173" t="str">
        <f>IF(AND(AS$1=Calendrier!AU$1,Calendrier!AU41="R"),Calendrier!$A41,"")</f>
        <v/>
      </c>
      <c r="AT40" s="173" t="str">
        <f>IF(AND(AT$1=Calendrier!AV$1,Calendrier!AV41="R"),Calendrier!$A41,"")</f>
        <v/>
      </c>
      <c r="AU40" s="173" t="str">
        <f>IF(AND(AU$1=Calendrier!AW$1,Calendrier!AW41="R"),Calendrier!$A41,"")</f>
        <v/>
      </c>
      <c r="AV40" s="173" t="str">
        <f>IF(AND(AV$1=Calendrier!AX$1,Calendrier!AX41="R"),Calendrier!$A41,"")</f>
        <v/>
      </c>
      <c r="AW40" s="173" t="str">
        <f>IF(AND(AW$1=Calendrier!AY$1,Calendrier!AY41="R"),Calendrier!$A41,"")</f>
        <v/>
      </c>
      <c r="AX40" s="173" t="str">
        <f>IF(AND(AX$1=Calendrier!AZ$1,Calendrier!AZ41="R"),Calendrier!$A41,"")</f>
        <v/>
      </c>
      <c r="AY40" s="173" t="str">
        <f>IF(AND(AY$1=Calendrier!BA$1,Calendrier!BA41="R"),Calendrier!$A41,"")</f>
        <v/>
      </c>
      <c r="AZ40" s="173" t="str">
        <f>IF(AND(AZ$1=Calendrier!BB$1,Calendrier!BB41="R"),Calendrier!$A41,"")</f>
        <v/>
      </c>
    </row>
    <row r="41" spans="1:52" x14ac:dyDescent="0.2">
      <c r="A41" s="173" t="str">
        <f>IF(AND(A$1=Calendrier!C$1,Calendrier!C42="R"),Calendrier!$A42,"")</f>
        <v/>
      </c>
      <c r="B41" s="173" t="str">
        <f>IF(AND(B$1=Calendrier!D$1,Calendrier!D42="R"),Calendrier!$A42,"")</f>
        <v/>
      </c>
      <c r="C41" s="173" t="str">
        <f>IF(AND(C$1=Calendrier!E$1,Calendrier!E42="R"),Calendrier!$A42,"")</f>
        <v/>
      </c>
      <c r="D41" s="173" t="str">
        <f>IF(AND(D$1=Calendrier!F$1,Calendrier!F42="R"),Calendrier!$A42,"")</f>
        <v/>
      </c>
      <c r="E41" s="173" t="str">
        <f>IF(AND(E$1=Calendrier!G$1,Calendrier!G42="R"),Calendrier!$A42,"")</f>
        <v/>
      </c>
      <c r="F41" s="173" t="str">
        <f>IF(AND(F$1=Calendrier!H$1,Calendrier!H42="R"),Calendrier!$A42,"")</f>
        <v/>
      </c>
      <c r="G41" s="173" t="str">
        <f>IF(AND(G$1=Calendrier!I$1,Calendrier!I42="R"),Calendrier!$A42,"")</f>
        <v/>
      </c>
      <c r="H41" s="173" t="str">
        <f>IF(AND(H$1=Calendrier!J$1,Calendrier!J42="R"),Calendrier!$A42,"")</f>
        <v/>
      </c>
      <c r="I41" s="173" t="str">
        <f>IF(AND(I$1=Calendrier!K$1,Calendrier!K42="R"),Calendrier!$A42,"")</f>
        <v/>
      </c>
      <c r="J41" s="173" t="str">
        <f>IF(AND(J$1=Calendrier!L$1,Calendrier!L42="R"),Calendrier!$A42,"")</f>
        <v/>
      </c>
      <c r="K41" s="173" t="str">
        <f>IF(AND(K$1=Calendrier!M$1,Calendrier!M42="R"),Calendrier!$A42,"")</f>
        <v/>
      </c>
      <c r="L41" s="173" t="str">
        <f>IF(AND(L$1=Calendrier!N$1,Calendrier!N42="R"),Calendrier!$A42,"")</f>
        <v/>
      </c>
      <c r="M41" s="173" t="str">
        <f>IF(AND(M$1=Calendrier!O$1,Calendrier!O42="R"),Calendrier!$A42,"")</f>
        <v/>
      </c>
      <c r="N41" s="173" t="str">
        <f>IF(AND(N$1=Calendrier!P$1,Calendrier!P42="R"),Calendrier!$A42,"")</f>
        <v/>
      </c>
      <c r="O41" s="173" t="str">
        <f>IF(AND(O$1=Calendrier!Q$1,Calendrier!Q42="R"),Calendrier!$A42,"")</f>
        <v>épinard</v>
      </c>
      <c r="P41" s="173" t="str">
        <f>IF(AND(P$1=Calendrier!R$1,Calendrier!R42="R"),Calendrier!$A42,"")</f>
        <v>épinard</v>
      </c>
      <c r="Q41" s="173" t="str">
        <f>IF(AND(Q$1=Calendrier!S$1,Calendrier!S42="R"),Calendrier!$A42,"")</f>
        <v/>
      </c>
      <c r="R41" s="173" t="str">
        <f>IF(AND(R$1=Calendrier!T$1,Calendrier!T42="R"),Calendrier!$A42,"")</f>
        <v/>
      </c>
      <c r="S41" s="173" t="str">
        <f>IF(AND(S$1=Calendrier!U$1,Calendrier!U42="R"),Calendrier!$A42,"")</f>
        <v/>
      </c>
      <c r="T41" s="173" t="str">
        <f>IF(AND(T$1=Calendrier!V$1,Calendrier!V42="R"),Calendrier!$A42,"")</f>
        <v/>
      </c>
      <c r="U41" s="173" t="str">
        <f>IF(AND(U$1=Calendrier!W$1,Calendrier!W42="R"),Calendrier!$A42,"")</f>
        <v/>
      </c>
      <c r="V41" s="173" t="str">
        <f>IF(AND(V$1=Calendrier!X$1,Calendrier!X42="R"),Calendrier!$A42,"")</f>
        <v/>
      </c>
      <c r="W41" s="173" t="str">
        <f>IF(AND(W$1=Calendrier!Y$1,Calendrier!Y42="R"),Calendrier!$A42,"")</f>
        <v/>
      </c>
      <c r="X41" s="173" t="str">
        <f>IF(AND(X$1=Calendrier!Z$1,Calendrier!Z42="R"),Calendrier!$A42,"")</f>
        <v/>
      </c>
      <c r="Y41" s="173" t="str">
        <f>IF(AND(Y$1=Calendrier!AA$1,Calendrier!AA42="R"),Calendrier!$A42,"")</f>
        <v/>
      </c>
      <c r="Z41" s="173" t="str">
        <f>IF(AND(Z$1=Calendrier!AB$1,Calendrier!AB42="R"),Calendrier!$A42,"")</f>
        <v/>
      </c>
      <c r="AA41" s="173" t="str">
        <f>IF(AND(AA$1=Calendrier!AC$1,Calendrier!AC42="R"),Calendrier!$A42,"")</f>
        <v/>
      </c>
      <c r="AB41" s="173" t="str">
        <f>IF(AND(AB$1=Calendrier!AD$1,Calendrier!AD42="R"),Calendrier!$A42,"")</f>
        <v>épinard</v>
      </c>
      <c r="AC41" s="173" t="str">
        <f>IF(AND(AC$1=Calendrier!AE$1,Calendrier!AE42="R"),Calendrier!$A42,"")</f>
        <v>épinard</v>
      </c>
      <c r="AD41" s="173" t="str">
        <f>IF(AND(AD$1=Calendrier!AF$1,Calendrier!AF42="R"),Calendrier!$A42,"")</f>
        <v>épinard</v>
      </c>
      <c r="AE41" s="173" t="str">
        <f>IF(AND(AE$1=Calendrier!AG$1,Calendrier!AG42="R"),Calendrier!$A42,"")</f>
        <v>épinard</v>
      </c>
      <c r="AF41" s="173" t="str">
        <f>IF(AND(AF$1=Calendrier!AH$1,Calendrier!AH42="R"),Calendrier!$A42,"")</f>
        <v>épinard</v>
      </c>
      <c r="AG41" s="173" t="str">
        <f>IF(AND(AG$1=Calendrier!AI$1,Calendrier!AI42="R"),Calendrier!$A42,"")</f>
        <v>épinard</v>
      </c>
      <c r="AH41" s="173" t="str">
        <f>IF(AND(AH$1=Calendrier!AJ$1,Calendrier!AJ42="R"),Calendrier!$A42,"")</f>
        <v>épinard</v>
      </c>
      <c r="AI41" s="173" t="str">
        <f>IF(AND(AI$1=Calendrier!AK$1,Calendrier!AK42="R"),Calendrier!$A42,"")</f>
        <v>épinard</v>
      </c>
      <c r="AJ41" s="173" t="str">
        <f>IF(AND(AJ$1=Calendrier!AL$1,Calendrier!AL42="R"),Calendrier!$A42,"")</f>
        <v/>
      </c>
      <c r="AK41" s="173" t="str">
        <f>IF(AND(AK$1=Calendrier!AM$1,Calendrier!AM42="R"),Calendrier!$A42,"")</f>
        <v/>
      </c>
      <c r="AL41" s="173" t="str">
        <f>IF(AND(AL$1=Calendrier!AN$1,Calendrier!AN42="R"),Calendrier!$A42,"")</f>
        <v/>
      </c>
      <c r="AM41" s="173" t="str">
        <f>IF(AND(AM$1=Calendrier!AO$1,Calendrier!AO42="R"),Calendrier!$A42,"")</f>
        <v/>
      </c>
      <c r="AN41" s="173" t="str">
        <f>IF(AND(AN$1=Calendrier!AP$1,Calendrier!AP42="R"),Calendrier!$A42,"")</f>
        <v/>
      </c>
      <c r="AO41" s="173" t="str">
        <f>IF(AND(AO$1=Calendrier!AQ$1,Calendrier!AQ42="R"),Calendrier!$A42,"")</f>
        <v/>
      </c>
      <c r="AP41" s="173" t="str">
        <f>IF(AND(AP$1=Calendrier!AR$1,Calendrier!AR42="R"),Calendrier!$A42,"")</f>
        <v/>
      </c>
      <c r="AQ41" s="173" t="str">
        <f>IF(AND(AQ$1=Calendrier!AS$1,Calendrier!AS42="R"),Calendrier!$A42,"")</f>
        <v>épinard</v>
      </c>
      <c r="AR41" s="173" t="str">
        <f>IF(AND(AR$1=Calendrier!AT$1,Calendrier!AT42="R"),Calendrier!$A42,"")</f>
        <v>épinard</v>
      </c>
      <c r="AS41" s="173" t="str">
        <f>IF(AND(AS$1=Calendrier!AU$1,Calendrier!AU42="R"),Calendrier!$A42,"")</f>
        <v/>
      </c>
      <c r="AT41" s="173" t="str">
        <f>IF(AND(AT$1=Calendrier!AV$1,Calendrier!AV42="R"),Calendrier!$A42,"")</f>
        <v/>
      </c>
      <c r="AU41" s="173" t="str">
        <f>IF(AND(AU$1=Calendrier!AW$1,Calendrier!AW42="R"),Calendrier!$A42,"")</f>
        <v/>
      </c>
      <c r="AV41" s="173" t="str">
        <f>IF(AND(AV$1=Calendrier!AX$1,Calendrier!AX42="R"),Calendrier!$A42,"")</f>
        <v/>
      </c>
      <c r="AW41" s="173" t="str">
        <f>IF(AND(AW$1=Calendrier!AY$1,Calendrier!AY42="R"),Calendrier!$A42,"")</f>
        <v/>
      </c>
      <c r="AX41" s="173" t="str">
        <f>IF(AND(AX$1=Calendrier!AZ$1,Calendrier!AZ42="R"),Calendrier!$A42,"")</f>
        <v/>
      </c>
      <c r="AY41" s="173" t="str">
        <f>IF(AND(AY$1=Calendrier!BA$1,Calendrier!BA42="R"),Calendrier!$A42,"")</f>
        <v/>
      </c>
      <c r="AZ41" s="173" t="str">
        <f>IF(AND(AZ$1=Calendrier!BB$1,Calendrier!BB42="R"),Calendrier!$A42,"")</f>
        <v>épinard</v>
      </c>
    </row>
    <row r="42" spans="1:52" x14ac:dyDescent="0.2">
      <c r="A42" s="173" t="str">
        <f>IF(AND(A$1=Calendrier!C$1,Calendrier!C43="R"),Calendrier!$A43,"")</f>
        <v/>
      </c>
      <c r="B42" s="173" t="str">
        <f>IF(AND(B$1=Calendrier!D$1,Calendrier!D43="R"),Calendrier!$A43,"")</f>
        <v/>
      </c>
      <c r="C42" s="173" t="str">
        <f>IF(AND(C$1=Calendrier!E$1,Calendrier!E43="R"),Calendrier!$A43,"")</f>
        <v/>
      </c>
      <c r="D42" s="173" t="str">
        <f>IF(AND(D$1=Calendrier!F$1,Calendrier!F43="R"),Calendrier!$A43,"")</f>
        <v/>
      </c>
      <c r="E42" s="173" t="str">
        <f>IF(AND(E$1=Calendrier!G$1,Calendrier!G43="R"),Calendrier!$A43,"")</f>
        <v/>
      </c>
      <c r="F42" s="173" t="str">
        <f>IF(AND(F$1=Calendrier!H$1,Calendrier!H43="R"),Calendrier!$A43,"")</f>
        <v/>
      </c>
      <c r="G42" s="173" t="str">
        <f>IF(AND(G$1=Calendrier!I$1,Calendrier!I43="R"),Calendrier!$A43,"")</f>
        <v/>
      </c>
      <c r="H42" s="173" t="str">
        <f>IF(AND(H$1=Calendrier!J$1,Calendrier!J43="R"),Calendrier!$A43,"")</f>
        <v/>
      </c>
      <c r="I42" s="173" t="str">
        <f>IF(AND(I$1=Calendrier!K$1,Calendrier!K43="R"),Calendrier!$A43,"")</f>
        <v/>
      </c>
      <c r="J42" s="173" t="str">
        <f>IF(AND(J$1=Calendrier!L$1,Calendrier!L43="R"),Calendrier!$A43,"")</f>
        <v/>
      </c>
      <c r="K42" s="173" t="str">
        <f>IF(AND(K$1=Calendrier!M$1,Calendrier!M43="R"),Calendrier!$A43,"")</f>
        <v/>
      </c>
      <c r="L42" s="173" t="str">
        <f>IF(AND(L$1=Calendrier!N$1,Calendrier!N43="R"),Calendrier!$A43,"")</f>
        <v/>
      </c>
      <c r="M42" s="173" t="str">
        <f>IF(AND(M$1=Calendrier!O$1,Calendrier!O43="R"),Calendrier!$A43,"")</f>
        <v/>
      </c>
      <c r="N42" s="173" t="str">
        <f>IF(AND(N$1=Calendrier!P$1,Calendrier!P43="R"),Calendrier!$A43,"")</f>
        <v/>
      </c>
      <c r="O42" s="173" t="str">
        <f ca="1">IF(AND(O$1=Calendrier!Q$1,Calendrier!Q43="R"),Calendrier!$A43,"")</f>
        <v/>
      </c>
      <c r="P42" s="173" t="str">
        <f ca="1">IF(AND(P$1=Calendrier!R$1,Calendrier!R43="R"),Calendrier!$A43,"")</f>
        <v/>
      </c>
      <c r="Q42" s="173" t="str">
        <f>IF(AND(Q$1=Calendrier!S$1,Calendrier!S43="R"),Calendrier!$A43,"")</f>
        <v/>
      </c>
      <c r="R42" s="173" t="str">
        <f>IF(AND(R$1=Calendrier!T$1,Calendrier!T43="R"),Calendrier!$A43,"")</f>
        <v/>
      </c>
      <c r="S42" s="173" t="str">
        <f>IF(AND(S$1=Calendrier!U$1,Calendrier!U43="R"),Calendrier!$A43,"")</f>
        <v/>
      </c>
      <c r="T42" s="173" t="str">
        <f>IF(AND(T$1=Calendrier!V$1,Calendrier!V43="R"),Calendrier!$A43,"")</f>
        <v/>
      </c>
      <c r="U42" s="173" t="str">
        <f>IF(AND(U$1=Calendrier!W$1,Calendrier!W43="R"),Calendrier!$A43,"")</f>
        <v/>
      </c>
      <c r="V42" s="173" t="str">
        <f>IF(AND(V$1=Calendrier!X$1,Calendrier!X43="R"),Calendrier!$A43,"")</f>
        <v/>
      </c>
      <c r="W42" s="173" t="str">
        <f>IF(AND(W$1=Calendrier!Y$1,Calendrier!Y43="R"),Calendrier!$A43,"")</f>
        <v/>
      </c>
      <c r="X42" s="173" t="str">
        <f>IF(AND(X$1=Calendrier!Z$1,Calendrier!Z43="R"),Calendrier!$A43,"")</f>
        <v/>
      </c>
      <c r="Y42" s="173" t="str">
        <f>IF(AND(Y$1=Calendrier!AA$1,Calendrier!AA43="R"),Calendrier!$A43,"")</f>
        <v/>
      </c>
      <c r="Z42" s="173" t="str">
        <f>IF(AND(Z$1=Calendrier!AB$1,Calendrier!AB43="R"),Calendrier!$A43,"")</f>
        <v/>
      </c>
      <c r="AA42" s="173" t="str">
        <f>IF(AND(AA$1=Calendrier!AC$1,Calendrier!AC43="R"),Calendrier!$A43,"")</f>
        <v/>
      </c>
      <c r="AB42" s="173" t="str">
        <f ca="1">IF(AND(AB$1=Calendrier!AD$1,Calendrier!AD43="R"),Calendrier!$A43,"")</f>
        <v/>
      </c>
      <c r="AC42" s="173" t="str">
        <f ca="1">IF(AND(AC$1=Calendrier!AE$1,Calendrier!AE43="R"),Calendrier!$A43,"")</f>
        <v/>
      </c>
      <c r="AD42" s="173" t="str">
        <f ca="1">IF(AND(AD$1=Calendrier!AF$1,Calendrier!AF43="R"),Calendrier!$A43,"")</f>
        <v/>
      </c>
      <c r="AE42" s="173" t="str">
        <f ca="1">IF(AND(AE$1=Calendrier!AG$1,Calendrier!AG43="R"),Calendrier!$A43,"")</f>
        <v/>
      </c>
      <c r="AF42" s="173" t="str">
        <f ca="1">IF(AND(AF$1=Calendrier!AH$1,Calendrier!AH43="R"),Calendrier!$A43,"")</f>
        <v/>
      </c>
      <c r="AG42" s="173" t="str">
        <f ca="1">IF(AND(AG$1=Calendrier!AI$1,Calendrier!AI43="R"),Calendrier!$A43,"")</f>
        <v/>
      </c>
      <c r="AH42" s="173" t="str">
        <f ca="1">IF(AND(AH$1=Calendrier!AJ$1,Calendrier!AJ43="R"),Calendrier!$A43,"")</f>
        <v/>
      </c>
      <c r="AI42" s="173" t="str">
        <f ca="1">IF(AND(AI$1=Calendrier!AK$1,Calendrier!AK43="R"),Calendrier!$A43,"")</f>
        <v/>
      </c>
      <c r="AJ42" s="173" t="str">
        <f>IF(AND(AJ$1=Calendrier!AL$1,Calendrier!AL43="R"),Calendrier!$A43,"")</f>
        <v/>
      </c>
      <c r="AK42" s="173" t="str">
        <f>IF(AND(AK$1=Calendrier!AM$1,Calendrier!AM43="R"),Calendrier!$A43,"")</f>
        <v/>
      </c>
      <c r="AL42" s="173" t="str">
        <f>IF(AND(AL$1=Calendrier!AN$1,Calendrier!AN43="R"),Calendrier!$A43,"")</f>
        <v/>
      </c>
      <c r="AM42" s="173" t="str">
        <f>IF(AND(AM$1=Calendrier!AO$1,Calendrier!AO43="R"),Calendrier!$A43,"")</f>
        <v/>
      </c>
      <c r="AN42" s="173" t="str">
        <f>IF(AND(AN$1=Calendrier!AP$1,Calendrier!AP43="R"),Calendrier!$A43,"")</f>
        <v/>
      </c>
      <c r="AO42" s="173" t="str">
        <f>IF(AND(AO$1=Calendrier!AQ$1,Calendrier!AQ43="R"),Calendrier!$A43,"")</f>
        <v/>
      </c>
      <c r="AP42" s="173" t="str">
        <f>IF(AND(AP$1=Calendrier!AR$1,Calendrier!AR43="R"),Calendrier!$A43,"")</f>
        <v/>
      </c>
      <c r="AQ42" s="173" t="str">
        <f ca="1">IF(AND(AQ$1=Calendrier!AS$1,Calendrier!AS43="R"),Calendrier!$A43,"")</f>
        <v/>
      </c>
      <c r="AR42" s="173" t="str">
        <f ca="1">IF(AND(AR$1=Calendrier!AT$1,Calendrier!AT43="R"),Calendrier!$A43,"")</f>
        <v/>
      </c>
      <c r="AS42" s="173" t="str">
        <f>IF(AND(AS$1=Calendrier!AU$1,Calendrier!AU43="R"),Calendrier!$A43,"")</f>
        <v/>
      </c>
      <c r="AT42" s="173" t="str">
        <f>IF(AND(AT$1=Calendrier!AV$1,Calendrier!AV43="R"),Calendrier!$A43,"")</f>
        <v/>
      </c>
      <c r="AU42" s="173" t="str">
        <f>IF(AND(AU$1=Calendrier!AW$1,Calendrier!AW43="R"),Calendrier!$A43,"")</f>
        <v/>
      </c>
      <c r="AV42" s="173" t="str">
        <f>IF(AND(AV$1=Calendrier!AX$1,Calendrier!AX43="R"),Calendrier!$A43,"")</f>
        <v/>
      </c>
      <c r="AW42" s="173" t="str">
        <f>IF(AND(AW$1=Calendrier!AY$1,Calendrier!AY43="R"),Calendrier!$A43,"")</f>
        <v/>
      </c>
      <c r="AX42" s="173" t="str">
        <f>IF(AND(AX$1=Calendrier!AZ$1,Calendrier!AZ43="R"),Calendrier!$A43,"")</f>
        <v/>
      </c>
      <c r="AY42" s="173" t="str">
        <f>IF(AND(AY$1=Calendrier!BA$1,Calendrier!BA43="R"),Calendrier!$A43,"")</f>
        <v/>
      </c>
      <c r="AZ42" s="173" t="str">
        <f ca="1">IF(AND(AZ$1=Calendrier!BB$1,Calendrier!BB43="R"),Calendrier!$A43,"")</f>
        <v/>
      </c>
    </row>
    <row r="43" spans="1:52" x14ac:dyDescent="0.2">
      <c r="A43" s="173" t="str">
        <f>IF(AND(A$1=Calendrier!C$1,Calendrier!C44="R"),Calendrier!$A44,"")</f>
        <v/>
      </c>
      <c r="B43" s="173" t="str">
        <f>IF(AND(B$1=Calendrier!D$1,Calendrier!D44="R"),Calendrier!$A44,"")</f>
        <v/>
      </c>
      <c r="C43" s="173" t="str">
        <f>IF(AND(C$1=Calendrier!E$1,Calendrier!E44="R"),Calendrier!$A44,"")</f>
        <v/>
      </c>
      <c r="D43" s="173" t="str">
        <f>IF(AND(D$1=Calendrier!F$1,Calendrier!F44="R"),Calendrier!$A44,"")</f>
        <v/>
      </c>
      <c r="E43" s="173" t="str">
        <f>IF(AND(E$1=Calendrier!G$1,Calendrier!G44="R"),Calendrier!$A44,"")</f>
        <v/>
      </c>
      <c r="F43" s="173" t="str">
        <f>IF(AND(F$1=Calendrier!H$1,Calendrier!H44="R"),Calendrier!$A44,"")</f>
        <v/>
      </c>
      <c r="G43" s="173" t="str">
        <f>IF(AND(G$1=Calendrier!I$1,Calendrier!I44="R"),Calendrier!$A44,"")</f>
        <v/>
      </c>
      <c r="H43" s="173" t="str">
        <f>IF(AND(H$1=Calendrier!J$1,Calendrier!J44="R"),Calendrier!$A44,"")</f>
        <v/>
      </c>
      <c r="I43" s="173" t="str">
        <f>IF(AND(I$1=Calendrier!K$1,Calendrier!K44="R"),Calendrier!$A44,"")</f>
        <v/>
      </c>
      <c r="J43" s="173" t="str">
        <f>IF(AND(J$1=Calendrier!L$1,Calendrier!L44="R"),Calendrier!$A44,"")</f>
        <v/>
      </c>
      <c r="K43" s="173" t="str">
        <f>IF(AND(K$1=Calendrier!M$1,Calendrier!M44="R"),Calendrier!$A44,"")</f>
        <v/>
      </c>
      <c r="L43" s="173" t="str">
        <f>IF(AND(L$1=Calendrier!N$1,Calendrier!N44="R"),Calendrier!$A44,"")</f>
        <v/>
      </c>
      <c r="M43" s="173" t="str">
        <f>IF(AND(M$1=Calendrier!O$1,Calendrier!O44="R"),Calendrier!$A44,"")</f>
        <v/>
      </c>
      <c r="N43" s="173" t="str">
        <f>IF(AND(N$1=Calendrier!P$1,Calendrier!P44="R"),Calendrier!$A44,"")</f>
        <v/>
      </c>
      <c r="O43" s="173" t="str">
        <f>IF(AND(O$1=Calendrier!Q$1,Calendrier!Q44="R"),Calendrier!$A44,"")</f>
        <v/>
      </c>
      <c r="P43" s="173" t="str">
        <f>IF(AND(P$1=Calendrier!R$1,Calendrier!R44="R"),Calendrier!$A44,"")</f>
        <v/>
      </c>
      <c r="Q43" s="173" t="str">
        <f>IF(AND(Q$1=Calendrier!S$1,Calendrier!S44="R"),Calendrier!$A44,"")</f>
        <v/>
      </c>
      <c r="R43" s="173" t="str">
        <f>IF(AND(R$1=Calendrier!T$1,Calendrier!T44="R"),Calendrier!$A44,"")</f>
        <v/>
      </c>
      <c r="S43" s="173" t="str">
        <f>IF(AND(S$1=Calendrier!U$1,Calendrier!U44="R"),Calendrier!$A44,"")</f>
        <v/>
      </c>
      <c r="T43" s="173" t="str">
        <f>IF(AND(T$1=Calendrier!V$1,Calendrier!V44="R"),Calendrier!$A44,"")</f>
        <v/>
      </c>
      <c r="U43" s="173" t="str">
        <f>IF(AND(U$1=Calendrier!W$1,Calendrier!W44="R"),Calendrier!$A44,"")</f>
        <v/>
      </c>
      <c r="V43" s="173" t="str">
        <f>IF(AND(V$1=Calendrier!X$1,Calendrier!X44="R"),Calendrier!$A44,"")</f>
        <v/>
      </c>
      <c r="W43" s="173" t="str">
        <f>IF(AND(W$1=Calendrier!Y$1,Calendrier!Y44="R"),Calendrier!$A44,"")</f>
        <v/>
      </c>
      <c r="X43" s="173" t="str">
        <f>IF(AND(X$1=Calendrier!Z$1,Calendrier!Z44="R"),Calendrier!$A44,"")</f>
        <v/>
      </c>
      <c r="Y43" s="173" t="str">
        <f>IF(AND(Y$1=Calendrier!AA$1,Calendrier!AA44="R"),Calendrier!$A44,"")</f>
        <v/>
      </c>
      <c r="Z43" s="173" t="str">
        <f>IF(AND(Z$1=Calendrier!AB$1,Calendrier!AB44="R"),Calendrier!$A44,"")</f>
        <v/>
      </c>
      <c r="AA43" s="173" t="str">
        <f>IF(AND(AA$1=Calendrier!AC$1,Calendrier!AC44="R"),Calendrier!$A44,"")</f>
        <v/>
      </c>
      <c r="AB43" s="173" t="str">
        <f>IF(AND(AB$1=Calendrier!AD$1,Calendrier!AD44="R"),Calendrier!$A44,"")</f>
        <v/>
      </c>
      <c r="AC43" s="173" t="str">
        <f ca="1">IF(AND(AC$1=Calendrier!AE$1,Calendrier!AE44="R"),Calendrier!$A44,"")</f>
        <v/>
      </c>
      <c r="AD43" s="173" t="str">
        <f>IF(AND(AD$1=Calendrier!AF$1,Calendrier!AF44="R"),Calendrier!$A44,"")</f>
        <v/>
      </c>
      <c r="AE43" s="173" t="str">
        <f>IF(AND(AE$1=Calendrier!AG$1,Calendrier!AG44="R"),Calendrier!$A44,"")</f>
        <v/>
      </c>
      <c r="AF43" s="173" t="str">
        <f>IF(AND(AF$1=Calendrier!AH$1,Calendrier!AH44="R"),Calendrier!$A44,"")</f>
        <v/>
      </c>
      <c r="AG43" s="173" t="str">
        <f>IF(AND(AG$1=Calendrier!AI$1,Calendrier!AI44="R"),Calendrier!$A44,"")</f>
        <v/>
      </c>
      <c r="AH43" s="173" t="str">
        <f>IF(AND(AH$1=Calendrier!AJ$1,Calendrier!AJ44="R"),Calendrier!$A44,"")</f>
        <v/>
      </c>
      <c r="AI43" s="173" t="str">
        <f>IF(AND(AI$1=Calendrier!AK$1,Calendrier!AK44="R"),Calendrier!$A44,"")</f>
        <v/>
      </c>
      <c r="AJ43" s="173" t="str">
        <f>IF(AND(AJ$1=Calendrier!AL$1,Calendrier!AL44="R"),Calendrier!$A44,"")</f>
        <v/>
      </c>
      <c r="AK43" s="173" t="str">
        <f>IF(AND(AK$1=Calendrier!AM$1,Calendrier!AM44="R"),Calendrier!$A44,"")</f>
        <v/>
      </c>
      <c r="AL43" s="173" t="str">
        <f>IF(AND(AL$1=Calendrier!AN$1,Calendrier!AN44="R"),Calendrier!$A44,"")</f>
        <v/>
      </c>
      <c r="AM43" s="173" t="str">
        <f>IF(AND(AM$1=Calendrier!AO$1,Calendrier!AO44="R"),Calendrier!$A44,"")</f>
        <v/>
      </c>
      <c r="AN43" s="173" t="str">
        <f>IF(AND(AN$1=Calendrier!AP$1,Calendrier!AP44="R"),Calendrier!$A44,"")</f>
        <v/>
      </c>
      <c r="AO43" s="173" t="str">
        <f>IF(AND(AO$1=Calendrier!AQ$1,Calendrier!AQ44="R"),Calendrier!$A44,"")</f>
        <v/>
      </c>
      <c r="AP43" s="173" t="str">
        <f>IF(AND(AP$1=Calendrier!AR$1,Calendrier!AR44="R"),Calendrier!$A44,"")</f>
        <v/>
      </c>
      <c r="AQ43" s="173" t="str">
        <f>IF(AND(AQ$1=Calendrier!AS$1,Calendrier!AS44="R"),Calendrier!$A44,"")</f>
        <v/>
      </c>
      <c r="AR43" s="173" t="str">
        <f>IF(AND(AR$1=Calendrier!AT$1,Calendrier!AT44="R"),Calendrier!$A44,"")</f>
        <v/>
      </c>
      <c r="AS43" s="173" t="str">
        <f>IF(AND(AS$1=Calendrier!AU$1,Calendrier!AU44="R"),Calendrier!$A44,"")</f>
        <v/>
      </c>
      <c r="AT43" s="173" t="str">
        <f>IF(AND(AT$1=Calendrier!AV$1,Calendrier!AV44="R"),Calendrier!$A44,"")</f>
        <v/>
      </c>
      <c r="AU43" s="173" t="str">
        <f>IF(AND(AU$1=Calendrier!AW$1,Calendrier!AW44="R"),Calendrier!$A44,"")</f>
        <v/>
      </c>
      <c r="AV43" s="173" t="str">
        <f>IF(AND(AV$1=Calendrier!AX$1,Calendrier!AX44="R"),Calendrier!$A44,"")</f>
        <v/>
      </c>
      <c r="AW43" s="173" t="str">
        <f>IF(AND(AW$1=Calendrier!AY$1,Calendrier!AY44="R"),Calendrier!$A44,"")</f>
        <v/>
      </c>
      <c r="AX43" s="173" t="str">
        <f>IF(AND(AX$1=Calendrier!AZ$1,Calendrier!AZ44="R"),Calendrier!$A44,"")</f>
        <v/>
      </c>
      <c r="AY43" s="173" t="str">
        <f>IF(AND(AY$1=Calendrier!BA$1,Calendrier!BA44="R"),Calendrier!$A44,"")</f>
        <v/>
      </c>
      <c r="AZ43" s="173" t="str">
        <f>IF(AND(AZ$1=Calendrier!BB$1,Calendrier!BB44="R"),Calendrier!$A44,"")</f>
        <v/>
      </c>
    </row>
    <row r="44" spans="1:52" x14ac:dyDescent="0.2">
      <c r="A44" s="173" t="str">
        <f>IF(AND(A$1=Calendrier!C$1,Calendrier!C45="R"),Calendrier!$A45,"")</f>
        <v/>
      </c>
      <c r="B44" s="173" t="str">
        <f>IF(AND(B$1=Calendrier!D$1,Calendrier!D45="R"),Calendrier!$A45,"")</f>
        <v/>
      </c>
      <c r="C44" s="173" t="str">
        <f>IF(AND(C$1=Calendrier!E$1,Calendrier!E45="R"),Calendrier!$A45,"")</f>
        <v/>
      </c>
      <c r="D44" s="173" t="str">
        <f>IF(AND(D$1=Calendrier!F$1,Calendrier!F45="R"),Calendrier!$A45,"")</f>
        <v/>
      </c>
      <c r="E44" s="173" t="str">
        <f>IF(AND(E$1=Calendrier!G$1,Calendrier!G45="R"),Calendrier!$A45,"")</f>
        <v/>
      </c>
      <c r="F44" s="173" t="str">
        <f>IF(AND(F$1=Calendrier!H$1,Calendrier!H45="R"),Calendrier!$A45,"")</f>
        <v/>
      </c>
      <c r="G44" s="173" t="str">
        <f>IF(AND(G$1=Calendrier!I$1,Calendrier!I45="R"),Calendrier!$A45,"")</f>
        <v/>
      </c>
      <c r="H44" s="173" t="str">
        <f>IF(AND(H$1=Calendrier!J$1,Calendrier!J45="R"),Calendrier!$A45,"")</f>
        <v/>
      </c>
      <c r="I44" s="173" t="str">
        <f>IF(AND(I$1=Calendrier!K$1,Calendrier!K45="R"),Calendrier!$A45,"")</f>
        <v/>
      </c>
      <c r="J44" s="173" t="str">
        <f>IF(AND(J$1=Calendrier!L$1,Calendrier!L45="R"),Calendrier!$A45,"")</f>
        <v/>
      </c>
      <c r="K44" s="173" t="str">
        <f>IF(AND(K$1=Calendrier!M$1,Calendrier!M45="R"),Calendrier!$A45,"")</f>
        <v/>
      </c>
      <c r="L44" s="173" t="str">
        <f>IF(AND(L$1=Calendrier!N$1,Calendrier!N45="R"),Calendrier!$A45,"")</f>
        <v/>
      </c>
      <c r="M44" s="173" t="str">
        <f>IF(AND(M$1=Calendrier!O$1,Calendrier!O45="R"),Calendrier!$A45,"")</f>
        <v/>
      </c>
      <c r="N44" s="173" t="str">
        <f>IF(AND(N$1=Calendrier!P$1,Calendrier!P45="R"),Calendrier!$A45,"")</f>
        <v/>
      </c>
      <c r="O44" s="173" t="str">
        <f>IF(AND(O$1=Calendrier!Q$1,Calendrier!Q45="R"),Calendrier!$A45,"")</f>
        <v/>
      </c>
      <c r="P44" s="173" t="str">
        <f>IF(AND(P$1=Calendrier!R$1,Calendrier!R45="R"),Calendrier!$A45,"")</f>
        <v/>
      </c>
      <c r="Q44" s="173" t="str">
        <f>IF(AND(Q$1=Calendrier!S$1,Calendrier!S45="R"),Calendrier!$A45,"")</f>
        <v/>
      </c>
      <c r="R44" s="173" t="str">
        <f>IF(AND(R$1=Calendrier!T$1,Calendrier!T45="R"),Calendrier!$A45,"")</f>
        <v/>
      </c>
      <c r="S44" s="173" t="str">
        <f>IF(AND(S$1=Calendrier!U$1,Calendrier!U45="R"),Calendrier!$A45,"")</f>
        <v/>
      </c>
      <c r="T44" s="173" t="str">
        <f>IF(AND(T$1=Calendrier!V$1,Calendrier!V45="R"),Calendrier!$A45,"")</f>
        <v/>
      </c>
      <c r="U44" s="173" t="str">
        <f>IF(AND(U$1=Calendrier!W$1,Calendrier!W45="R"),Calendrier!$A45,"")</f>
        <v/>
      </c>
      <c r="V44" s="173" t="str">
        <f>IF(AND(V$1=Calendrier!X$1,Calendrier!X45="R"),Calendrier!$A45,"")</f>
        <v/>
      </c>
      <c r="W44" s="173" t="str">
        <f>IF(AND(W$1=Calendrier!Y$1,Calendrier!Y45="R"),Calendrier!$A45,"")</f>
        <v/>
      </c>
      <c r="X44" s="173" t="str">
        <f>IF(AND(X$1=Calendrier!Z$1,Calendrier!Z45="R"),Calendrier!$A45,"")</f>
        <v/>
      </c>
      <c r="Y44" s="173" t="str">
        <f>IF(AND(Y$1=Calendrier!AA$1,Calendrier!AA45="R"),Calendrier!$A45,"")</f>
        <v/>
      </c>
      <c r="Z44" s="173" t="str">
        <f>IF(AND(Z$1=Calendrier!AB$1,Calendrier!AB45="R"),Calendrier!$A45,"")</f>
        <v/>
      </c>
      <c r="AA44" s="173" t="str">
        <f>IF(AND(AA$1=Calendrier!AC$1,Calendrier!AC45="R"),Calendrier!$A45,"")</f>
        <v/>
      </c>
      <c r="AB44" s="173" t="str">
        <f>IF(AND(AB$1=Calendrier!AD$1,Calendrier!AD45="R"),Calendrier!$A45,"")</f>
        <v/>
      </c>
      <c r="AC44" s="173" t="str">
        <f>IF(AND(AC$1=Calendrier!AE$1,Calendrier!AE45="R"),Calendrier!$A45,"")</f>
        <v/>
      </c>
      <c r="AD44" s="173" t="str">
        <f>IF(AND(AD$1=Calendrier!AF$1,Calendrier!AF45="R"),Calendrier!$A45,"")</f>
        <v/>
      </c>
      <c r="AE44" s="173" t="str">
        <f>IF(AND(AE$1=Calendrier!AG$1,Calendrier!AG45="R"),Calendrier!$A45,"")</f>
        <v/>
      </c>
      <c r="AF44" s="173" t="str">
        <f>IF(AND(AF$1=Calendrier!AH$1,Calendrier!AH45="R"),Calendrier!$A45,"")</f>
        <v/>
      </c>
      <c r="AG44" s="173" t="str">
        <f>IF(AND(AG$1=Calendrier!AI$1,Calendrier!AI45="R"),Calendrier!$A45,"")</f>
        <v/>
      </c>
      <c r="AH44" s="173" t="str">
        <f>IF(AND(AH$1=Calendrier!AJ$1,Calendrier!AJ45="R"),Calendrier!$A45,"")</f>
        <v/>
      </c>
      <c r="AI44" s="173" t="str">
        <f>IF(AND(AI$1=Calendrier!AK$1,Calendrier!AK45="R"),Calendrier!$A45,"")</f>
        <v/>
      </c>
      <c r="AJ44" s="173" t="str">
        <f>IF(AND(AJ$1=Calendrier!AL$1,Calendrier!AL45="R"),Calendrier!$A45,"")</f>
        <v/>
      </c>
      <c r="AK44" s="173" t="str">
        <f>IF(AND(AK$1=Calendrier!AM$1,Calendrier!AM45="R"),Calendrier!$A45,"")</f>
        <v/>
      </c>
      <c r="AL44" s="173" t="str">
        <f>IF(AND(AL$1=Calendrier!AN$1,Calendrier!AN45="R"),Calendrier!$A45,"")</f>
        <v/>
      </c>
      <c r="AM44" s="173" t="str">
        <f>IF(AND(AM$1=Calendrier!AO$1,Calendrier!AO45="R"),Calendrier!$A45,"")</f>
        <v/>
      </c>
      <c r="AN44" s="173" t="str">
        <f>IF(AND(AN$1=Calendrier!AP$1,Calendrier!AP45="R"),Calendrier!$A45,"")</f>
        <v/>
      </c>
      <c r="AO44" s="173" t="str">
        <f>IF(AND(AO$1=Calendrier!AQ$1,Calendrier!AQ45="R"),Calendrier!$A45,"")</f>
        <v/>
      </c>
      <c r="AP44" s="173" t="str">
        <f>IF(AND(AP$1=Calendrier!AR$1,Calendrier!AR45="R"),Calendrier!$A45,"")</f>
        <v/>
      </c>
      <c r="AQ44" s="173" t="str">
        <f>IF(AND(AQ$1=Calendrier!AS$1,Calendrier!AS45="R"),Calendrier!$A45,"")</f>
        <v>potimarron</v>
      </c>
      <c r="AR44" s="173" t="str">
        <f>IF(AND(AR$1=Calendrier!AT$1,Calendrier!AT45="R"),Calendrier!$A45,"")</f>
        <v/>
      </c>
      <c r="AS44" s="173" t="str">
        <f>IF(AND(AS$1=Calendrier!AU$1,Calendrier!AU45="R"),Calendrier!$A45,"")</f>
        <v/>
      </c>
      <c r="AT44" s="173" t="str">
        <f>IF(AND(AT$1=Calendrier!AV$1,Calendrier!AV45="R"),Calendrier!$A45,"")</f>
        <v/>
      </c>
      <c r="AU44" s="173" t="str">
        <f>IF(AND(AU$1=Calendrier!AW$1,Calendrier!AW45="R"),Calendrier!$A45,"")</f>
        <v/>
      </c>
      <c r="AV44" s="173" t="str">
        <f>IF(AND(AV$1=Calendrier!AX$1,Calendrier!AX45="R"),Calendrier!$A45,"")</f>
        <v/>
      </c>
      <c r="AW44" s="173" t="str">
        <f>IF(AND(AW$1=Calendrier!AY$1,Calendrier!AY45="R"),Calendrier!$A45,"")</f>
        <v/>
      </c>
      <c r="AX44" s="173" t="str">
        <f>IF(AND(AX$1=Calendrier!AZ$1,Calendrier!AZ45="R"),Calendrier!$A45,"")</f>
        <v/>
      </c>
      <c r="AY44" s="173" t="str">
        <f>IF(AND(AY$1=Calendrier!BA$1,Calendrier!BA45="R"),Calendrier!$A45,"")</f>
        <v/>
      </c>
      <c r="AZ44" s="173" t="str">
        <f>IF(AND(AZ$1=Calendrier!BB$1,Calendrier!BB45="R"),Calendrier!$A45,"")</f>
        <v/>
      </c>
    </row>
    <row r="45" spans="1:52" x14ac:dyDescent="0.2">
      <c r="A45" s="173" t="str">
        <f>IF(AND(A$1=Calendrier!C$1,Calendrier!C46="R"),Calendrier!$A46,"")</f>
        <v/>
      </c>
      <c r="B45" s="173" t="str">
        <f>IF(AND(B$1=Calendrier!D$1,Calendrier!D46="R"),Calendrier!$A46,"")</f>
        <v/>
      </c>
      <c r="C45" s="173" t="str">
        <f>IF(AND(C$1=Calendrier!E$1,Calendrier!E46="R"),Calendrier!$A46,"")</f>
        <v/>
      </c>
      <c r="D45" s="173" t="str">
        <f>IF(AND(D$1=Calendrier!F$1,Calendrier!F46="R"),Calendrier!$A46,"")</f>
        <v/>
      </c>
      <c r="E45" s="173" t="str">
        <f>IF(AND(E$1=Calendrier!G$1,Calendrier!G46="R"),Calendrier!$A46,"")</f>
        <v/>
      </c>
      <c r="F45" s="173" t="str">
        <f>IF(AND(F$1=Calendrier!H$1,Calendrier!H46="R"),Calendrier!$A46,"")</f>
        <v/>
      </c>
      <c r="G45" s="173" t="str">
        <f>IF(AND(G$1=Calendrier!I$1,Calendrier!I46="R"),Calendrier!$A46,"")</f>
        <v/>
      </c>
      <c r="H45" s="173" t="str">
        <f>IF(AND(H$1=Calendrier!J$1,Calendrier!J46="R"),Calendrier!$A46,"")</f>
        <v/>
      </c>
      <c r="I45" s="173" t="str">
        <f>IF(AND(I$1=Calendrier!K$1,Calendrier!K46="R"),Calendrier!$A46,"")</f>
        <v/>
      </c>
      <c r="J45" s="173" t="str">
        <f>IF(AND(J$1=Calendrier!L$1,Calendrier!L46="R"),Calendrier!$A46,"")</f>
        <v/>
      </c>
      <c r="K45" s="173" t="str">
        <f>IF(AND(K$1=Calendrier!M$1,Calendrier!M46="R"),Calendrier!$A46,"")</f>
        <v/>
      </c>
      <c r="L45" s="173" t="str">
        <f>IF(AND(L$1=Calendrier!N$1,Calendrier!N46="R"),Calendrier!$A46,"")</f>
        <v/>
      </c>
      <c r="M45" s="173" t="str">
        <f>IF(AND(M$1=Calendrier!O$1,Calendrier!O46="R"),Calendrier!$A46,"")</f>
        <v/>
      </c>
      <c r="N45" s="173" t="str">
        <f>IF(AND(N$1=Calendrier!P$1,Calendrier!P46="R"),Calendrier!$A46,"")</f>
        <v/>
      </c>
      <c r="O45" s="173" t="str">
        <f>IF(AND(O$1=Calendrier!Q$1,Calendrier!Q46="R"),Calendrier!$A46,"")</f>
        <v/>
      </c>
      <c r="P45" s="173" t="str">
        <f>IF(AND(P$1=Calendrier!R$1,Calendrier!R46="R"),Calendrier!$A46,"")</f>
        <v/>
      </c>
      <c r="Q45" s="173" t="str">
        <f>IF(AND(Q$1=Calendrier!S$1,Calendrier!S46="R"),Calendrier!$A46,"")</f>
        <v/>
      </c>
      <c r="R45" s="173" t="str">
        <f>IF(AND(R$1=Calendrier!T$1,Calendrier!T46="R"),Calendrier!$A46,"")</f>
        <v/>
      </c>
      <c r="S45" s="173" t="str">
        <f>IF(AND(S$1=Calendrier!U$1,Calendrier!U46="R"),Calendrier!$A46,"")</f>
        <v/>
      </c>
      <c r="T45" s="173" t="str">
        <f>IF(AND(T$1=Calendrier!V$1,Calendrier!V46="R"),Calendrier!$A46,"")</f>
        <v/>
      </c>
      <c r="U45" s="173" t="str">
        <f>IF(AND(U$1=Calendrier!W$1,Calendrier!W46="R"),Calendrier!$A46,"")</f>
        <v/>
      </c>
      <c r="V45" s="173" t="str">
        <f>IF(AND(V$1=Calendrier!X$1,Calendrier!X46="R"),Calendrier!$A46,"")</f>
        <v/>
      </c>
      <c r="W45" s="173" t="str">
        <f>IF(AND(W$1=Calendrier!Y$1,Calendrier!Y46="R"),Calendrier!$A46,"")</f>
        <v/>
      </c>
      <c r="X45" s="173" t="str">
        <f>IF(AND(X$1=Calendrier!Z$1,Calendrier!Z46="R"),Calendrier!$A46,"")</f>
        <v/>
      </c>
      <c r="Y45" s="173" t="str">
        <f>IF(AND(Y$1=Calendrier!AA$1,Calendrier!AA46="R"),Calendrier!$A46,"")</f>
        <v/>
      </c>
      <c r="Z45" s="173" t="str">
        <f>IF(AND(Z$1=Calendrier!AB$1,Calendrier!AB46="R"),Calendrier!$A46,"")</f>
        <v/>
      </c>
      <c r="AA45" s="173" t="str">
        <f>IF(AND(AA$1=Calendrier!AC$1,Calendrier!AC46="R"),Calendrier!$A46,"")</f>
        <v/>
      </c>
      <c r="AB45" s="173" t="str">
        <f>IF(AND(AB$1=Calendrier!AD$1,Calendrier!AD46="R"),Calendrier!$A46,"")</f>
        <v/>
      </c>
      <c r="AC45" s="173" t="str">
        <f>IF(AND(AC$1=Calendrier!AE$1,Calendrier!AE46="R"),Calendrier!$A46,"")</f>
        <v/>
      </c>
      <c r="AD45" s="173" t="str">
        <f>IF(AND(AD$1=Calendrier!AF$1,Calendrier!AF46="R"),Calendrier!$A46,"")</f>
        <v/>
      </c>
      <c r="AE45" s="173" t="str">
        <f>IF(AND(AE$1=Calendrier!AG$1,Calendrier!AG46="R"),Calendrier!$A46,"")</f>
        <v/>
      </c>
      <c r="AF45" s="173" t="str">
        <f>IF(AND(AF$1=Calendrier!AH$1,Calendrier!AH46="R"),Calendrier!$A46,"")</f>
        <v/>
      </c>
      <c r="AG45" s="173" t="str">
        <f>IF(AND(AG$1=Calendrier!AI$1,Calendrier!AI46="R"),Calendrier!$A46,"")</f>
        <v/>
      </c>
      <c r="AH45" s="173" t="str">
        <f>IF(AND(AH$1=Calendrier!AJ$1,Calendrier!AJ46="R"),Calendrier!$A46,"")</f>
        <v/>
      </c>
      <c r="AI45" s="173" t="str">
        <f>IF(AND(AI$1=Calendrier!AK$1,Calendrier!AK46="R"),Calendrier!$A46,"")</f>
        <v/>
      </c>
      <c r="AJ45" s="173" t="str">
        <f>IF(AND(AJ$1=Calendrier!AL$1,Calendrier!AL46="R"),Calendrier!$A46,"")</f>
        <v/>
      </c>
      <c r="AK45" s="173" t="str">
        <f>IF(AND(AK$1=Calendrier!AM$1,Calendrier!AM46="R"),Calendrier!$A46,"")</f>
        <v/>
      </c>
      <c r="AL45" s="173" t="str">
        <f>IF(AND(AL$1=Calendrier!AN$1,Calendrier!AN46="R"),Calendrier!$A46,"")</f>
        <v/>
      </c>
      <c r="AM45" s="173" t="str">
        <f>IF(AND(AM$1=Calendrier!AO$1,Calendrier!AO46="R"),Calendrier!$A46,"")</f>
        <v/>
      </c>
      <c r="AN45" s="173" t="str">
        <f>IF(AND(AN$1=Calendrier!AP$1,Calendrier!AP46="R"),Calendrier!$A46,"")</f>
        <v/>
      </c>
      <c r="AO45" s="173" t="str">
        <f>IF(AND(AO$1=Calendrier!AQ$1,Calendrier!AQ46="R"),Calendrier!$A46,"")</f>
        <v/>
      </c>
      <c r="AP45" s="173" t="str">
        <f>IF(AND(AP$1=Calendrier!AR$1,Calendrier!AR46="R"),Calendrier!$A46,"")</f>
        <v/>
      </c>
      <c r="AQ45" s="173" t="str">
        <f ca="1">IF(AND(AQ$1=Calendrier!AS$1,Calendrier!AS46="R"),Calendrier!$A46,"")</f>
        <v/>
      </c>
      <c r="AR45" s="173" t="str">
        <f>IF(AND(AR$1=Calendrier!AT$1,Calendrier!AT46="R"),Calendrier!$A46,"")</f>
        <v/>
      </c>
      <c r="AS45" s="173" t="str">
        <f>IF(AND(AS$1=Calendrier!AU$1,Calendrier!AU46="R"),Calendrier!$A46,"")</f>
        <v/>
      </c>
      <c r="AT45" s="173" t="str">
        <f>IF(AND(AT$1=Calendrier!AV$1,Calendrier!AV46="R"),Calendrier!$A46,"")</f>
        <v/>
      </c>
      <c r="AU45" s="173" t="str">
        <f>IF(AND(AU$1=Calendrier!AW$1,Calendrier!AW46="R"),Calendrier!$A46,"")</f>
        <v/>
      </c>
      <c r="AV45" s="173" t="str">
        <f>IF(AND(AV$1=Calendrier!AX$1,Calendrier!AX46="R"),Calendrier!$A46,"")</f>
        <v/>
      </c>
      <c r="AW45" s="173" t="str">
        <f>IF(AND(AW$1=Calendrier!AY$1,Calendrier!AY46="R"),Calendrier!$A46,"")</f>
        <v/>
      </c>
      <c r="AX45" s="173" t="str">
        <f>IF(AND(AX$1=Calendrier!AZ$1,Calendrier!AZ46="R"),Calendrier!$A46,"")</f>
        <v/>
      </c>
      <c r="AY45" s="173" t="str">
        <f>IF(AND(AY$1=Calendrier!BA$1,Calendrier!BA46="R"),Calendrier!$A46,"")</f>
        <v/>
      </c>
      <c r="AZ45" s="173" t="str">
        <f>IF(AND(AZ$1=Calendrier!BB$1,Calendrier!BB46="R"),Calendrier!$A46,"")</f>
        <v/>
      </c>
    </row>
    <row r="46" spans="1:52" x14ac:dyDescent="0.2">
      <c r="A46" s="173" t="str">
        <f>IF(AND(A$1=Calendrier!C$1,Calendrier!C47="R"),Calendrier!$A47,"")</f>
        <v/>
      </c>
      <c r="B46" s="173" t="str">
        <f>IF(AND(B$1=Calendrier!D$1,Calendrier!D47="R"),Calendrier!$A47,"")</f>
        <v/>
      </c>
      <c r="C46" s="173" t="str">
        <f>IF(AND(C$1=Calendrier!E$1,Calendrier!E47="R"),Calendrier!$A47,"")</f>
        <v/>
      </c>
      <c r="D46" s="173" t="str">
        <f>IF(AND(D$1=Calendrier!F$1,Calendrier!F47="R"),Calendrier!$A47,"")</f>
        <v/>
      </c>
      <c r="E46" s="173" t="str">
        <f>IF(AND(E$1=Calendrier!G$1,Calendrier!G47="R"),Calendrier!$A47,"")</f>
        <v/>
      </c>
      <c r="F46" s="173" t="str">
        <f>IF(AND(F$1=Calendrier!H$1,Calendrier!H47="R"),Calendrier!$A47,"")</f>
        <v/>
      </c>
      <c r="G46" s="173" t="str">
        <f>IF(AND(G$1=Calendrier!I$1,Calendrier!I47="R"),Calendrier!$A47,"")</f>
        <v/>
      </c>
      <c r="H46" s="173" t="str">
        <f>IF(AND(H$1=Calendrier!J$1,Calendrier!J47="R"),Calendrier!$A47,"")</f>
        <v/>
      </c>
      <c r="I46" s="173" t="str">
        <f>IF(AND(I$1=Calendrier!K$1,Calendrier!K47="R"),Calendrier!$A47,"")</f>
        <v/>
      </c>
      <c r="J46" s="173" t="str">
        <f>IF(AND(J$1=Calendrier!L$1,Calendrier!L47="R"),Calendrier!$A47,"")</f>
        <v/>
      </c>
      <c r="K46" s="173" t="str">
        <f>IF(AND(K$1=Calendrier!M$1,Calendrier!M47="R"),Calendrier!$A47,"")</f>
        <v/>
      </c>
      <c r="L46" s="173" t="str">
        <f>IF(AND(L$1=Calendrier!N$1,Calendrier!N47="R"),Calendrier!$A47,"")</f>
        <v/>
      </c>
      <c r="M46" s="173" t="str">
        <f>IF(AND(M$1=Calendrier!O$1,Calendrier!O47="R"),Calendrier!$A47,"")</f>
        <v/>
      </c>
      <c r="N46" s="173" t="str">
        <f>IF(AND(N$1=Calendrier!P$1,Calendrier!P47="R"),Calendrier!$A47,"")</f>
        <v/>
      </c>
      <c r="O46" s="173" t="str">
        <f>IF(AND(O$1=Calendrier!Q$1,Calendrier!Q47="R"),Calendrier!$A47,"")</f>
        <v/>
      </c>
      <c r="P46" s="173" t="str">
        <f>IF(AND(P$1=Calendrier!R$1,Calendrier!R47="R"),Calendrier!$A47,"")</f>
        <v/>
      </c>
      <c r="Q46" s="173" t="str">
        <f>IF(AND(Q$1=Calendrier!S$1,Calendrier!S47="R"),Calendrier!$A47,"")</f>
        <v/>
      </c>
      <c r="R46" s="173" t="str">
        <f>IF(AND(R$1=Calendrier!T$1,Calendrier!T47="R"),Calendrier!$A47,"")</f>
        <v/>
      </c>
      <c r="S46" s="173" t="str">
        <f>IF(AND(S$1=Calendrier!U$1,Calendrier!U47="R"),Calendrier!$A47,"")</f>
        <v/>
      </c>
      <c r="T46" s="173" t="str">
        <f>IF(AND(T$1=Calendrier!V$1,Calendrier!V47="R"),Calendrier!$A47,"")</f>
        <v/>
      </c>
      <c r="U46" s="173" t="str">
        <f>IF(AND(U$1=Calendrier!W$1,Calendrier!W47="R"),Calendrier!$A47,"")</f>
        <v/>
      </c>
      <c r="V46" s="173" t="str">
        <f>IF(AND(V$1=Calendrier!X$1,Calendrier!X47="R"),Calendrier!$A47,"")</f>
        <v/>
      </c>
      <c r="W46" s="173" t="str">
        <f>IF(AND(W$1=Calendrier!Y$1,Calendrier!Y47="R"),Calendrier!$A47,"")</f>
        <v/>
      </c>
      <c r="X46" s="173" t="str">
        <f>IF(AND(X$1=Calendrier!Z$1,Calendrier!Z47="R"),Calendrier!$A47,"")</f>
        <v/>
      </c>
      <c r="Y46" s="173" t="str">
        <f>IF(AND(Y$1=Calendrier!AA$1,Calendrier!AA47="R"),Calendrier!$A47,"")</f>
        <v/>
      </c>
      <c r="Z46" s="173" t="str">
        <f>IF(AND(Z$1=Calendrier!AB$1,Calendrier!AB47="R"),Calendrier!$A47,"")</f>
        <v/>
      </c>
      <c r="AA46" s="173" t="str">
        <f>IF(AND(AA$1=Calendrier!AC$1,Calendrier!AC47="R"),Calendrier!$A47,"")</f>
        <v/>
      </c>
      <c r="AB46" s="173" t="str">
        <f>IF(AND(AB$1=Calendrier!AD$1,Calendrier!AD47="R"),Calendrier!$A47,"")</f>
        <v/>
      </c>
      <c r="AC46" s="173" t="str">
        <f ca="1">IF(AND(AC$1=Calendrier!AE$1,Calendrier!AE47="R"),Calendrier!$A47,"")</f>
        <v/>
      </c>
      <c r="AD46" s="173" t="str">
        <f>IF(AND(AD$1=Calendrier!AF$1,Calendrier!AF47="R"),Calendrier!$A47,"")</f>
        <v/>
      </c>
      <c r="AE46" s="173" t="str">
        <f>IF(AND(AE$1=Calendrier!AG$1,Calendrier!AG47="R"),Calendrier!$A47,"")</f>
        <v/>
      </c>
      <c r="AF46" s="173" t="str">
        <f>IF(AND(AF$1=Calendrier!AH$1,Calendrier!AH47="R"),Calendrier!$A47,"")</f>
        <v/>
      </c>
      <c r="AG46" s="173" t="str">
        <f>IF(AND(AG$1=Calendrier!AI$1,Calendrier!AI47="R"),Calendrier!$A47,"")</f>
        <v/>
      </c>
      <c r="AH46" s="173" t="str">
        <f>IF(AND(AH$1=Calendrier!AJ$1,Calendrier!AJ47="R"),Calendrier!$A47,"")</f>
        <v/>
      </c>
      <c r="AI46" s="173" t="str">
        <f>IF(AND(AI$1=Calendrier!AK$1,Calendrier!AK47="R"),Calendrier!$A47,"")</f>
        <v/>
      </c>
      <c r="AJ46" s="173" t="str">
        <f>IF(AND(AJ$1=Calendrier!AL$1,Calendrier!AL47="R"),Calendrier!$A47,"")</f>
        <v/>
      </c>
      <c r="AK46" s="173" t="str">
        <f>IF(AND(AK$1=Calendrier!AM$1,Calendrier!AM47="R"),Calendrier!$A47,"")</f>
        <v/>
      </c>
      <c r="AL46" s="173" t="str">
        <f>IF(AND(AL$1=Calendrier!AN$1,Calendrier!AN47="R"),Calendrier!$A47,"")</f>
        <v/>
      </c>
      <c r="AM46" s="173" t="str">
        <f>IF(AND(AM$1=Calendrier!AO$1,Calendrier!AO47="R"),Calendrier!$A47,"")</f>
        <v/>
      </c>
      <c r="AN46" s="173" t="str">
        <f>IF(AND(AN$1=Calendrier!AP$1,Calendrier!AP47="R"),Calendrier!$A47,"")</f>
        <v/>
      </c>
      <c r="AO46" s="173" t="str">
        <f>IF(AND(AO$1=Calendrier!AQ$1,Calendrier!AQ47="R"),Calendrier!$A47,"")</f>
        <v/>
      </c>
      <c r="AP46" s="173" t="str">
        <f>IF(AND(AP$1=Calendrier!AR$1,Calendrier!AR47="R"),Calendrier!$A47,"")</f>
        <v/>
      </c>
      <c r="AQ46" s="173" t="str">
        <f>IF(AND(AQ$1=Calendrier!AS$1,Calendrier!AS47="R"),Calendrier!$A47,"")</f>
        <v/>
      </c>
      <c r="AR46" s="173" t="str">
        <f>IF(AND(AR$1=Calendrier!AT$1,Calendrier!AT47="R"),Calendrier!$A47,"")</f>
        <v/>
      </c>
      <c r="AS46" s="173" t="str">
        <f>IF(AND(AS$1=Calendrier!AU$1,Calendrier!AU47="R"),Calendrier!$A47,"")</f>
        <v/>
      </c>
      <c r="AT46" s="173" t="str">
        <f>IF(AND(AT$1=Calendrier!AV$1,Calendrier!AV47="R"),Calendrier!$A47,"")</f>
        <v/>
      </c>
      <c r="AU46" s="173" t="str">
        <f>IF(AND(AU$1=Calendrier!AW$1,Calendrier!AW47="R"),Calendrier!$A47,"")</f>
        <v/>
      </c>
      <c r="AV46" s="173" t="str">
        <f>IF(AND(AV$1=Calendrier!AX$1,Calendrier!AX47="R"),Calendrier!$A47,"")</f>
        <v/>
      </c>
      <c r="AW46" s="173" t="str">
        <f>IF(AND(AW$1=Calendrier!AY$1,Calendrier!AY47="R"),Calendrier!$A47,"")</f>
        <v/>
      </c>
      <c r="AX46" s="173" t="str">
        <f>IF(AND(AX$1=Calendrier!AZ$1,Calendrier!AZ47="R"),Calendrier!$A47,"")</f>
        <v/>
      </c>
      <c r="AY46" s="173" t="str">
        <f>IF(AND(AY$1=Calendrier!BA$1,Calendrier!BA47="R"),Calendrier!$A47,"")</f>
        <v/>
      </c>
      <c r="AZ46" s="173" t="str">
        <f>IF(AND(AZ$1=Calendrier!BB$1,Calendrier!BB47="R"),Calendrier!$A47,"")</f>
        <v/>
      </c>
    </row>
    <row r="47" spans="1:52" x14ac:dyDescent="0.2">
      <c r="A47" s="173" t="str">
        <f>IF(AND(A$1=Calendrier!C$1,Calendrier!C48="R"),Calendrier!$A48,"")</f>
        <v/>
      </c>
      <c r="B47" s="173" t="str">
        <f>IF(AND(B$1=Calendrier!D$1,Calendrier!D48="R"),Calendrier!$A48,"")</f>
        <v/>
      </c>
      <c r="C47" s="173" t="str">
        <f>IF(AND(C$1=Calendrier!E$1,Calendrier!E48="R"),Calendrier!$A48,"")</f>
        <v/>
      </c>
      <c r="D47" s="173" t="str">
        <f>IF(AND(D$1=Calendrier!F$1,Calendrier!F48="R"),Calendrier!$A48,"")</f>
        <v/>
      </c>
      <c r="E47" s="173" t="str">
        <f>IF(AND(E$1=Calendrier!G$1,Calendrier!G48="R"),Calendrier!$A48,"")</f>
        <v/>
      </c>
      <c r="F47" s="173" t="str">
        <f>IF(AND(F$1=Calendrier!H$1,Calendrier!H48="R"),Calendrier!$A48,"")</f>
        <v/>
      </c>
      <c r="G47" s="173" t="str">
        <f>IF(AND(G$1=Calendrier!I$1,Calendrier!I48="R"),Calendrier!$A48,"")</f>
        <v/>
      </c>
      <c r="H47" s="173" t="str">
        <f>IF(AND(H$1=Calendrier!J$1,Calendrier!J48="R"),Calendrier!$A48,"")</f>
        <v/>
      </c>
      <c r="I47" s="173" t="str">
        <f>IF(AND(I$1=Calendrier!K$1,Calendrier!K48="R"),Calendrier!$A48,"")</f>
        <v/>
      </c>
      <c r="J47" s="173" t="str">
        <f>IF(AND(J$1=Calendrier!L$1,Calendrier!L48="R"),Calendrier!$A48,"")</f>
        <v/>
      </c>
      <c r="K47" s="173" t="str">
        <f>IF(AND(K$1=Calendrier!M$1,Calendrier!M48="R"),Calendrier!$A48,"")</f>
        <v/>
      </c>
      <c r="L47" s="173" t="str">
        <f>IF(AND(L$1=Calendrier!N$1,Calendrier!N48="R"),Calendrier!$A48,"")</f>
        <v/>
      </c>
      <c r="M47" s="173" t="str">
        <f>IF(AND(M$1=Calendrier!O$1,Calendrier!O48="R"),Calendrier!$A48,"")</f>
        <v/>
      </c>
      <c r="N47" s="173" t="str">
        <f>IF(AND(N$1=Calendrier!P$1,Calendrier!P48="R"),Calendrier!$A48,"")</f>
        <v/>
      </c>
      <c r="O47" s="173" t="str">
        <f>IF(AND(O$1=Calendrier!Q$1,Calendrier!Q48="R"),Calendrier!$A48,"")</f>
        <v/>
      </c>
      <c r="P47" s="173" t="str">
        <f>IF(AND(P$1=Calendrier!R$1,Calendrier!R48="R"),Calendrier!$A48,"")</f>
        <v/>
      </c>
      <c r="Q47" s="173" t="str">
        <f>IF(AND(Q$1=Calendrier!S$1,Calendrier!S48="R"),Calendrier!$A48,"")</f>
        <v/>
      </c>
      <c r="R47" s="173" t="str">
        <f>IF(AND(R$1=Calendrier!T$1,Calendrier!T48="R"),Calendrier!$A48,"")</f>
        <v/>
      </c>
      <c r="S47" s="173" t="str">
        <f>IF(AND(S$1=Calendrier!U$1,Calendrier!U48="R"),Calendrier!$A48,"")</f>
        <v/>
      </c>
      <c r="T47" s="173" t="str">
        <f>IF(AND(T$1=Calendrier!V$1,Calendrier!V48="R"),Calendrier!$A48,"")</f>
        <v/>
      </c>
      <c r="U47" s="173" t="str">
        <f>IF(AND(U$1=Calendrier!W$1,Calendrier!W48="R"),Calendrier!$A48,"")</f>
        <v/>
      </c>
      <c r="V47" s="173" t="str">
        <f>IF(AND(V$1=Calendrier!X$1,Calendrier!X48="R"),Calendrier!$A48,"")</f>
        <v/>
      </c>
      <c r="W47" s="173" t="str">
        <f>IF(AND(W$1=Calendrier!Y$1,Calendrier!Y48="R"),Calendrier!$A48,"")</f>
        <v/>
      </c>
      <c r="X47" s="173" t="str">
        <f>IF(AND(X$1=Calendrier!Z$1,Calendrier!Z48="R"),Calendrier!$A48,"")</f>
        <v/>
      </c>
      <c r="Y47" s="173" t="str">
        <f>IF(AND(Y$1=Calendrier!AA$1,Calendrier!AA48="R"),Calendrier!$A48,"")</f>
        <v/>
      </c>
      <c r="Z47" s="173" t="str">
        <f>IF(AND(Z$1=Calendrier!AB$1,Calendrier!AB48="R"),Calendrier!$A48,"")</f>
        <v/>
      </c>
      <c r="AA47" s="173" t="str">
        <f>IF(AND(AA$1=Calendrier!AC$1,Calendrier!AC48="R"),Calendrier!$A48,"")</f>
        <v/>
      </c>
      <c r="AB47" s="173" t="str">
        <f>IF(AND(AB$1=Calendrier!AD$1,Calendrier!AD48="R"),Calendrier!$A48,"")</f>
        <v/>
      </c>
      <c r="AC47" s="173" t="str">
        <f>IF(AND(AC$1=Calendrier!AE$1,Calendrier!AE48="R"),Calendrier!$A48,"")</f>
        <v/>
      </c>
      <c r="AD47" s="173" t="str">
        <f>IF(AND(AD$1=Calendrier!AF$1,Calendrier!AF48="R"),Calendrier!$A48,"")</f>
        <v/>
      </c>
      <c r="AE47" s="173" t="str">
        <f>IF(AND(AE$1=Calendrier!AG$1,Calendrier!AG48="R"),Calendrier!$A48,"")</f>
        <v/>
      </c>
      <c r="AF47" s="173" t="str">
        <f>IF(AND(AF$1=Calendrier!AH$1,Calendrier!AH48="R"),Calendrier!$A48,"")</f>
        <v/>
      </c>
      <c r="AG47" s="173" t="str">
        <f>IF(AND(AG$1=Calendrier!AI$1,Calendrier!AI48="R"),Calendrier!$A48,"")</f>
        <v/>
      </c>
      <c r="AH47" s="173" t="str">
        <f>IF(AND(AH$1=Calendrier!AJ$1,Calendrier!AJ48="R"),Calendrier!$A48,"")</f>
        <v/>
      </c>
      <c r="AI47" s="173" t="str">
        <f>IF(AND(AI$1=Calendrier!AK$1,Calendrier!AK48="R"),Calendrier!$A48,"")</f>
        <v/>
      </c>
      <c r="AJ47" s="173" t="str">
        <f>IF(AND(AJ$1=Calendrier!AL$1,Calendrier!AL48="R"),Calendrier!$A48,"")</f>
        <v/>
      </c>
      <c r="AK47" s="173" t="str">
        <f>IF(AND(AK$1=Calendrier!AM$1,Calendrier!AM48="R"),Calendrier!$A48,"")</f>
        <v/>
      </c>
      <c r="AL47" s="173" t="str">
        <f>IF(AND(AL$1=Calendrier!AN$1,Calendrier!AN48="R"),Calendrier!$A48,"")</f>
        <v/>
      </c>
      <c r="AM47" s="173" t="str">
        <f>IF(AND(AM$1=Calendrier!AO$1,Calendrier!AO48="R"),Calendrier!$A48,"")</f>
        <v/>
      </c>
      <c r="AN47" s="173" t="str">
        <f>IF(AND(AN$1=Calendrier!AP$1,Calendrier!AP48="R"),Calendrier!$A48,"")</f>
        <v/>
      </c>
      <c r="AO47" s="173" t="str">
        <f>IF(AND(AO$1=Calendrier!AQ$1,Calendrier!AQ48="R"),Calendrier!$A48,"")</f>
        <v/>
      </c>
      <c r="AP47" s="173" t="str">
        <f>IF(AND(AP$1=Calendrier!AR$1,Calendrier!AR48="R"),Calendrier!$A48,"")</f>
        <v/>
      </c>
      <c r="AQ47" s="173" t="str">
        <f>IF(AND(AQ$1=Calendrier!AS$1,Calendrier!AS48="R"),Calendrier!$A48,"")</f>
        <v>butternut</v>
      </c>
      <c r="AR47" s="173" t="str">
        <f>IF(AND(AR$1=Calendrier!AT$1,Calendrier!AT48="R"),Calendrier!$A48,"")</f>
        <v/>
      </c>
      <c r="AS47" s="173" t="str">
        <f>IF(AND(AS$1=Calendrier!AU$1,Calendrier!AU48="R"),Calendrier!$A48,"")</f>
        <v/>
      </c>
      <c r="AT47" s="173" t="str">
        <f>IF(AND(AT$1=Calendrier!AV$1,Calendrier!AV48="R"),Calendrier!$A48,"")</f>
        <v/>
      </c>
      <c r="AU47" s="173" t="str">
        <f>IF(AND(AU$1=Calendrier!AW$1,Calendrier!AW48="R"),Calendrier!$A48,"")</f>
        <v/>
      </c>
      <c r="AV47" s="173" t="str">
        <f>IF(AND(AV$1=Calendrier!AX$1,Calendrier!AX48="R"),Calendrier!$A48,"")</f>
        <v/>
      </c>
      <c r="AW47" s="173" t="str">
        <f>IF(AND(AW$1=Calendrier!AY$1,Calendrier!AY48="R"),Calendrier!$A48,"")</f>
        <v/>
      </c>
      <c r="AX47" s="173" t="str">
        <f>IF(AND(AX$1=Calendrier!AZ$1,Calendrier!AZ48="R"),Calendrier!$A48,"")</f>
        <v/>
      </c>
      <c r="AY47" s="173" t="str">
        <f>IF(AND(AY$1=Calendrier!BA$1,Calendrier!BA48="R"),Calendrier!$A48,"")</f>
        <v/>
      </c>
      <c r="AZ47" s="173" t="str">
        <f>IF(AND(AZ$1=Calendrier!BB$1,Calendrier!BB48="R"),Calendrier!$A48,"")</f>
        <v/>
      </c>
    </row>
    <row r="48" spans="1:52" x14ac:dyDescent="0.2">
      <c r="A48" s="173" t="str">
        <f>IF(AND(A$1=Calendrier!C$1,Calendrier!C49="R"),Calendrier!$A49,"")</f>
        <v/>
      </c>
      <c r="B48" s="173" t="str">
        <f>IF(AND(B$1=Calendrier!D$1,Calendrier!D49="R"),Calendrier!$A49,"")</f>
        <v/>
      </c>
      <c r="C48" s="173" t="str">
        <f>IF(AND(C$1=Calendrier!E$1,Calendrier!E49="R"),Calendrier!$A49,"")</f>
        <v/>
      </c>
      <c r="D48" s="173" t="str">
        <f>IF(AND(D$1=Calendrier!F$1,Calendrier!F49="R"),Calendrier!$A49,"")</f>
        <v/>
      </c>
      <c r="E48" s="173" t="str">
        <f>IF(AND(E$1=Calendrier!G$1,Calendrier!G49="R"),Calendrier!$A49,"")</f>
        <v/>
      </c>
      <c r="F48" s="173" t="str">
        <f>IF(AND(F$1=Calendrier!H$1,Calendrier!H49="R"),Calendrier!$A49,"")</f>
        <v/>
      </c>
      <c r="G48" s="173" t="str">
        <f>IF(AND(G$1=Calendrier!I$1,Calendrier!I49="R"),Calendrier!$A49,"")</f>
        <v/>
      </c>
      <c r="H48" s="173" t="str">
        <f>IF(AND(H$1=Calendrier!J$1,Calendrier!J49="R"),Calendrier!$A49,"")</f>
        <v/>
      </c>
      <c r="I48" s="173" t="str">
        <f>IF(AND(I$1=Calendrier!K$1,Calendrier!K49="R"),Calendrier!$A49,"")</f>
        <v/>
      </c>
      <c r="J48" s="173" t="str">
        <f>IF(AND(J$1=Calendrier!L$1,Calendrier!L49="R"),Calendrier!$A49,"")</f>
        <v/>
      </c>
      <c r="K48" s="173" t="str">
        <f>IF(AND(K$1=Calendrier!M$1,Calendrier!M49="R"),Calendrier!$A49,"")</f>
        <v/>
      </c>
      <c r="L48" s="173" t="str">
        <f>IF(AND(L$1=Calendrier!N$1,Calendrier!N49="R"),Calendrier!$A49,"")</f>
        <v/>
      </c>
      <c r="M48" s="173" t="str">
        <f>IF(AND(M$1=Calendrier!O$1,Calendrier!O49="R"),Calendrier!$A49,"")</f>
        <v/>
      </c>
      <c r="N48" s="173" t="str">
        <f>IF(AND(N$1=Calendrier!P$1,Calendrier!P49="R"),Calendrier!$A49,"")</f>
        <v/>
      </c>
      <c r="O48" s="173" t="str">
        <f>IF(AND(O$1=Calendrier!Q$1,Calendrier!Q49="R"),Calendrier!$A49,"")</f>
        <v/>
      </c>
      <c r="P48" s="173" t="str">
        <f>IF(AND(P$1=Calendrier!R$1,Calendrier!R49="R"),Calendrier!$A49,"")</f>
        <v/>
      </c>
      <c r="Q48" s="173" t="str">
        <f>IF(AND(Q$1=Calendrier!S$1,Calendrier!S49="R"),Calendrier!$A49,"")</f>
        <v/>
      </c>
      <c r="R48" s="173" t="str">
        <f>IF(AND(R$1=Calendrier!T$1,Calendrier!T49="R"),Calendrier!$A49,"")</f>
        <v/>
      </c>
      <c r="S48" s="173" t="str">
        <f>IF(AND(S$1=Calendrier!U$1,Calendrier!U49="R"),Calendrier!$A49,"")</f>
        <v/>
      </c>
      <c r="T48" s="173" t="str">
        <f>IF(AND(T$1=Calendrier!V$1,Calendrier!V49="R"),Calendrier!$A49,"")</f>
        <v/>
      </c>
      <c r="U48" s="173" t="str">
        <f>IF(AND(U$1=Calendrier!W$1,Calendrier!W49="R"),Calendrier!$A49,"")</f>
        <v/>
      </c>
      <c r="V48" s="173" t="str">
        <f>IF(AND(V$1=Calendrier!X$1,Calendrier!X49="R"),Calendrier!$A49,"")</f>
        <v/>
      </c>
      <c r="W48" s="173" t="str">
        <f>IF(AND(W$1=Calendrier!Y$1,Calendrier!Y49="R"),Calendrier!$A49,"")</f>
        <v/>
      </c>
      <c r="X48" s="173" t="str">
        <f>IF(AND(X$1=Calendrier!Z$1,Calendrier!Z49="R"),Calendrier!$A49,"")</f>
        <v/>
      </c>
      <c r="Y48" s="173" t="str">
        <f>IF(AND(Y$1=Calendrier!AA$1,Calendrier!AA49="R"),Calendrier!$A49,"")</f>
        <v/>
      </c>
      <c r="Z48" s="173" t="str">
        <f>IF(AND(Z$1=Calendrier!AB$1,Calendrier!AB49="R"),Calendrier!$A49,"")</f>
        <v/>
      </c>
      <c r="AA48" s="173" t="str">
        <f>IF(AND(AA$1=Calendrier!AC$1,Calendrier!AC49="R"),Calendrier!$A49,"")</f>
        <v/>
      </c>
      <c r="AB48" s="173" t="str">
        <f>IF(AND(AB$1=Calendrier!AD$1,Calendrier!AD49="R"),Calendrier!$A49,"")</f>
        <v/>
      </c>
      <c r="AC48" s="173" t="str">
        <f>IF(AND(AC$1=Calendrier!AE$1,Calendrier!AE49="R"),Calendrier!$A49,"")</f>
        <v/>
      </c>
      <c r="AD48" s="173" t="str">
        <f>IF(AND(AD$1=Calendrier!AF$1,Calendrier!AF49="R"),Calendrier!$A49,"")</f>
        <v/>
      </c>
      <c r="AE48" s="173" t="str">
        <f>IF(AND(AE$1=Calendrier!AG$1,Calendrier!AG49="R"),Calendrier!$A49,"")</f>
        <v/>
      </c>
      <c r="AF48" s="173" t="str">
        <f>IF(AND(AF$1=Calendrier!AH$1,Calendrier!AH49="R"),Calendrier!$A49,"")</f>
        <v/>
      </c>
      <c r="AG48" s="173" t="str">
        <f>IF(AND(AG$1=Calendrier!AI$1,Calendrier!AI49="R"),Calendrier!$A49,"")</f>
        <v/>
      </c>
      <c r="AH48" s="173" t="str">
        <f>IF(AND(AH$1=Calendrier!AJ$1,Calendrier!AJ49="R"),Calendrier!$A49,"")</f>
        <v/>
      </c>
      <c r="AI48" s="173" t="str">
        <f>IF(AND(AI$1=Calendrier!AK$1,Calendrier!AK49="R"),Calendrier!$A49,"")</f>
        <v/>
      </c>
      <c r="AJ48" s="173" t="str">
        <f>IF(AND(AJ$1=Calendrier!AL$1,Calendrier!AL49="R"),Calendrier!$A49,"")</f>
        <v/>
      </c>
      <c r="AK48" s="173" t="str">
        <f>IF(AND(AK$1=Calendrier!AM$1,Calendrier!AM49="R"),Calendrier!$A49,"")</f>
        <v/>
      </c>
      <c r="AL48" s="173" t="str">
        <f>IF(AND(AL$1=Calendrier!AN$1,Calendrier!AN49="R"),Calendrier!$A49,"")</f>
        <v/>
      </c>
      <c r="AM48" s="173" t="str">
        <f>IF(AND(AM$1=Calendrier!AO$1,Calendrier!AO49="R"),Calendrier!$A49,"")</f>
        <v/>
      </c>
      <c r="AN48" s="173" t="str">
        <f>IF(AND(AN$1=Calendrier!AP$1,Calendrier!AP49="R"),Calendrier!$A49,"")</f>
        <v/>
      </c>
      <c r="AO48" s="173" t="str">
        <f>IF(AND(AO$1=Calendrier!AQ$1,Calendrier!AQ49="R"),Calendrier!$A49,"")</f>
        <v/>
      </c>
      <c r="AP48" s="173" t="str">
        <f>IF(AND(AP$1=Calendrier!AR$1,Calendrier!AR49="R"),Calendrier!$A49,"")</f>
        <v/>
      </c>
      <c r="AQ48" s="173" t="str">
        <f ca="1">IF(AND(AQ$1=Calendrier!AS$1,Calendrier!AS49="R"),Calendrier!$A49,"")</f>
        <v/>
      </c>
      <c r="AR48" s="173" t="str">
        <f>IF(AND(AR$1=Calendrier!AT$1,Calendrier!AT49="R"),Calendrier!$A49,"")</f>
        <v/>
      </c>
      <c r="AS48" s="173" t="str">
        <f>IF(AND(AS$1=Calendrier!AU$1,Calendrier!AU49="R"),Calendrier!$A49,"")</f>
        <v/>
      </c>
      <c r="AT48" s="173" t="str">
        <f>IF(AND(AT$1=Calendrier!AV$1,Calendrier!AV49="R"),Calendrier!$A49,"")</f>
        <v/>
      </c>
      <c r="AU48" s="173" t="str">
        <f>IF(AND(AU$1=Calendrier!AW$1,Calendrier!AW49="R"),Calendrier!$A49,"")</f>
        <v/>
      </c>
      <c r="AV48" s="173" t="str">
        <f>IF(AND(AV$1=Calendrier!AX$1,Calendrier!AX49="R"),Calendrier!$A49,"")</f>
        <v/>
      </c>
      <c r="AW48" s="173" t="str">
        <f>IF(AND(AW$1=Calendrier!AY$1,Calendrier!AY49="R"),Calendrier!$A49,"")</f>
        <v/>
      </c>
      <c r="AX48" s="173" t="str">
        <f>IF(AND(AX$1=Calendrier!AZ$1,Calendrier!AZ49="R"),Calendrier!$A49,"")</f>
        <v/>
      </c>
      <c r="AY48" s="173" t="str">
        <f>IF(AND(AY$1=Calendrier!BA$1,Calendrier!BA49="R"),Calendrier!$A49,"")</f>
        <v/>
      </c>
      <c r="AZ48" s="173" t="str">
        <f>IF(AND(AZ$1=Calendrier!BB$1,Calendrier!BB49="R"),Calendrier!$A49,"")</f>
        <v/>
      </c>
    </row>
    <row r="49" spans="1:52" x14ac:dyDescent="0.2">
      <c r="A49" s="173" t="str">
        <f>IF(AND(A$1=Calendrier!C$1,Calendrier!C50="R"),Calendrier!$A50,"")</f>
        <v/>
      </c>
      <c r="B49" s="173" t="str">
        <f>IF(AND(B$1=Calendrier!D$1,Calendrier!D50="R"),Calendrier!$A50,"")</f>
        <v/>
      </c>
      <c r="C49" s="173" t="str">
        <f>IF(AND(C$1=Calendrier!E$1,Calendrier!E50="R"),Calendrier!$A50,"")</f>
        <v/>
      </c>
      <c r="D49" s="173" t="str">
        <f>IF(AND(D$1=Calendrier!F$1,Calendrier!F50="R"),Calendrier!$A50,"")</f>
        <v/>
      </c>
      <c r="E49" s="173" t="str">
        <f>IF(AND(E$1=Calendrier!G$1,Calendrier!G50="R"),Calendrier!$A50,"")</f>
        <v/>
      </c>
      <c r="F49" s="173" t="str">
        <f>IF(AND(F$1=Calendrier!H$1,Calendrier!H50="R"),Calendrier!$A50,"")</f>
        <v/>
      </c>
      <c r="G49" s="173" t="str">
        <f>IF(AND(G$1=Calendrier!I$1,Calendrier!I50="R"),Calendrier!$A50,"")</f>
        <v/>
      </c>
      <c r="H49" s="173" t="str">
        <f>IF(AND(H$1=Calendrier!J$1,Calendrier!J50="R"),Calendrier!$A50,"")</f>
        <v/>
      </c>
      <c r="I49" s="173" t="str">
        <f>IF(AND(I$1=Calendrier!K$1,Calendrier!K50="R"),Calendrier!$A50,"")</f>
        <v/>
      </c>
      <c r="J49" s="173" t="str">
        <f>IF(AND(J$1=Calendrier!L$1,Calendrier!L50="R"),Calendrier!$A50,"")</f>
        <v/>
      </c>
      <c r="K49" s="173" t="str">
        <f>IF(AND(K$1=Calendrier!M$1,Calendrier!M50="R"),Calendrier!$A50,"")</f>
        <v/>
      </c>
      <c r="L49" s="173" t="str">
        <f>IF(AND(L$1=Calendrier!N$1,Calendrier!N50="R"),Calendrier!$A50,"")</f>
        <v/>
      </c>
      <c r="M49" s="173" t="str">
        <f>IF(AND(M$1=Calendrier!O$1,Calendrier!O50="R"),Calendrier!$A50,"")</f>
        <v/>
      </c>
      <c r="N49" s="173" t="str">
        <f>IF(AND(N$1=Calendrier!P$1,Calendrier!P50="R"),Calendrier!$A50,"")</f>
        <v/>
      </c>
      <c r="O49" s="173" t="str">
        <f>IF(AND(O$1=Calendrier!Q$1,Calendrier!Q50="R"),Calendrier!$A50,"")</f>
        <v/>
      </c>
      <c r="P49" s="173" t="str">
        <f>IF(AND(P$1=Calendrier!R$1,Calendrier!R50="R"),Calendrier!$A50,"")</f>
        <v/>
      </c>
      <c r="Q49" s="173" t="str">
        <f>IF(AND(Q$1=Calendrier!S$1,Calendrier!S50="R"),Calendrier!$A50,"")</f>
        <v/>
      </c>
      <c r="R49" s="173" t="str">
        <f>IF(AND(R$1=Calendrier!T$1,Calendrier!T50="R"),Calendrier!$A50,"")</f>
        <v/>
      </c>
      <c r="S49" s="173" t="str">
        <f>IF(AND(S$1=Calendrier!U$1,Calendrier!U50="R"),Calendrier!$A50,"")</f>
        <v/>
      </c>
      <c r="T49" s="173" t="str">
        <f>IF(AND(T$1=Calendrier!V$1,Calendrier!V50="R"),Calendrier!$A50,"")</f>
        <v/>
      </c>
      <c r="U49" s="173" t="str">
        <f>IF(AND(U$1=Calendrier!W$1,Calendrier!W50="R"),Calendrier!$A50,"")</f>
        <v/>
      </c>
      <c r="V49" s="173" t="str">
        <f>IF(AND(V$1=Calendrier!X$1,Calendrier!X50="R"),Calendrier!$A50,"")</f>
        <v/>
      </c>
      <c r="W49" s="173" t="str">
        <f>IF(AND(W$1=Calendrier!Y$1,Calendrier!Y50="R"),Calendrier!$A50,"")</f>
        <v/>
      </c>
      <c r="X49" s="173" t="str">
        <f>IF(AND(X$1=Calendrier!Z$1,Calendrier!Z50="R"),Calendrier!$A50,"")</f>
        <v/>
      </c>
      <c r="Y49" s="173" t="str">
        <f>IF(AND(Y$1=Calendrier!AA$1,Calendrier!AA50="R"),Calendrier!$A50,"")</f>
        <v/>
      </c>
      <c r="Z49" s="173" t="str">
        <f>IF(AND(Z$1=Calendrier!AB$1,Calendrier!AB50="R"),Calendrier!$A50,"")</f>
        <v/>
      </c>
      <c r="AA49" s="173" t="str">
        <f>IF(AND(AA$1=Calendrier!AC$1,Calendrier!AC50="R"),Calendrier!$A50,"")</f>
        <v/>
      </c>
      <c r="AB49" s="173" t="str">
        <f>IF(AND(AB$1=Calendrier!AD$1,Calendrier!AD50="R"),Calendrier!$A50,"")</f>
        <v/>
      </c>
      <c r="AC49" s="173" t="str">
        <f ca="1">IF(AND(AC$1=Calendrier!AE$1,Calendrier!AE50="R"),Calendrier!$A50,"")</f>
        <v/>
      </c>
      <c r="AD49" s="173" t="str">
        <f ca="1">IF(AND(AD$1=Calendrier!AF$1,Calendrier!AF50="R"),Calendrier!$A50,"")</f>
        <v/>
      </c>
      <c r="AE49" s="173" t="str">
        <f>IF(AND(AE$1=Calendrier!AG$1,Calendrier!AG50="R"),Calendrier!$A50,"")</f>
        <v/>
      </c>
      <c r="AF49" s="173" t="str">
        <f>IF(AND(AF$1=Calendrier!AH$1,Calendrier!AH50="R"),Calendrier!$A50,"")</f>
        <v/>
      </c>
      <c r="AG49" s="173" t="str">
        <f>IF(AND(AG$1=Calendrier!AI$1,Calendrier!AI50="R"),Calendrier!$A50,"")</f>
        <v/>
      </c>
      <c r="AH49" s="173" t="str">
        <f>IF(AND(AH$1=Calendrier!AJ$1,Calendrier!AJ50="R"),Calendrier!$A50,"")</f>
        <v/>
      </c>
      <c r="AI49" s="173" t="str">
        <f>IF(AND(AI$1=Calendrier!AK$1,Calendrier!AK50="R"),Calendrier!$A50,"")</f>
        <v/>
      </c>
      <c r="AJ49" s="173" t="str">
        <f>IF(AND(AJ$1=Calendrier!AL$1,Calendrier!AL50="R"),Calendrier!$A50,"")</f>
        <v/>
      </c>
      <c r="AK49" s="173" t="str">
        <f>IF(AND(AK$1=Calendrier!AM$1,Calendrier!AM50="R"),Calendrier!$A50,"")</f>
        <v/>
      </c>
      <c r="AL49" s="173" t="str">
        <f ca="1">IF(AND(AL$1=Calendrier!AN$1,Calendrier!AN50="R"),Calendrier!$A50,"")</f>
        <v/>
      </c>
      <c r="AM49" s="173" t="str">
        <f>IF(AND(AM$1=Calendrier!AO$1,Calendrier!AO50="R"),Calendrier!$A50,"")</f>
        <v/>
      </c>
      <c r="AN49" s="173" t="str">
        <f>IF(AND(AN$1=Calendrier!AP$1,Calendrier!AP50="R"),Calendrier!$A50,"")</f>
        <v/>
      </c>
      <c r="AO49" s="173" t="str">
        <f>IF(AND(AO$1=Calendrier!AQ$1,Calendrier!AQ50="R"),Calendrier!$A50,"")</f>
        <v/>
      </c>
      <c r="AP49" s="173" t="str">
        <f>IF(AND(AP$1=Calendrier!AR$1,Calendrier!AR50="R"),Calendrier!$A50,"")</f>
        <v/>
      </c>
      <c r="AQ49" s="173" t="str">
        <f>IF(AND(AQ$1=Calendrier!AS$1,Calendrier!AS50="R"),Calendrier!$A50,"")</f>
        <v/>
      </c>
      <c r="AR49" s="173" t="str">
        <f ca="1">IF(AND(AR$1=Calendrier!AT$1,Calendrier!AT50="R"),Calendrier!$A50,"")</f>
        <v/>
      </c>
      <c r="AS49" s="173" t="str">
        <f ca="1">IF(AND(AS$1=Calendrier!AU$1,Calendrier!AU50="R"),Calendrier!$A50,"")</f>
        <v/>
      </c>
      <c r="AT49" s="173" t="str">
        <f>IF(AND(AT$1=Calendrier!AV$1,Calendrier!AV50="R"),Calendrier!$A50,"")</f>
        <v/>
      </c>
      <c r="AU49" s="173" t="str">
        <f>IF(AND(AU$1=Calendrier!AW$1,Calendrier!AW50="R"),Calendrier!$A50,"")</f>
        <v/>
      </c>
      <c r="AV49" s="173" t="str">
        <f>IF(AND(AV$1=Calendrier!AX$1,Calendrier!AX50="R"),Calendrier!$A50,"")</f>
        <v/>
      </c>
      <c r="AW49" s="173" t="str">
        <f>IF(AND(AW$1=Calendrier!AY$1,Calendrier!AY50="R"),Calendrier!$A50,"")</f>
        <v/>
      </c>
      <c r="AX49" s="173" t="str">
        <f>IF(AND(AX$1=Calendrier!AZ$1,Calendrier!AZ50="R"),Calendrier!$A50,"")</f>
        <v/>
      </c>
      <c r="AY49" s="173" t="str">
        <f>IF(AND(AY$1=Calendrier!BA$1,Calendrier!BA50="R"),Calendrier!$A50,"")</f>
        <v/>
      </c>
      <c r="AZ49" s="173" t="str">
        <f>IF(AND(AZ$1=Calendrier!BB$1,Calendrier!BB50="R"),Calendrier!$A50,"")</f>
        <v/>
      </c>
    </row>
    <row r="50" spans="1:52" x14ac:dyDescent="0.2">
      <c r="A50" s="173" t="str">
        <f>IF(AND(A$1=Calendrier!C$1,Calendrier!C51="R"),Calendrier!$A51,"")</f>
        <v>panais</v>
      </c>
      <c r="B50" s="173" t="str">
        <f>IF(AND(B$1=Calendrier!D$1,Calendrier!D51="R"),Calendrier!$A51,"")</f>
        <v/>
      </c>
      <c r="C50" s="173" t="str">
        <f>IF(AND(C$1=Calendrier!E$1,Calendrier!E51="R"),Calendrier!$A51,"")</f>
        <v/>
      </c>
      <c r="D50" s="173" t="str">
        <f>IF(AND(D$1=Calendrier!F$1,Calendrier!F51="R"),Calendrier!$A51,"")</f>
        <v/>
      </c>
      <c r="E50" s="173" t="str">
        <f>IF(AND(E$1=Calendrier!G$1,Calendrier!G51="R"),Calendrier!$A51,"")</f>
        <v/>
      </c>
      <c r="F50" s="173" t="str">
        <f>IF(AND(F$1=Calendrier!H$1,Calendrier!H51="R"),Calendrier!$A51,"")</f>
        <v/>
      </c>
      <c r="G50" s="173" t="str">
        <f>IF(AND(G$1=Calendrier!I$1,Calendrier!I51="R"),Calendrier!$A51,"")</f>
        <v>panais</v>
      </c>
      <c r="H50" s="173" t="str">
        <f>IF(AND(H$1=Calendrier!J$1,Calendrier!J51="R"),Calendrier!$A51,"")</f>
        <v>panais</v>
      </c>
      <c r="I50" s="173" t="str">
        <f>IF(AND(I$1=Calendrier!K$1,Calendrier!K51="R"),Calendrier!$A51,"")</f>
        <v/>
      </c>
      <c r="J50" s="173" t="str">
        <f>IF(AND(J$1=Calendrier!L$1,Calendrier!L51="R"),Calendrier!$A51,"")</f>
        <v/>
      </c>
      <c r="K50" s="173" t="str">
        <f>IF(AND(K$1=Calendrier!M$1,Calendrier!M51="R"),Calendrier!$A51,"")</f>
        <v/>
      </c>
      <c r="L50" s="173" t="str">
        <f>IF(AND(L$1=Calendrier!N$1,Calendrier!N51="R"),Calendrier!$A51,"")</f>
        <v/>
      </c>
      <c r="M50" s="173" t="str">
        <f>IF(AND(M$1=Calendrier!O$1,Calendrier!O51="R"),Calendrier!$A51,"")</f>
        <v/>
      </c>
      <c r="N50" s="173" t="str">
        <f>IF(AND(N$1=Calendrier!P$1,Calendrier!P51="R"),Calendrier!$A51,"")</f>
        <v/>
      </c>
      <c r="O50" s="173" t="str">
        <f>IF(AND(O$1=Calendrier!Q$1,Calendrier!Q51="R"),Calendrier!$A51,"")</f>
        <v/>
      </c>
      <c r="P50" s="173" t="str">
        <f>IF(AND(P$1=Calendrier!R$1,Calendrier!R51="R"),Calendrier!$A51,"")</f>
        <v/>
      </c>
      <c r="Q50" s="173" t="str">
        <f>IF(AND(Q$1=Calendrier!S$1,Calendrier!S51="R"),Calendrier!$A51,"")</f>
        <v/>
      </c>
      <c r="R50" s="173" t="str">
        <f>IF(AND(R$1=Calendrier!T$1,Calendrier!T51="R"),Calendrier!$A51,"")</f>
        <v/>
      </c>
      <c r="S50" s="173" t="str">
        <f>IF(AND(S$1=Calendrier!U$1,Calendrier!U51="R"),Calendrier!$A51,"")</f>
        <v/>
      </c>
      <c r="T50" s="173" t="str">
        <f>IF(AND(T$1=Calendrier!V$1,Calendrier!V51="R"),Calendrier!$A51,"")</f>
        <v/>
      </c>
      <c r="U50" s="173" t="str">
        <f>IF(AND(U$1=Calendrier!W$1,Calendrier!W51="R"),Calendrier!$A51,"")</f>
        <v/>
      </c>
      <c r="V50" s="173" t="str">
        <f>IF(AND(V$1=Calendrier!X$1,Calendrier!X51="R"),Calendrier!$A51,"")</f>
        <v/>
      </c>
      <c r="W50" s="173" t="str">
        <f>IF(AND(W$1=Calendrier!Y$1,Calendrier!Y51="R"),Calendrier!$A51,"")</f>
        <v/>
      </c>
      <c r="X50" s="173" t="str">
        <f>IF(AND(X$1=Calendrier!Z$1,Calendrier!Z51="R"),Calendrier!$A51,"")</f>
        <v/>
      </c>
      <c r="Y50" s="173" t="str">
        <f>IF(AND(Y$1=Calendrier!AA$1,Calendrier!AA51="R"),Calendrier!$A51,"")</f>
        <v/>
      </c>
      <c r="Z50" s="173" t="str">
        <f>IF(AND(Z$1=Calendrier!AB$1,Calendrier!AB51="R"),Calendrier!$A51,"")</f>
        <v/>
      </c>
      <c r="AA50" s="173" t="str">
        <f>IF(AND(AA$1=Calendrier!AC$1,Calendrier!AC51="R"),Calendrier!$A51,"")</f>
        <v/>
      </c>
      <c r="AB50" s="173" t="str">
        <f>IF(AND(AB$1=Calendrier!AD$1,Calendrier!AD51="R"),Calendrier!$A51,"")</f>
        <v/>
      </c>
      <c r="AC50" s="173" t="str">
        <f>IF(AND(AC$1=Calendrier!AE$1,Calendrier!AE51="R"),Calendrier!$A51,"")</f>
        <v/>
      </c>
      <c r="AD50" s="173" t="str">
        <f>IF(AND(AD$1=Calendrier!AF$1,Calendrier!AF51="R"),Calendrier!$A51,"")</f>
        <v/>
      </c>
      <c r="AE50" s="173" t="str">
        <f>IF(AND(AE$1=Calendrier!AG$1,Calendrier!AG51="R"),Calendrier!$A51,"")</f>
        <v/>
      </c>
      <c r="AF50" s="173" t="str">
        <f>IF(AND(AF$1=Calendrier!AH$1,Calendrier!AH51="R"),Calendrier!$A51,"")</f>
        <v/>
      </c>
      <c r="AG50" s="173" t="str">
        <f>IF(AND(AG$1=Calendrier!AI$1,Calendrier!AI51="R"),Calendrier!$A51,"")</f>
        <v/>
      </c>
      <c r="AH50" s="173" t="str">
        <f>IF(AND(AH$1=Calendrier!AJ$1,Calendrier!AJ51="R"),Calendrier!$A51,"")</f>
        <v/>
      </c>
      <c r="AI50" s="173" t="str">
        <f>IF(AND(AI$1=Calendrier!AK$1,Calendrier!AK51="R"),Calendrier!$A51,"")</f>
        <v/>
      </c>
      <c r="AJ50" s="173" t="str">
        <f>IF(AND(AJ$1=Calendrier!AL$1,Calendrier!AL51="R"),Calendrier!$A51,"")</f>
        <v/>
      </c>
      <c r="AK50" s="173" t="str">
        <f>IF(AND(AK$1=Calendrier!AM$1,Calendrier!AM51="R"),Calendrier!$A51,"")</f>
        <v/>
      </c>
      <c r="AL50" s="173" t="str">
        <f>IF(AND(AL$1=Calendrier!AN$1,Calendrier!AN51="R"),Calendrier!$A51,"")</f>
        <v/>
      </c>
      <c r="AM50" s="173" t="str">
        <f>IF(AND(AM$1=Calendrier!AO$1,Calendrier!AO51="R"),Calendrier!$A51,"")</f>
        <v/>
      </c>
      <c r="AN50" s="173" t="str">
        <f>IF(AND(AN$1=Calendrier!AP$1,Calendrier!AP51="R"),Calendrier!$A51,"")</f>
        <v/>
      </c>
      <c r="AO50" s="173" t="str">
        <f>IF(AND(AO$1=Calendrier!AQ$1,Calendrier!AQ51="R"),Calendrier!$A51,"")</f>
        <v/>
      </c>
      <c r="AP50" s="173" t="str">
        <f>IF(AND(AP$1=Calendrier!AR$1,Calendrier!AR51="R"),Calendrier!$A51,"")</f>
        <v/>
      </c>
      <c r="AQ50" s="173" t="str">
        <f>IF(AND(AQ$1=Calendrier!AS$1,Calendrier!AS51="R"),Calendrier!$A51,"")</f>
        <v>panais</v>
      </c>
      <c r="AR50" s="173" t="str">
        <f>IF(AND(AR$1=Calendrier!AT$1,Calendrier!AT51="R"),Calendrier!$A51,"")</f>
        <v>panais</v>
      </c>
      <c r="AS50" s="173" t="str">
        <f>IF(AND(AS$1=Calendrier!AU$1,Calendrier!AU51="R"),Calendrier!$A51,"")</f>
        <v/>
      </c>
      <c r="AT50" s="173" t="str">
        <f>IF(AND(AT$1=Calendrier!AV$1,Calendrier!AV51="R"),Calendrier!$A51,"")</f>
        <v/>
      </c>
      <c r="AU50" s="173" t="str">
        <f>IF(AND(AU$1=Calendrier!AW$1,Calendrier!AW51="R"),Calendrier!$A51,"")</f>
        <v/>
      </c>
      <c r="AV50" s="173" t="str">
        <f>IF(AND(AV$1=Calendrier!AX$1,Calendrier!AX51="R"),Calendrier!$A51,"")</f>
        <v/>
      </c>
      <c r="AW50" s="173" t="str">
        <f>IF(AND(AW$1=Calendrier!AY$1,Calendrier!AY51="R"),Calendrier!$A51,"")</f>
        <v/>
      </c>
      <c r="AX50" s="173" t="str">
        <f>IF(AND(AX$1=Calendrier!AZ$1,Calendrier!AZ51="R"),Calendrier!$A51,"")</f>
        <v/>
      </c>
      <c r="AY50" s="173" t="str">
        <f>IF(AND(AY$1=Calendrier!BA$1,Calendrier!BA51="R"),Calendrier!$A51,"")</f>
        <v/>
      </c>
      <c r="AZ50" s="173" t="str">
        <f>IF(AND(AZ$1=Calendrier!BB$1,Calendrier!BB51="R"),Calendrier!$A51,"")</f>
        <v>panais</v>
      </c>
    </row>
    <row r="51" spans="1:52" x14ac:dyDescent="0.2">
      <c r="A51" s="173" t="str">
        <f ca="1">IF(AND(A$1=Calendrier!C$1,Calendrier!C52="R"),Calendrier!$A52,"")</f>
        <v/>
      </c>
      <c r="B51" s="173" t="str">
        <f>IF(AND(B$1=Calendrier!D$1,Calendrier!D52="R"),Calendrier!$A52,"")</f>
        <v/>
      </c>
      <c r="C51" s="173" t="str">
        <f>IF(AND(C$1=Calendrier!E$1,Calendrier!E52="R"),Calendrier!$A52,"")</f>
        <v/>
      </c>
      <c r="D51" s="173" t="str">
        <f>IF(AND(D$1=Calendrier!F$1,Calendrier!F52="R"),Calendrier!$A52,"")</f>
        <v/>
      </c>
      <c r="E51" s="173" t="str">
        <f>IF(AND(E$1=Calendrier!G$1,Calendrier!G52="R"),Calendrier!$A52,"")</f>
        <v/>
      </c>
      <c r="F51" s="173" t="str">
        <f>IF(AND(F$1=Calendrier!H$1,Calendrier!H52="R"),Calendrier!$A52,"")</f>
        <v/>
      </c>
      <c r="G51" s="173" t="str">
        <f ca="1">IF(AND(G$1=Calendrier!I$1,Calendrier!I52="R"),Calendrier!$A52,"")</f>
        <v/>
      </c>
      <c r="H51" s="173" t="str">
        <f ca="1">IF(AND(H$1=Calendrier!J$1,Calendrier!J52="R"),Calendrier!$A52,"")</f>
        <v/>
      </c>
      <c r="I51" s="173" t="str">
        <f>IF(AND(I$1=Calendrier!K$1,Calendrier!K52="R"),Calendrier!$A52,"")</f>
        <v/>
      </c>
      <c r="J51" s="173" t="str">
        <f>IF(AND(J$1=Calendrier!L$1,Calendrier!L52="R"),Calendrier!$A52,"")</f>
        <v/>
      </c>
      <c r="K51" s="173" t="str">
        <f>IF(AND(K$1=Calendrier!M$1,Calendrier!M52="R"),Calendrier!$A52,"")</f>
        <v/>
      </c>
      <c r="L51" s="173" t="str">
        <f>IF(AND(L$1=Calendrier!N$1,Calendrier!N52="R"),Calendrier!$A52,"")</f>
        <v/>
      </c>
      <c r="M51" s="173" t="str">
        <f>IF(AND(M$1=Calendrier!O$1,Calendrier!O52="R"),Calendrier!$A52,"")</f>
        <v/>
      </c>
      <c r="N51" s="173" t="str">
        <f>IF(AND(N$1=Calendrier!P$1,Calendrier!P52="R"),Calendrier!$A52,"")</f>
        <v/>
      </c>
      <c r="O51" s="173" t="str">
        <f>IF(AND(O$1=Calendrier!Q$1,Calendrier!Q52="R"),Calendrier!$A52,"")</f>
        <v/>
      </c>
      <c r="P51" s="173" t="str">
        <f>IF(AND(P$1=Calendrier!R$1,Calendrier!R52="R"),Calendrier!$A52,"")</f>
        <v/>
      </c>
      <c r="Q51" s="173" t="str">
        <f>IF(AND(Q$1=Calendrier!S$1,Calendrier!S52="R"),Calendrier!$A52,"")</f>
        <v/>
      </c>
      <c r="R51" s="173" t="str">
        <f>IF(AND(R$1=Calendrier!T$1,Calendrier!T52="R"),Calendrier!$A52,"")</f>
        <v/>
      </c>
      <c r="S51" s="173" t="str">
        <f>IF(AND(S$1=Calendrier!U$1,Calendrier!U52="R"),Calendrier!$A52,"")</f>
        <v/>
      </c>
      <c r="T51" s="173" t="str">
        <f>IF(AND(T$1=Calendrier!V$1,Calendrier!V52="R"),Calendrier!$A52,"")</f>
        <v/>
      </c>
      <c r="U51" s="173" t="str">
        <f>IF(AND(U$1=Calendrier!W$1,Calendrier!W52="R"),Calendrier!$A52,"")</f>
        <v/>
      </c>
      <c r="V51" s="173" t="str">
        <f>IF(AND(V$1=Calendrier!X$1,Calendrier!X52="R"),Calendrier!$A52,"")</f>
        <v/>
      </c>
      <c r="W51" s="173" t="str">
        <f>IF(AND(W$1=Calendrier!Y$1,Calendrier!Y52="R"),Calendrier!$A52,"")</f>
        <v/>
      </c>
      <c r="X51" s="173" t="str">
        <f>IF(AND(X$1=Calendrier!Z$1,Calendrier!Z52="R"),Calendrier!$A52,"")</f>
        <v/>
      </c>
      <c r="Y51" s="173" t="str">
        <f>IF(AND(Y$1=Calendrier!AA$1,Calendrier!AA52="R"),Calendrier!$A52,"")</f>
        <v/>
      </c>
      <c r="Z51" s="173" t="str">
        <f>IF(AND(Z$1=Calendrier!AB$1,Calendrier!AB52="R"),Calendrier!$A52,"")</f>
        <v/>
      </c>
      <c r="AA51" s="173" t="str">
        <f>IF(AND(AA$1=Calendrier!AC$1,Calendrier!AC52="R"),Calendrier!$A52,"")</f>
        <v/>
      </c>
      <c r="AB51" s="173" t="str">
        <f>IF(AND(AB$1=Calendrier!AD$1,Calendrier!AD52="R"),Calendrier!$A52,"")</f>
        <v/>
      </c>
      <c r="AC51" s="173" t="str">
        <f>IF(AND(AC$1=Calendrier!AE$1,Calendrier!AE52="R"),Calendrier!$A52,"")</f>
        <v/>
      </c>
      <c r="AD51" s="173" t="str">
        <f>IF(AND(AD$1=Calendrier!AF$1,Calendrier!AF52="R"),Calendrier!$A52,"")</f>
        <v/>
      </c>
      <c r="AE51" s="173" t="str">
        <f>IF(AND(AE$1=Calendrier!AG$1,Calendrier!AG52="R"),Calendrier!$A52,"")</f>
        <v/>
      </c>
      <c r="AF51" s="173" t="str">
        <f>IF(AND(AF$1=Calendrier!AH$1,Calendrier!AH52="R"),Calendrier!$A52,"")</f>
        <v/>
      </c>
      <c r="AG51" s="173" t="str">
        <f>IF(AND(AG$1=Calendrier!AI$1,Calendrier!AI52="R"),Calendrier!$A52,"")</f>
        <v/>
      </c>
      <c r="AH51" s="173" t="str">
        <f>IF(AND(AH$1=Calendrier!AJ$1,Calendrier!AJ52="R"),Calendrier!$A52,"")</f>
        <v/>
      </c>
      <c r="AI51" s="173" t="str">
        <f>IF(AND(AI$1=Calendrier!AK$1,Calendrier!AK52="R"),Calendrier!$A52,"")</f>
        <v/>
      </c>
      <c r="AJ51" s="173" t="str">
        <f>IF(AND(AJ$1=Calendrier!AL$1,Calendrier!AL52="R"),Calendrier!$A52,"")</f>
        <v/>
      </c>
      <c r="AK51" s="173" t="str">
        <f>IF(AND(AK$1=Calendrier!AM$1,Calendrier!AM52="R"),Calendrier!$A52,"")</f>
        <v/>
      </c>
      <c r="AL51" s="173" t="str">
        <f>IF(AND(AL$1=Calendrier!AN$1,Calendrier!AN52="R"),Calendrier!$A52,"")</f>
        <v/>
      </c>
      <c r="AM51" s="173" t="str">
        <f>IF(AND(AM$1=Calendrier!AO$1,Calendrier!AO52="R"),Calendrier!$A52,"")</f>
        <v/>
      </c>
      <c r="AN51" s="173" t="str">
        <f>IF(AND(AN$1=Calendrier!AP$1,Calendrier!AP52="R"),Calendrier!$A52,"")</f>
        <v/>
      </c>
      <c r="AO51" s="173" t="str">
        <f>IF(AND(AO$1=Calendrier!AQ$1,Calendrier!AQ52="R"),Calendrier!$A52,"")</f>
        <v/>
      </c>
      <c r="AP51" s="173" t="str">
        <f>IF(AND(AP$1=Calendrier!AR$1,Calendrier!AR52="R"),Calendrier!$A52,"")</f>
        <v/>
      </c>
      <c r="AQ51" s="173" t="str">
        <f ca="1">IF(AND(AQ$1=Calendrier!AS$1,Calendrier!AS52="R"),Calendrier!$A52,"")</f>
        <v/>
      </c>
      <c r="AR51" s="173" t="str">
        <f ca="1">IF(AND(AR$1=Calendrier!AT$1,Calendrier!AT52="R"),Calendrier!$A52,"")</f>
        <v/>
      </c>
      <c r="AS51" s="173" t="str">
        <f>IF(AND(AS$1=Calendrier!AU$1,Calendrier!AU52="R"),Calendrier!$A52,"")</f>
        <v/>
      </c>
      <c r="AT51" s="173" t="str">
        <f>IF(AND(AT$1=Calendrier!AV$1,Calendrier!AV52="R"),Calendrier!$A52,"")</f>
        <v/>
      </c>
      <c r="AU51" s="173" t="str">
        <f>IF(AND(AU$1=Calendrier!AW$1,Calendrier!AW52="R"),Calendrier!$A52,"")</f>
        <v/>
      </c>
      <c r="AV51" s="173" t="str">
        <f>IF(AND(AV$1=Calendrier!AX$1,Calendrier!AX52="R"),Calendrier!$A52,"")</f>
        <v/>
      </c>
      <c r="AW51" s="173" t="str">
        <f>IF(AND(AW$1=Calendrier!AY$1,Calendrier!AY52="R"),Calendrier!$A52,"")</f>
        <v/>
      </c>
      <c r="AX51" s="173" t="str">
        <f>IF(AND(AX$1=Calendrier!AZ$1,Calendrier!AZ52="R"),Calendrier!$A52,"")</f>
        <v/>
      </c>
      <c r="AY51" s="173" t="str">
        <f>IF(AND(AY$1=Calendrier!BA$1,Calendrier!BA52="R"),Calendrier!$A52,"")</f>
        <v/>
      </c>
      <c r="AZ51" s="173" t="str">
        <f ca="1">IF(AND(AZ$1=Calendrier!BB$1,Calendrier!BB52="R"),Calendrier!$A52,"")</f>
        <v/>
      </c>
    </row>
    <row r="52" spans="1:52" x14ac:dyDescent="0.2">
      <c r="A52" s="173" t="str">
        <f>IF(AND(A$1=Calendrier!C$1,Calendrier!C53="R"),Calendrier!$A53,"")</f>
        <v/>
      </c>
      <c r="B52" s="173" t="str">
        <f>IF(AND(B$1=Calendrier!D$1,Calendrier!D53="R"),Calendrier!$A53,"")</f>
        <v/>
      </c>
      <c r="C52" s="173" t="str">
        <f>IF(AND(C$1=Calendrier!E$1,Calendrier!E53="R"),Calendrier!$A53,"")</f>
        <v/>
      </c>
      <c r="D52" s="173" t="str">
        <f>IF(AND(D$1=Calendrier!F$1,Calendrier!F53="R"),Calendrier!$A53,"")</f>
        <v/>
      </c>
      <c r="E52" s="173" t="str">
        <f>IF(AND(E$1=Calendrier!G$1,Calendrier!G53="R"),Calendrier!$A53,"")</f>
        <v/>
      </c>
      <c r="F52" s="173" t="str">
        <f>IF(AND(F$1=Calendrier!H$1,Calendrier!H53="R"),Calendrier!$A53,"")</f>
        <v/>
      </c>
      <c r="G52" s="173" t="str">
        <f>IF(AND(G$1=Calendrier!I$1,Calendrier!I53="R"),Calendrier!$A53,"")</f>
        <v/>
      </c>
      <c r="H52" s="173" t="str">
        <f ca="1">IF(AND(H$1=Calendrier!J$1,Calendrier!J53="R"),Calendrier!$A53,"")</f>
        <v/>
      </c>
      <c r="I52" s="173" t="str">
        <f ca="1">IF(AND(I$1=Calendrier!K$1,Calendrier!K53="R"),Calendrier!$A53,"")</f>
        <v/>
      </c>
      <c r="J52" s="173" t="str">
        <f ca="1">IF(AND(J$1=Calendrier!L$1,Calendrier!L53="R"),Calendrier!$A53,"")</f>
        <v/>
      </c>
      <c r="K52" s="173" t="str">
        <f>IF(AND(K$1=Calendrier!M$1,Calendrier!M53="R"),Calendrier!$A53,"")</f>
        <v/>
      </c>
      <c r="L52" s="173" t="str">
        <f>IF(AND(L$1=Calendrier!N$1,Calendrier!N53="R"),Calendrier!$A53,"")</f>
        <v/>
      </c>
      <c r="M52" s="173" t="str">
        <f>IF(AND(M$1=Calendrier!O$1,Calendrier!O53="R"),Calendrier!$A53,"")</f>
        <v/>
      </c>
      <c r="N52" s="173" t="str">
        <f>IF(AND(N$1=Calendrier!P$1,Calendrier!P53="R"),Calendrier!$A53,"")</f>
        <v/>
      </c>
      <c r="O52" s="173" t="str">
        <f>IF(AND(O$1=Calendrier!Q$1,Calendrier!Q53="R"),Calendrier!$A53,"")</f>
        <v/>
      </c>
      <c r="P52" s="173" t="str">
        <f>IF(AND(P$1=Calendrier!R$1,Calendrier!R53="R"),Calendrier!$A53,"")</f>
        <v/>
      </c>
      <c r="Q52" s="173" t="str">
        <f>IF(AND(Q$1=Calendrier!S$1,Calendrier!S53="R"),Calendrier!$A53,"")</f>
        <v/>
      </c>
      <c r="R52" s="173" t="str">
        <f>IF(AND(R$1=Calendrier!T$1,Calendrier!T53="R"),Calendrier!$A53,"")</f>
        <v/>
      </c>
      <c r="S52" s="173" t="str">
        <f>IF(AND(S$1=Calendrier!U$1,Calendrier!U53="R"),Calendrier!$A53,"")</f>
        <v/>
      </c>
      <c r="T52" s="173" t="str">
        <f>IF(AND(T$1=Calendrier!V$1,Calendrier!V53="R"),Calendrier!$A53,"")</f>
        <v/>
      </c>
      <c r="U52" s="173" t="str">
        <f>IF(AND(U$1=Calendrier!W$1,Calendrier!W53="R"),Calendrier!$A53,"")</f>
        <v/>
      </c>
      <c r="V52" s="173" t="str">
        <f>IF(AND(V$1=Calendrier!X$1,Calendrier!X53="R"),Calendrier!$A53,"")</f>
        <v/>
      </c>
      <c r="W52" s="173" t="str">
        <f>IF(AND(W$1=Calendrier!Y$1,Calendrier!Y53="R"),Calendrier!$A53,"")</f>
        <v/>
      </c>
      <c r="X52" s="173" t="str">
        <f>IF(AND(X$1=Calendrier!Z$1,Calendrier!Z53="R"),Calendrier!$A53,"")</f>
        <v/>
      </c>
      <c r="Y52" s="173" t="str">
        <f>IF(AND(Y$1=Calendrier!AA$1,Calendrier!AA53="R"),Calendrier!$A53,"")</f>
        <v/>
      </c>
      <c r="Z52" s="173" t="str">
        <f>IF(AND(Z$1=Calendrier!AB$1,Calendrier!AB53="R"),Calendrier!$A53,"")</f>
        <v/>
      </c>
      <c r="AA52" s="173" t="str">
        <f>IF(AND(AA$1=Calendrier!AC$1,Calendrier!AC53="R"),Calendrier!$A53,"")</f>
        <v/>
      </c>
      <c r="AB52" s="173" t="str">
        <f>IF(AND(AB$1=Calendrier!AD$1,Calendrier!AD53="R"),Calendrier!$A53,"")</f>
        <v/>
      </c>
      <c r="AC52" s="173" t="str">
        <f>IF(AND(AC$1=Calendrier!AE$1,Calendrier!AE53="R"),Calendrier!$A53,"")</f>
        <v/>
      </c>
      <c r="AD52" s="173" t="str">
        <f>IF(AND(AD$1=Calendrier!AF$1,Calendrier!AF53="R"),Calendrier!$A53,"")</f>
        <v/>
      </c>
      <c r="AE52" s="173" t="str">
        <f>IF(AND(AE$1=Calendrier!AG$1,Calendrier!AG53="R"),Calendrier!$A53,"")</f>
        <v/>
      </c>
      <c r="AF52" s="173" t="str">
        <f>IF(AND(AF$1=Calendrier!AH$1,Calendrier!AH53="R"),Calendrier!$A53,"")</f>
        <v/>
      </c>
      <c r="AG52" s="173" t="str">
        <f>IF(AND(AG$1=Calendrier!AI$1,Calendrier!AI53="R"),Calendrier!$A53,"")</f>
        <v/>
      </c>
      <c r="AH52" s="173" t="str">
        <f>IF(AND(AH$1=Calendrier!AJ$1,Calendrier!AJ53="R"),Calendrier!$A53,"")</f>
        <v/>
      </c>
      <c r="AI52" s="173" t="str">
        <f>IF(AND(AI$1=Calendrier!AK$1,Calendrier!AK53="R"),Calendrier!$A53,"")</f>
        <v/>
      </c>
      <c r="AJ52" s="173" t="str">
        <f>IF(AND(AJ$1=Calendrier!AL$1,Calendrier!AL53="R"),Calendrier!$A53,"")</f>
        <v/>
      </c>
      <c r="AK52" s="173" t="str">
        <f>IF(AND(AK$1=Calendrier!AM$1,Calendrier!AM53="R"),Calendrier!$A53,"")</f>
        <v/>
      </c>
      <c r="AL52" s="173" t="str">
        <f>IF(AND(AL$1=Calendrier!AN$1,Calendrier!AN53="R"),Calendrier!$A53,"")</f>
        <v/>
      </c>
      <c r="AM52" s="173" t="str">
        <f>IF(AND(AM$1=Calendrier!AO$1,Calendrier!AO53="R"),Calendrier!$A53,"")</f>
        <v/>
      </c>
      <c r="AN52" s="173" t="str">
        <f>IF(AND(AN$1=Calendrier!AP$1,Calendrier!AP53="R"),Calendrier!$A53,"")</f>
        <v/>
      </c>
      <c r="AO52" s="173" t="str">
        <f>IF(AND(AO$1=Calendrier!AQ$1,Calendrier!AQ53="R"),Calendrier!$A53,"")</f>
        <v/>
      </c>
      <c r="AP52" s="173" t="str">
        <f>IF(AND(AP$1=Calendrier!AR$1,Calendrier!AR53="R"),Calendrier!$A53,"")</f>
        <v/>
      </c>
      <c r="AQ52" s="173" t="str">
        <f>IF(AND(AQ$1=Calendrier!AS$1,Calendrier!AS53="R"),Calendrier!$A53,"")</f>
        <v/>
      </c>
      <c r="AR52" s="173" t="str">
        <f>IF(AND(AR$1=Calendrier!AT$1,Calendrier!AT53="R"),Calendrier!$A53,"")</f>
        <v/>
      </c>
      <c r="AS52" s="173" t="str">
        <f>IF(AND(AS$1=Calendrier!AU$1,Calendrier!AU53="R"),Calendrier!$A53,"")</f>
        <v/>
      </c>
      <c r="AT52" s="173" t="str">
        <f ca="1">IF(AND(AT$1=Calendrier!AV$1,Calendrier!AV53="R"),Calendrier!$A53,"")</f>
        <v/>
      </c>
      <c r="AU52" s="173" t="str">
        <f ca="1">IF(AND(AU$1=Calendrier!AW$1,Calendrier!AW53="R"),Calendrier!$A53,"")</f>
        <v/>
      </c>
      <c r="AV52" s="173" t="str">
        <f>IF(AND(AV$1=Calendrier!AX$1,Calendrier!AX53="R"),Calendrier!$A53,"")</f>
        <v/>
      </c>
      <c r="AW52" s="173" t="str">
        <f>IF(AND(AW$1=Calendrier!AY$1,Calendrier!AY53="R"),Calendrier!$A53,"")</f>
        <v/>
      </c>
      <c r="AX52" s="173" t="str">
        <f>IF(AND(AX$1=Calendrier!AZ$1,Calendrier!AZ53="R"),Calendrier!$A53,"")</f>
        <v/>
      </c>
      <c r="AY52" s="173" t="str">
        <f>IF(AND(AY$1=Calendrier!BA$1,Calendrier!BA53="R"),Calendrier!$A53,"")</f>
        <v/>
      </c>
      <c r="AZ52" s="173" t="str">
        <f>IF(AND(AZ$1=Calendrier!BB$1,Calendrier!BB53="R"),Calendrier!$A53,"")</f>
        <v/>
      </c>
    </row>
    <row r="53" spans="1:52" x14ac:dyDescent="0.2">
      <c r="A53" s="173" t="str">
        <f>IF(AND(A$1=Calendrier!C$1,Calendrier!C54="R"),Calendrier!$A54,"")</f>
        <v/>
      </c>
      <c r="B53" s="173" t="str">
        <f>IF(AND(B$1=Calendrier!D$1,Calendrier!D54="R"),Calendrier!$A54,"")</f>
        <v/>
      </c>
      <c r="C53" s="173" t="str">
        <f>IF(AND(C$1=Calendrier!E$1,Calendrier!E54="R"),Calendrier!$A54,"")</f>
        <v/>
      </c>
      <c r="D53" s="173" t="str">
        <f>IF(AND(D$1=Calendrier!F$1,Calendrier!F54="R"),Calendrier!$A54,"")</f>
        <v/>
      </c>
      <c r="E53" s="173" t="str">
        <f>IF(AND(E$1=Calendrier!G$1,Calendrier!G54="R"),Calendrier!$A54,"")</f>
        <v/>
      </c>
      <c r="F53" s="173" t="str">
        <f>IF(AND(F$1=Calendrier!H$1,Calendrier!H54="R"),Calendrier!$A54,"")</f>
        <v/>
      </c>
      <c r="G53" s="173" t="str">
        <f>IF(AND(G$1=Calendrier!I$1,Calendrier!I54="R"),Calendrier!$A54,"")</f>
        <v/>
      </c>
      <c r="H53" s="173" t="str">
        <f>IF(AND(H$1=Calendrier!J$1,Calendrier!J54="R"),Calendrier!$A54,"")</f>
        <v/>
      </c>
      <c r="I53" s="173" t="str">
        <f>IF(AND(I$1=Calendrier!K$1,Calendrier!K54="R"),Calendrier!$A54,"")</f>
        <v/>
      </c>
      <c r="J53" s="173" t="str">
        <f>IF(AND(J$1=Calendrier!L$1,Calendrier!L54="R"),Calendrier!$A54,"")</f>
        <v/>
      </c>
      <c r="K53" s="173" t="str">
        <f>IF(AND(K$1=Calendrier!M$1,Calendrier!M54="R"),Calendrier!$A54,"")</f>
        <v/>
      </c>
      <c r="L53" s="173" t="str">
        <f>IF(AND(L$1=Calendrier!N$1,Calendrier!N54="R"),Calendrier!$A54,"")</f>
        <v/>
      </c>
      <c r="M53" s="173" t="str">
        <f>IF(AND(M$1=Calendrier!O$1,Calendrier!O54="R"),Calendrier!$A54,"")</f>
        <v/>
      </c>
      <c r="N53" s="173" t="str">
        <f>IF(AND(N$1=Calendrier!P$1,Calendrier!P54="R"),Calendrier!$A54,"")</f>
        <v/>
      </c>
      <c r="O53" s="173" t="str">
        <f>IF(AND(O$1=Calendrier!Q$1,Calendrier!Q54="R"),Calendrier!$A54,"")</f>
        <v>pois sucré</v>
      </c>
      <c r="P53" s="173" t="str">
        <f>IF(AND(P$1=Calendrier!R$1,Calendrier!R54="R"),Calendrier!$A54,"")</f>
        <v>pois sucré</v>
      </c>
      <c r="Q53" s="173" t="str">
        <f>IF(AND(Q$1=Calendrier!S$1,Calendrier!S54="R"),Calendrier!$A54,"")</f>
        <v/>
      </c>
      <c r="R53" s="173" t="str">
        <f>IF(AND(R$1=Calendrier!T$1,Calendrier!T54="R"),Calendrier!$A54,"")</f>
        <v/>
      </c>
      <c r="S53" s="173" t="str">
        <f>IF(AND(S$1=Calendrier!U$1,Calendrier!U54="R"),Calendrier!$A54,"")</f>
        <v/>
      </c>
      <c r="T53" s="173" t="str">
        <f>IF(AND(T$1=Calendrier!V$1,Calendrier!V54="R"),Calendrier!$A54,"")</f>
        <v/>
      </c>
      <c r="U53" s="173" t="str">
        <f>IF(AND(U$1=Calendrier!W$1,Calendrier!W54="R"),Calendrier!$A54,"")</f>
        <v/>
      </c>
      <c r="V53" s="173" t="str">
        <f>IF(AND(V$1=Calendrier!X$1,Calendrier!X54="R"),Calendrier!$A54,"")</f>
        <v/>
      </c>
      <c r="W53" s="173" t="str">
        <f>IF(AND(W$1=Calendrier!Y$1,Calendrier!Y54="R"),Calendrier!$A54,"")</f>
        <v/>
      </c>
      <c r="X53" s="173" t="str">
        <f>IF(AND(X$1=Calendrier!Z$1,Calendrier!Z54="R"),Calendrier!$A54,"")</f>
        <v/>
      </c>
      <c r="Y53" s="173" t="str">
        <f>IF(AND(Y$1=Calendrier!AA$1,Calendrier!AA54="R"),Calendrier!$A54,"")</f>
        <v/>
      </c>
      <c r="Z53" s="173" t="str">
        <f>IF(AND(Z$1=Calendrier!AB$1,Calendrier!AB54="R"),Calendrier!$A54,"")</f>
        <v/>
      </c>
      <c r="AA53" s="173" t="str">
        <f>IF(AND(AA$1=Calendrier!AC$1,Calendrier!AC54="R"),Calendrier!$A54,"")</f>
        <v/>
      </c>
      <c r="AB53" s="173" t="str">
        <f>IF(AND(AB$1=Calendrier!AD$1,Calendrier!AD54="R"),Calendrier!$A54,"")</f>
        <v>pois sucré</v>
      </c>
      <c r="AC53" s="173" t="str">
        <f>IF(AND(AC$1=Calendrier!AE$1,Calendrier!AE54="R"),Calendrier!$A54,"")</f>
        <v>pois sucré</v>
      </c>
      <c r="AD53" s="173" t="str">
        <f>IF(AND(AD$1=Calendrier!AF$1,Calendrier!AF54="R"),Calendrier!$A54,"")</f>
        <v>pois sucré</v>
      </c>
      <c r="AE53" s="173" t="str">
        <f>IF(AND(AE$1=Calendrier!AG$1,Calendrier!AG54="R"),Calendrier!$A54,"")</f>
        <v/>
      </c>
      <c r="AF53" s="173" t="str">
        <f>IF(AND(AF$1=Calendrier!AH$1,Calendrier!AH54="R"),Calendrier!$A54,"")</f>
        <v/>
      </c>
      <c r="AG53" s="173" t="str">
        <f>IF(AND(AG$1=Calendrier!AI$1,Calendrier!AI54="R"),Calendrier!$A54,"")</f>
        <v/>
      </c>
      <c r="AH53" s="173" t="str">
        <f>IF(AND(AH$1=Calendrier!AJ$1,Calendrier!AJ54="R"),Calendrier!$A54,"")</f>
        <v/>
      </c>
      <c r="AI53" s="173" t="str">
        <f>IF(AND(AI$1=Calendrier!AK$1,Calendrier!AK54="R"),Calendrier!$A54,"")</f>
        <v/>
      </c>
      <c r="AJ53" s="173" t="str">
        <f>IF(AND(AJ$1=Calendrier!AL$1,Calendrier!AL54="R"),Calendrier!$A54,"")</f>
        <v/>
      </c>
      <c r="AK53" s="173" t="str">
        <f>IF(AND(AK$1=Calendrier!AM$1,Calendrier!AM54="R"),Calendrier!$A54,"")</f>
        <v/>
      </c>
      <c r="AL53" s="173" t="str">
        <f>IF(AND(AL$1=Calendrier!AN$1,Calendrier!AN54="R"),Calendrier!$A54,"")</f>
        <v/>
      </c>
      <c r="AM53" s="173" t="str">
        <f>IF(AND(AM$1=Calendrier!AO$1,Calendrier!AO54="R"),Calendrier!$A54,"")</f>
        <v/>
      </c>
      <c r="AN53" s="173" t="str">
        <f>IF(AND(AN$1=Calendrier!AP$1,Calendrier!AP54="R"),Calendrier!$A54,"")</f>
        <v/>
      </c>
      <c r="AO53" s="173" t="str">
        <f>IF(AND(AO$1=Calendrier!AQ$1,Calendrier!AQ54="R"),Calendrier!$A54,"")</f>
        <v/>
      </c>
      <c r="AP53" s="173" t="str">
        <f>IF(AND(AP$1=Calendrier!AR$1,Calendrier!AR54="R"),Calendrier!$A54,"")</f>
        <v/>
      </c>
      <c r="AQ53" s="173" t="str">
        <f>IF(AND(AQ$1=Calendrier!AS$1,Calendrier!AS54="R"),Calendrier!$A54,"")</f>
        <v/>
      </c>
      <c r="AR53" s="173" t="str">
        <f>IF(AND(AR$1=Calendrier!AT$1,Calendrier!AT54="R"),Calendrier!$A54,"")</f>
        <v/>
      </c>
      <c r="AS53" s="173" t="str">
        <f>IF(AND(AS$1=Calendrier!AU$1,Calendrier!AU54="R"),Calendrier!$A54,"")</f>
        <v/>
      </c>
      <c r="AT53" s="173" t="str">
        <f>IF(AND(AT$1=Calendrier!AV$1,Calendrier!AV54="R"),Calendrier!$A54,"")</f>
        <v/>
      </c>
      <c r="AU53" s="173" t="str">
        <f>IF(AND(AU$1=Calendrier!AW$1,Calendrier!AW54="R"),Calendrier!$A54,"")</f>
        <v/>
      </c>
      <c r="AV53" s="173" t="str">
        <f>IF(AND(AV$1=Calendrier!AX$1,Calendrier!AX54="R"),Calendrier!$A54,"")</f>
        <v/>
      </c>
      <c r="AW53" s="173" t="str">
        <f>IF(AND(AW$1=Calendrier!AY$1,Calendrier!AY54="R"),Calendrier!$A54,"")</f>
        <v/>
      </c>
      <c r="AX53" s="173" t="str">
        <f>IF(AND(AX$1=Calendrier!AZ$1,Calendrier!AZ54="R"),Calendrier!$A54,"")</f>
        <v/>
      </c>
      <c r="AY53" s="173" t="str">
        <f>IF(AND(AY$1=Calendrier!BA$1,Calendrier!BA54="R"),Calendrier!$A54,"")</f>
        <v/>
      </c>
      <c r="AZ53" s="173" t="str">
        <f>IF(AND(AZ$1=Calendrier!BB$1,Calendrier!BB54="R"),Calendrier!$A54,"")</f>
        <v/>
      </c>
    </row>
    <row r="54" spans="1:52" x14ac:dyDescent="0.2">
      <c r="A54" s="173" t="str">
        <f>IF(AND(A$1=Calendrier!C$1,Calendrier!C55="R"),Calendrier!$A55,"")</f>
        <v/>
      </c>
      <c r="B54" s="173" t="str">
        <f>IF(AND(B$1=Calendrier!D$1,Calendrier!D55="R"),Calendrier!$A55,"")</f>
        <v/>
      </c>
      <c r="C54" s="173" t="str">
        <f>IF(AND(C$1=Calendrier!E$1,Calendrier!E55="R"),Calendrier!$A55,"")</f>
        <v/>
      </c>
      <c r="D54" s="173" t="str">
        <f>IF(AND(D$1=Calendrier!F$1,Calendrier!F55="R"),Calendrier!$A55,"")</f>
        <v/>
      </c>
      <c r="E54" s="173" t="str">
        <f>IF(AND(E$1=Calendrier!G$1,Calendrier!G55="R"),Calendrier!$A55,"")</f>
        <v/>
      </c>
      <c r="F54" s="173" t="str">
        <f>IF(AND(F$1=Calendrier!H$1,Calendrier!H55="R"),Calendrier!$A55,"")</f>
        <v/>
      </c>
      <c r="G54" s="173" t="str">
        <f>IF(AND(G$1=Calendrier!I$1,Calendrier!I55="R"),Calendrier!$A55,"")</f>
        <v/>
      </c>
      <c r="H54" s="173" t="str">
        <f>IF(AND(H$1=Calendrier!J$1,Calendrier!J55="R"),Calendrier!$A55,"")</f>
        <v/>
      </c>
      <c r="I54" s="173" t="str">
        <f>IF(AND(I$1=Calendrier!K$1,Calendrier!K55="R"),Calendrier!$A55,"")</f>
        <v/>
      </c>
      <c r="J54" s="173" t="str">
        <f>IF(AND(J$1=Calendrier!L$1,Calendrier!L55="R"),Calendrier!$A55,"")</f>
        <v/>
      </c>
      <c r="K54" s="173" t="str">
        <f>IF(AND(K$1=Calendrier!M$1,Calendrier!M55="R"),Calendrier!$A55,"")</f>
        <v/>
      </c>
      <c r="L54" s="173" t="str">
        <f>IF(AND(L$1=Calendrier!N$1,Calendrier!N55="R"),Calendrier!$A55,"")</f>
        <v/>
      </c>
      <c r="M54" s="173" t="str">
        <f>IF(AND(M$1=Calendrier!O$1,Calendrier!O55="R"),Calendrier!$A55,"")</f>
        <v/>
      </c>
      <c r="N54" s="173" t="str">
        <f>IF(AND(N$1=Calendrier!P$1,Calendrier!P55="R"),Calendrier!$A55,"")</f>
        <v/>
      </c>
      <c r="O54" s="173" t="str">
        <f ca="1">IF(AND(O$1=Calendrier!Q$1,Calendrier!Q55="R"),Calendrier!$A55,"")</f>
        <v/>
      </c>
      <c r="P54" s="173" t="str">
        <f ca="1">IF(AND(P$1=Calendrier!R$1,Calendrier!R55="R"),Calendrier!$A55,"")</f>
        <v/>
      </c>
      <c r="Q54" s="173" t="str">
        <f>IF(AND(Q$1=Calendrier!S$1,Calendrier!S55="R"),Calendrier!$A55,"")</f>
        <v/>
      </c>
      <c r="R54" s="173" t="str">
        <f>IF(AND(R$1=Calendrier!T$1,Calendrier!T55="R"),Calendrier!$A55,"")</f>
        <v/>
      </c>
      <c r="S54" s="173" t="str">
        <f>IF(AND(S$1=Calendrier!U$1,Calendrier!U55="R"),Calendrier!$A55,"")</f>
        <v/>
      </c>
      <c r="T54" s="173" t="str">
        <f>IF(AND(T$1=Calendrier!V$1,Calendrier!V55="R"),Calendrier!$A55,"")</f>
        <v/>
      </c>
      <c r="U54" s="173" t="str">
        <f>IF(AND(U$1=Calendrier!W$1,Calendrier!W55="R"),Calendrier!$A55,"")</f>
        <v/>
      </c>
      <c r="V54" s="173" t="str">
        <f>IF(AND(V$1=Calendrier!X$1,Calendrier!X55="R"),Calendrier!$A55,"")</f>
        <v/>
      </c>
      <c r="W54" s="173" t="str">
        <f>IF(AND(W$1=Calendrier!Y$1,Calendrier!Y55="R"),Calendrier!$A55,"")</f>
        <v/>
      </c>
      <c r="X54" s="173" t="str">
        <f>IF(AND(X$1=Calendrier!Z$1,Calendrier!Z55="R"),Calendrier!$A55,"")</f>
        <v/>
      </c>
      <c r="Y54" s="173" t="str">
        <f>IF(AND(Y$1=Calendrier!AA$1,Calendrier!AA55="R"),Calendrier!$A55,"")</f>
        <v/>
      </c>
      <c r="Z54" s="173" t="str">
        <f>IF(AND(Z$1=Calendrier!AB$1,Calendrier!AB55="R"),Calendrier!$A55,"")</f>
        <v/>
      </c>
      <c r="AA54" s="173" t="str">
        <f>IF(AND(AA$1=Calendrier!AC$1,Calendrier!AC55="R"),Calendrier!$A55,"")</f>
        <v/>
      </c>
      <c r="AB54" s="173" t="str">
        <f ca="1">IF(AND(AB$1=Calendrier!AD$1,Calendrier!AD55="R"),Calendrier!$A55,"")</f>
        <v/>
      </c>
      <c r="AC54" s="173" t="str">
        <f ca="1">IF(AND(AC$1=Calendrier!AE$1,Calendrier!AE55="R"),Calendrier!$A55,"")</f>
        <v/>
      </c>
      <c r="AD54" s="173" t="str">
        <f ca="1">IF(AND(AD$1=Calendrier!AF$1,Calendrier!AF55="R"),Calendrier!$A55,"")</f>
        <v/>
      </c>
      <c r="AE54" s="173" t="str">
        <f>IF(AND(AE$1=Calendrier!AG$1,Calendrier!AG55="R"),Calendrier!$A55,"")</f>
        <v/>
      </c>
      <c r="AF54" s="173" t="str">
        <f>IF(AND(AF$1=Calendrier!AH$1,Calendrier!AH55="R"),Calendrier!$A55,"")</f>
        <v/>
      </c>
      <c r="AG54" s="173" t="str">
        <f>IF(AND(AG$1=Calendrier!AI$1,Calendrier!AI55="R"),Calendrier!$A55,"")</f>
        <v/>
      </c>
      <c r="AH54" s="173" t="str">
        <f>IF(AND(AH$1=Calendrier!AJ$1,Calendrier!AJ55="R"),Calendrier!$A55,"")</f>
        <v/>
      </c>
      <c r="AI54" s="173" t="str">
        <f>IF(AND(AI$1=Calendrier!AK$1,Calendrier!AK55="R"),Calendrier!$A55,"")</f>
        <v/>
      </c>
      <c r="AJ54" s="173" t="str">
        <f>IF(AND(AJ$1=Calendrier!AL$1,Calendrier!AL55="R"),Calendrier!$A55,"")</f>
        <v/>
      </c>
      <c r="AK54" s="173" t="str">
        <f>IF(AND(AK$1=Calendrier!AM$1,Calendrier!AM55="R"),Calendrier!$A55,"")</f>
        <v/>
      </c>
      <c r="AL54" s="173" t="str">
        <f>IF(AND(AL$1=Calendrier!AN$1,Calendrier!AN55="R"),Calendrier!$A55,"")</f>
        <v/>
      </c>
      <c r="AM54" s="173" t="str">
        <f>IF(AND(AM$1=Calendrier!AO$1,Calendrier!AO55="R"),Calendrier!$A55,"")</f>
        <v/>
      </c>
      <c r="AN54" s="173" t="str">
        <f>IF(AND(AN$1=Calendrier!AP$1,Calendrier!AP55="R"),Calendrier!$A55,"")</f>
        <v/>
      </c>
      <c r="AO54" s="173" t="str">
        <f>IF(AND(AO$1=Calendrier!AQ$1,Calendrier!AQ55="R"),Calendrier!$A55,"")</f>
        <v/>
      </c>
      <c r="AP54" s="173" t="str">
        <f>IF(AND(AP$1=Calendrier!AR$1,Calendrier!AR55="R"),Calendrier!$A55,"")</f>
        <v/>
      </c>
      <c r="AQ54" s="173" t="str">
        <f>IF(AND(AQ$1=Calendrier!AS$1,Calendrier!AS55="R"),Calendrier!$A55,"")</f>
        <v/>
      </c>
      <c r="AR54" s="173" t="str">
        <f>IF(AND(AR$1=Calendrier!AT$1,Calendrier!AT55="R"),Calendrier!$A55,"")</f>
        <v/>
      </c>
      <c r="AS54" s="173" t="str">
        <f>IF(AND(AS$1=Calendrier!AU$1,Calendrier!AU55="R"),Calendrier!$A55,"")</f>
        <v/>
      </c>
      <c r="AT54" s="173" t="str">
        <f>IF(AND(AT$1=Calendrier!AV$1,Calendrier!AV55="R"),Calendrier!$A55,"")</f>
        <v/>
      </c>
      <c r="AU54" s="173" t="str">
        <f>IF(AND(AU$1=Calendrier!AW$1,Calendrier!AW55="R"),Calendrier!$A55,"")</f>
        <v/>
      </c>
      <c r="AV54" s="173" t="str">
        <f>IF(AND(AV$1=Calendrier!AX$1,Calendrier!AX55="R"),Calendrier!$A55,"")</f>
        <v/>
      </c>
      <c r="AW54" s="173" t="str">
        <f>IF(AND(AW$1=Calendrier!AY$1,Calendrier!AY55="R"),Calendrier!$A55,"")</f>
        <v/>
      </c>
      <c r="AX54" s="173" t="str">
        <f>IF(AND(AX$1=Calendrier!AZ$1,Calendrier!AZ55="R"),Calendrier!$A55,"")</f>
        <v/>
      </c>
      <c r="AY54" s="173" t="str">
        <f>IF(AND(AY$1=Calendrier!BA$1,Calendrier!BA55="R"),Calendrier!$A55,"")</f>
        <v/>
      </c>
      <c r="AZ54" s="173" t="str">
        <f>IF(AND(AZ$1=Calendrier!BB$1,Calendrier!BB55="R"),Calendrier!$A55,"")</f>
        <v/>
      </c>
    </row>
    <row r="55" spans="1:52" x14ac:dyDescent="0.2">
      <c r="A55" s="173" t="str">
        <f>IF(AND(A$1=Calendrier!C$1,Calendrier!C56="R"),Calendrier!$A56,"")</f>
        <v/>
      </c>
      <c r="B55" s="173" t="str">
        <f>IF(AND(B$1=Calendrier!D$1,Calendrier!D56="R"),Calendrier!$A56,"")</f>
        <v/>
      </c>
      <c r="C55" s="173" t="str">
        <f>IF(AND(C$1=Calendrier!E$1,Calendrier!E56="R"),Calendrier!$A56,"")</f>
        <v/>
      </c>
      <c r="D55" s="173" t="str">
        <f>IF(AND(D$1=Calendrier!F$1,Calendrier!F56="R"),Calendrier!$A56,"")</f>
        <v/>
      </c>
      <c r="E55" s="173" t="str">
        <f>IF(AND(E$1=Calendrier!G$1,Calendrier!G56="R"),Calendrier!$A56,"")</f>
        <v/>
      </c>
      <c r="F55" s="173" t="str">
        <f>IF(AND(F$1=Calendrier!H$1,Calendrier!H56="R"),Calendrier!$A56,"")</f>
        <v/>
      </c>
      <c r="G55" s="173" t="str">
        <f>IF(AND(G$1=Calendrier!I$1,Calendrier!I56="R"),Calendrier!$A56,"")</f>
        <v/>
      </c>
      <c r="H55" s="173" t="str">
        <f>IF(AND(H$1=Calendrier!J$1,Calendrier!J56="R"),Calendrier!$A56,"")</f>
        <v/>
      </c>
      <c r="I55" s="173" t="str">
        <f>IF(AND(I$1=Calendrier!K$1,Calendrier!K56="R"),Calendrier!$A56,"")</f>
        <v/>
      </c>
      <c r="J55" s="173" t="str">
        <f ca="1">IF(AND(J$1=Calendrier!L$1,Calendrier!L56="R"),Calendrier!$A56,"")</f>
        <v/>
      </c>
      <c r="K55" s="173" t="str">
        <f ca="1">IF(AND(K$1=Calendrier!M$1,Calendrier!M56="R"),Calendrier!$A56,"")</f>
        <v/>
      </c>
      <c r="L55" s="173" t="str">
        <f ca="1">IF(AND(L$1=Calendrier!N$1,Calendrier!N56="R"),Calendrier!$A56,"")</f>
        <v/>
      </c>
      <c r="M55" s="173" t="str">
        <f ca="1">IF(AND(M$1=Calendrier!O$1,Calendrier!O56="R"),Calendrier!$A56,"")</f>
        <v/>
      </c>
      <c r="N55" s="173" t="str">
        <f ca="1">IF(AND(N$1=Calendrier!P$1,Calendrier!P56="R"),Calendrier!$A56,"")</f>
        <v/>
      </c>
      <c r="O55" s="173" t="str">
        <f ca="1">IF(AND(O$1=Calendrier!Q$1,Calendrier!Q56="R"),Calendrier!$A56,"")</f>
        <v/>
      </c>
      <c r="P55" s="173" t="str">
        <f ca="1">IF(AND(P$1=Calendrier!R$1,Calendrier!R56="R"),Calendrier!$A56,"")</f>
        <v/>
      </c>
      <c r="Q55" s="173" t="str">
        <f ca="1">IF(AND(Q$1=Calendrier!S$1,Calendrier!S56="R"),Calendrier!$A56,"")</f>
        <v/>
      </c>
      <c r="R55" s="173" t="str">
        <f>IF(AND(R$1=Calendrier!T$1,Calendrier!T56="R"),Calendrier!$A56,"")</f>
        <v/>
      </c>
      <c r="S55" s="173" t="str">
        <f>IF(AND(S$1=Calendrier!U$1,Calendrier!U56="R"),Calendrier!$A56,"")</f>
        <v/>
      </c>
      <c r="T55" s="173" t="str">
        <f>IF(AND(T$1=Calendrier!V$1,Calendrier!V56="R"),Calendrier!$A56,"")</f>
        <v/>
      </c>
      <c r="U55" s="173" t="str">
        <f>IF(AND(U$1=Calendrier!W$1,Calendrier!W56="R"),Calendrier!$A56,"")</f>
        <v/>
      </c>
      <c r="V55" s="173" t="str">
        <f>IF(AND(V$1=Calendrier!X$1,Calendrier!X56="R"),Calendrier!$A56,"")</f>
        <v/>
      </c>
      <c r="W55" s="173" t="str">
        <f>IF(AND(W$1=Calendrier!Y$1,Calendrier!Y56="R"),Calendrier!$A56,"")</f>
        <v/>
      </c>
      <c r="X55" s="173" t="str">
        <f>IF(AND(X$1=Calendrier!Z$1,Calendrier!Z56="R"),Calendrier!$A56,"")</f>
        <v/>
      </c>
      <c r="Y55" s="173" t="str">
        <f ca="1">IF(AND(Y$1=Calendrier!AA$1,Calendrier!AA56="R"),Calendrier!$A56,"")</f>
        <v/>
      </c>
      <c r="Z55" s="173" t="str">
        <f>IF(AND(Z$1=Calendrier!AB$1,Calendrier!AB56="R"),Calendrier!$A56,"")</f>
        <v/>
      </c>
      <c r="AA55" s="173" t="str">
        <f>IF(AND(AA$1=Calendrier!AC$1,Calendrier!AC56="R"),Calendrier!$A56,"")</f>
        <v/>
      </c>
      <c r="AB55" s="173" t="str">
        <f>IF(AND(AB$1=Calendrier!AD$1,Calendrier!AD56="R"),Calendrier!$A56,"")</f>
        <v/>
      </c>
      <c r="AC55" s="173" t="str">
        <f>IF(AND(AC$1=Calendrier!AE$1,Calendrier!AE56="R"),Calendrier!$A56,"")</f>
        <v/>
      </c>
      <c r="AD55" s="173" t="str">
        <f>IF(AND(AD$1=Calendrier!AF$1,Calendrier!AF56="R"),Calendrier!$A56,"")</f>
        <v/>
      </c>
      <c r="AE55" s="173" t="str">
        <f>IF(AND(AE$1=Calendrier!AG$1,Calendrier!AG56="R"),Calendrier!$A56,"")</f>
        <v/>
      </c>
      <c r="AF55" s="173" t="str">
        <f>IF(AND(AF$1=Calendrier!AH$1,Calendrier!AH56="R"),Calendrier!$A56,"")</f>
        <v/>
      </c>
      <c r="AG55" s="173" t="str">
        <f>IF(AND(AG$1=Calendrier!AI$1,Calendrier!AI56="R"),Calendrier!$A56,"")</f>
        <v/>
      </c>
      <c r="AH55" s="173" t="str">
        <f>IF(AND(AH$1=Calendrier!AJ$1,Calendrier!AJ56="R"),Calendrier!$A56,"")</f>
        <v/>
      </c>
      <c r="AI55" s="173" t="str">
        <f>IF(AND(AI$1=Calendrier!AK$1,Calendrier!AK56="R"),Calendrier!$A56,"")</f>
        <v/>
      </c>
      <c r="AJ55" s="173" t="str">
        <f>IF(AND(AJ$1=Calendrier!AL$1,Calendrier!AL56="R"),Calendrier!$A56,"")</f>
        <v/>
      </c>
      <c r="AK55" s="173" t="str">
        <f>IF(AND(AK$1=Calendrier!AM$1,Calendrier!AM56="R"),Calendrier!$A56,"")</f>
        <v/>
      </c>
      <c r="AL55" s="173" t="str">
        <f>IF(AND(AL$1=Calendrier!AN$1,Calendrier!AN56="R"),Calendrier!$A56,"")</f>
        <v/>
      </c>
      <c r="AM55" s="173" t="str">
        <f>IF(AND(AM$1=Calendrier!AO$1,Calendrier!AO56="R"),Calendrier!$A56,"")</f>
        <v/>
      </c>
      <c r="AN55" s="173" t="str">
        <f>IF(AND(AN$1=Calendrier!AP$1,Calendrier!AP56="R"),Calendrier!$A56,"")</f>
        <v/>
      </c>
      <c r="AO55" s="173" t="str">
        <f>IF(AND(AO$1=Calendrier!AQ$1,Calendrier!AQ56="R"),Calendrier!$A56,"")</f>
        <v/>
      </c>
      <c r="AP55" s="173" t="str">
        <f>IF(AND(AP$1=Calendrier!AR$1,Calendrier!AR56="R"),Calendrier!$A56,"")</f>
        <v/>
      </c>
      <c r="AQ55" s="173" t="str">
        <f>IF(AND(AQ$1=Calendrier!AS$1,Calendrier!AS56="R"),Calendrier!$A56,"")</f>
        <v/>
      </c>
      <c r="AR55" s="173" t="str">
        <f>IF(AND(AR$1=Calendrier!AT$1,Calendrier!AT56="R"),Calendrier!$A56,"")</f>
        <v/>
      </c>
      <c r="AS55" s="173" t="str">
        <f>IF(AND(AS$1=Calendrier!AU$1,Calendrier!AU56="R"),Calendrier!$A56,"")</f>
        <v/>
      </c>
      <c r="AT55" s="173" t="str">
        <f>IF(AND(AT$1=Calendrier!AV$1,Calendrier!AV56="R"),Calendrier!$A56,"")</f>
        <v/>
      </c>
      <c r="AU55" s="173" t="str">
        <f>IF(AND(AU$1=Calendrier!AW$1,Calendrier!AW56="R"),Calendrier!$A56,"")</f>
        <v/>
      </c>
      <c r="AV55" s="173" t="str">
        <f>IF(AND(AV$1=Calendrier!AX$1,Calendrier!AX56="R"),Calendrier!$A56,"")</f>
        <v/>
      </c>
      <c r="AW55" s="173" t="str">
        <f>IF(AND(AW$1=Calendrier!AY$1,Calendrier!AY56="R"),Calendrier!$A56,"")</f>
        <v/>
      </c>
      <c r="AX55" s="173" t="str">
        <f>IF(AND(AX$1=Calendrier!AZ$1,Calendrier!AZ56="R"),Calendrier!$A56,"")</f>
        <v/>
      </c>
      <c r="AY55" s="173" t="str">
        <f>IF(AND(AY$1=Calendrier!BA$1,Calendrier!BA56="R"),Calendrier!$A56,"")</f>
        <v/>
      </c>
      <c r="AZ55" s="173" t="str">
        <f>IF(AND(AZ$1=Calendrier!BB$1,Calendrier!BB56="R"),Calendrier!$A56,"")</f>
        <v/>
      </c>
    </row>
    <row r="56" spans="1:52" x14ac:dyDescent="0.2">
      <c r="A56" s="173" t="str">
        <f>IF(AND(A$1=Calendrier!C$1,Calendrier!C57="R"),Calendrier!$A57,"")</f>
        <v/>
      </c>
      <c r="B56" s="173" t="str">
        <f>IF(AND(B$1=Calendrier!D$1,Calendrier!D57="R"),Calendrier!$A57,"")</f>
        <v/>
      </c>
      <c r="C56" s="173" t="str">
        <f>IF(AND(C$1=Calendrier!E$1,Calendrier!E57="R"),Calendrier!$A57,"")</f>
        <v/>
      </c>
      <c r="D56" s="173" t="str">
        <f>IF(AND(D$1=Calendrier!F$1,Calendrier!F57="R"),Calendrier!$A57,"")</f>
        <v/>
      </c>
      <c r="E56" s="173" t="str">
        <f>IF(AND(E$1=Calendrier!G$1,Calendrier!G57="R"),Calendrier!$A57,"")</f>
        <v/>
      </c>
      <c r="F56" s="173" t="str">
        <f>IF(AND(F$1=Calendrier!H$1,Calendrier!H57="R"),Calendrier!$A57,"")</f>
        <v/>
      </c>
      <c r="G56" s="173" t="str">
        <f>IF(AND(G$1=Calendrier!I$1,Calendrier!I57="R"),Calendrier!$A57,"")</f>
        <v/>
      </c>
      <c r="H56" s="173" t="str">
        <f>IF(AND(H$1=Calendrier!J$1,Calendrier!J57="R"),Calendrier!$A57,"")</f>
        <v/>
      </c>
      <c r="I56" s="173" t="str">
        <f>IF(AND(I$1=Calendrier!K$1,Calendrier!K57="R"),Calendrier!$A57,"")</f>
        <v/>
      </c>
      <c r="J56" s="173" t="str">
        <f>IF(AND(J$1=Calendrier!L$1,Calendrier!L57="R"),Calendrier!$A57,"")</f>
        <v/>
      </c>
      <c r="K56" s="173" t="str">
        <f>IF(AND(K$1=Calendrier!M$1,Calendrier!M57="R"),Calendrier!$A57,"")</f>
        <v/>
      </c>
      <c r="L56" s="173" t="str">
        <f>IF(AND(L$1=Calendrier!N$1,Calendrier!N57="R"),Calendrier!$A57,"")</f>
        <v/>
      </c>
      <c r="M56" s="173" t="str">
        <f>IF(AND(M$1=Calendrier!O$1,Calendrier!O57="R"),Calendrier!$A57,"")</f>
        <v/>
      </c>
      <c r="N56" s="173" t="str">
        <f>IF(AND(N$1=Calendrier!P$1,Calendrier!P57="R"),Calendrier!$A57,"")</f>
        <v/>
      </c>
      <c r="O56" s="173" t="str">
        <f>IF(AND(O$1=Calendrier!Q$1,Calendrier!Q57="R"),Calendrier!$A57,"")</f>
        <v/>
      </c>
      <c r="P56" s="173" t="str">
        <f>IF(AND(P$1=Calendrier!R$1,Calendrier!R57="R"),Calendrier!$A57,"")</f>
        <v/>
      </c>
      <c r="Q56" s="173" t="str">
        <f>IF(AND(Q$1=Calendrier!S$1,Calendrier!S57="R"),Calendrier!$A57,"")</f>
        <v/>
      </c>
      <c r="R56" s="173" t="str">
        <f>IF(AND(R$1=Calendrier!T$1,Calendrier!T57="R"),Calendrier!$A57,"")</f>
        <v/>
      </c>
      <c r="S56" s="173" t="str">
        <f>IF(AND(S$1=Calendrier!U$1,Calendrier!U57="R"),Calendrier!$A57,"")</f>
        <v/>
      </c>
      <c r="T56" s="173" t="str">
        <f>IF(AND(T$1=Calendrier!V$1,Calendrier!V57="R"),Calendrier!$A57,"")</f>
        <v/>
      </c>
      <c r="U56" s="173" t="str">
        <f>IF(AND(U$1=Calendrier!W$1,Calendrier!W57="R"),Calendrier!$A57,"")</f>
        <v/>
      </c>
      <c r="V56" s="173" t="str">
        <f>IF(AND(V$1=Calendrier!X$1,Calendrier!X57="R"),Calendrier!$A57,"")</f>
        <v/>
      </c>
      <c r="W56" s="173" t="str">
        <f>IF(AND(W$1=Calendrier!Y$1,Calendrier!Y57="R"),Calendrier!$A57,"")</f>
        <v/>
      </c>
      <c r="X56" s="173" t="str">
        <f>IF(AND(X$1=Calendrier!Z$1,Calendrier!Z57="R"),Calendrier!$A57,"")</f>
        <v/>
      </c>
      <c r="Y56" s="173" t="str">
        <f>IF(AND(Y$1=Calendrier!AA$1,Calendrier!AA57="R"),Calendrier!$A57,"")</f>
        <v/>
      </c>
      <c r="Z56" s="173" t="str">
        <f>IF(AND(Z$1=Calendrier!AB$1,Calendrier!AB57="R"),Calendrier!$A57,"")</f>
        <v/>
      </c>
      <c r="AA56" s="173" t="str">
        <f>IF(AND(AA$1=Calendrier!AC$1,Calendrier!AC57="R"),Calendrier!$A57,"")</f>
        <v/>
      </c>
      <c r="AB56" s="173" t="str">
        <f>IF(AND(AB$1=Calendrier!AD$1,Calendrier!AD57="R"),Calendrier!$A57,"")</f>
        <v>chou rave</v>
      </c>
      <c r="AC56" s="173" t="str">
        <f>IF(AND(AC$1=Calendrier!AE$1,Calendrier!AE57="R"),Calendrier!$A57,"")</f>
        <v>chou rave</v>
      </c>
      <c r="AD56" s="173" t="str">
        <f>IF(AND(AD$1=Calendrier!AF$1,Calendrier!AF57="R"),Calendrier!$A57,"")</f>
        <v>chou rave</v>
      </c>
      <c r="AE56" s="173" t="str">
        <f>IF(AND(AE$1=Calendrier!AG$1,Calendrier!AG57="R"),Calendrier!$A57,"")</f>
        <v>chou rave</v>
      </c>
      <c r="AF56" s="173" t="str">
        <f>IF(AND(AF$1=Calendrier!AH$1,Calendrier!AH57="R"),Calendrier!$A57,"")</f>
        <v>chou rave</v>
      </c>
      <c r="AG56" s="173" t="str">
        <f>IF(AND(AG$1=Calendrier!AI$1,Calendrier!AI57="R"),Calendrier!$A57,"")</f>
        <v>chou rave</v>
      </c>
      <c r="AH56" s="173" t="str">
        <f>IF(AND(AH$1=Calendrier!AJ$1,Calendrier!AJ57="R"),Calendrier!$A57,"")</f>
        <v>chou rave</v>
      </c>
      <c r="AI56" s="173" t="str">
        <f>IF(AND(AI$1=Calendrier!AK$1,Calendrier!AK57="R"),Calendrier!$A57,"")</f>
        <v>chou rave</v>
      </c>
      <c r="AJ56" s="173" t="str">
        <f>IF(AND(AJ$1=Calendrier!AL$1,Calendrier!AL57="R"),Calendrier!$A57,"")</f>
        <v/>
      </c>
      <c r="AK56" s="173" t="str">
        <f>IF(AND(AK$1=Calendrier!AM$1,Calendrier!AM57="R"),Calendrier!$A57,"")</f>
        <v/>
      </c>
      <c r="AL56" s="173" t="str">
        <f>IF(AND(AL$1=Calendrier!AN$1,Calendrier!AN57="R"),Calendrier!$A57,"")</f>
        <v/>
      </c>
      <c r="AM56" s="173" t="str">
        <f>IF(AND(AM$1=Calendrier!AO$1,Calendrier!AO57="R"),Calendrier!$A57,"")</f>
        <v/>
      </c>
      <c r="AN56" s="173" t="str">
        <f>IF(AND(AN$1=Calendrier!AP$1,Calendrier!AP57="R"),Calendrier!$A57,"")</f>
        <v/>
      </c>
      <c r="AO56" s="173" t="str">
        <f>IF(AND(AO$1=Calendrier!AQ$1,Calendrier!AQ57="R"),Calendrier!$A57,"")</f>
        <v/>
      </c>
      <c r="AP56" s="173" t="str">
        <f>IF(AND(AP$1=Calendrier!AR$1,Calendrier!AR57="R"),Calendrier!$A57,"")</f>
        <v/>
      </c>
      <c r="AQ56" s="173" t="str">
        <f>IF(AND(AQ$1=Calendrier!AS$1,Calendrier!AS57="R"),Calendrier!$A57,"")</f>
        <v>chou rave</v>
      </c>
      <c r="AR56" s="173" t="str">
        <f>IF(AND(AR$1=Calendrier!AT$1,Calendrier!AT57="R"),Calendrier!$A57,"")</f>
        <v/>
      </c>
      <c r="AS56" s="173" t="str">
        <f>IF(AND(AS$1=Calendrier!AU$1,Calendrier!AU57="R"),Calendrier!$A57,"")</f>
        <v/>
      </c>
      <c r="AT56" s="173" t="str">
        <f>IF(AND(AT$1=Calendrier!AV$1,Calendrier!AV57="R"),Calendrier!$A57,"")</f>
        <v/>
      </c>
      <c r="AU56" s="173" t="str">
        <f>IF(AND(AU$1=Calendrier!AW$1,Calendrier!AW57="R"),Calendrier!$A57,"")</f>
        <v/>
      </c>
      <c r="AV56" s="173" t="str">
        <f>IF(AND(AV$1=Calendrier!AX$1,Calendrier!AX57="R"),Calendrier!$A57,"")</f>
        <v/>
      </c>
      <c r="AW56" s="173" t="str">
        <f>IF(AND(AW$1=Calendrier!AY$1,Calendrier!AY57="R"),Calendrier!$A57,"")</f>
        <v/>
      </c>
      <c r="AX56" s="173" t="str">
        <f>IF(AND(AX$1=Calendrier!AZ$1,Calendrier!AZ57="R"),Calendrier!$A57,"")</f>
        <v/>
      </c>
      <c r="AY56" s="173" t="str">
        <f>IF(AND(AY$1=Calendrier!BA$1,Calendrier!BA57="R"),Calendrier!$A57,"")</f>
        <v/>
      </c>
      <c r="AZ56" s="173" t="str">
        <f>IF(AND(AZ$1=Calendrier!BB$1,Calendrier!BB57="R"),Calendrier!$A57,"")</f>
        <v/>
      </c>
    </row>
    <row r="57" spans="1:52" x14ac:dyDescent="0.2">
      <c r="A57" s="173" t="str">
        <f>IF(AND(A$1=Calendrier!C$1,Calendrier!C58="R"),Calendrier!$A58,"")</f>
        <v/>
      </c>
      <c r="B57" s="173" t="str">
        <f>IF(AND(B$1=Calendrier!D$1,Calendrier!D58="R"),Calendrier!$A58,"")</f>
        <v/>
      </c>
      <c r="C57" s="173" t="str">
        <f>IF(AND(C$1=Calendrier!E$1,Calendrier!E58="R"),Calendrier!$A58,"")</f>
        <v/>
      </c>
      <c r="D57" s="173" t="str">
        <f>IF(AND(D$1=Calendrier!F$1,Calendrier!F58="R"),Calendrier!$A58,"")</f>
        <v/>
      </c>
      <c r="E57" s="173" t="str">
        <f>IF(AND(E$1=Calendrier!G$1,Calendrier!G58="R"),Calendrier!$A58,"")</f>
        <v/>
      </c>
      <c r="F57" s="173" t="str">
        <f>IF(AND(F$1=Calendrier!H$1,Calendrier!H58="R"),Calendrier!$A58,"")</f>
        <v/>
      </c>
      <c r="G57" s="173" t="str">
        <f>IF(AND(G$1=Calendrier!I$1,Calendrier!I58="R"),Calendrier!$A58,"")</f>
        <v/>
      </c>
      <c r="H57" s="173" t="str">
        <f>IF(AND(H$1=Calendrier!J$1,Calendrier!J58="R"),Calendrier!$A58,"")</f>
        <v/>
      </c>
      <c r="I57" s="173" t="str">
        <f>IF(AND(I$1=Calendrier!K$1,Calendrier!K58="R"),Calendrier!$A58,"")</f>
        <v/>
      </c>
      <c r="J57" s="173" t="str">
        <f>IF(AND(J$1=Calendrier!L$1,Calendrier!L58="R"),Calendrier!$A58,"")</f>
        <v/>
      </c>
      <c r="K57" s="173" t="str">
        <f>IF(AND(K$1=Calendrier!M$1,Calendrier!M58="R"),Calendrier!$A58,"")</f>
        <v/>
      </c>
      <c r="L57" s="173" t="str">
        <f>IF(AND(L$1=Calendrier!N$1,Calendrier!N58="R"),Calendrier!$A58,"")</f>
        <v/>
      </c>
      <c r="M57" s="173" t="str">
        <f>IF(AND(M$1=Calendrier!O$1,Calendrier!O58="R"),Calendrier!$A58,"")</f>
        <v/>
      </c>
      <c r="N57" s="173" t="str">
        <f>IF(AND(N$1=Calendrier!P$1,Calendrier!P58="R"),Calendrier!$A58,"")</f>
        <v/>
      </c>
      <c r="O57" s="173" t="str">
        <f>IF(AND(O$1=Calendrier!Q$1,Calendrier!Q58="R"),Calendrier!$A58,"")</f>
        <v/>
      </c>
      <c r="P57" s="173" t="str">
        <f>IF(AND(P$1=Calendrier!R$1,Calendrier!R58="R"),Calendrier!$A58,"")</f>
        <v/>
      </c>
      <c r="Q57" s="173" t="str">
        <f>IF(AND(Q$1=Calendrier!S$1,Calendrier!S58="R"),Calendrier!$A58,"")</f>
        <v/>
      </c>
      <c r="R57" s="173" t="str">
        <f>IF(AND(R$1=Calendrier!T$1,Calendrier!T58="R"),Calendrier!$A58,"")</f>
        <v/>
      </c>
      <c r="S57" s="173" t="str">
        <f>IF(AND(S$1=Calendrier!U$1,Calendrier!U58="R"),Calendrier!$A58,"")</f>
        <v/>
      </c>
      <c r="T57" s="173" t="str">
        <f>IF(AND(T$1=Calendrier!V$1,Calendrier!V58="R"),Calendrier!$A58,"")</f>
        <v/>
      </c>
      <c r="U57" s="173" t="str">
        <f>IF(AND(U$1=Calendrier!W$1,Calendrier!W58="R"),Calendrier!$A58,"")</f>
        <v/>
      </c>
      <c r="V57" s="173" t="str">
        <f>IF(AND(V$1=Calendrier!X$1,Calendrier!X58="R"),Calendrier!$A58,"")</f>
        <v/>
      </c>
      <c r="W57" s="173" t="str">
        <f>IF(AND(W$1=Calendrier!Y$1,Calendrier!Y58="R"),Calendrier!$A58,"")</f>
        <v/>
      </c>
      <c r="X57" s="173" t="str">
        <f>IF(AND(X$1=Calendrier!Z$1,Calendrier!Z58="R"),Calendrier!$A58,"")</f>
        <v/>
      </c>
      <c r="Y57" s="173" t="str">
        <f>IF(AND(Y$1=Calendrier!AA$1,Calendrier!AA58="R"),Calendrier!$A58,"")</f>
        <v/>
      </c>
      <c r="Z57" s="173" t="str">
        <f>IF(AND(Z$1=Calendrier!AB$1,Calendrier!AB58="R"),Calendrier!$A58,"")</f>
        <v/>
      </c>
      <c r="AA57" s="173" t="str">
        <f>IF(AND(AA$1=Calendrier!AC$1,Calendrier!AC58="R"),Calendrier!$A58,"")</f>
        <v/>
      </c>
      <c r="AB57" s="173" t="str">
        <f ca="1">IF(AND(AB$1=Calendrier!AD$1,Calendrier!AD58="R"),Calendrier!$A58,"")</f>
        <v/>
      </c>
      <c r="AC57" s="173" t="str">
        <f ca="1">IF(AND(AC$1=Calendrier!AE$1,Calendrier!AE58="R"),Calendrier!$A58,"")</f>
        <v/>
      </c>
      <c r="AD57" s="173" t="str">
        <f ca="1">IF(AND(AD$1=Calendrier!AF$1,Calendrier!AF58="R"),Calendrier!$A58,"")</f>
        <v/>
      </c>
      <c r="AE57" s="173" t="str">
        <f ca="1">IF(AND(AE$1=Calendrier!AG$1,Calendrier!AG58="R"),Calendrier!$A58,"")</f>
        <v/>
      </c>
      <c r="AF57" s="173" t="str">
        <f ca="1">IF(AND(AF$1=Calendrier!AH$1,Calendrier!AH58="R"),Calendrier!$A58,"")</f>
        <v/>
      </c>
      <c r="AG57" s="173" t="str">
        <f ca="1">IF(AND(AG$1=Calendrier!AI$1,Calendrier!AI58="R"),Calendrier!$A58,"")</f>
        <v/>
      </c>
      <c r="AH57" s="173" t="str">
        <f ca="1">IF(AND(AH$1=Calendrier!AJ$1,Calendrier!AJ58="R"),Calendrier!$A58,"")</f>
        <v/>
      </c>
      <c r="AI57" s="173" t="str">
        <f ca="1">IF(AND(AI$1=Calendrier!AK$1,Calendrier!AK58="R"),Calendrier!$A58,"")</f>
        <v/>
      </c>
      <c r="AJ57" s="173" t="str">
        <f>IF(AND(AJ$1=Calendrier!AL$1,Calendrier!AL58="R"),Calendrier!$A58,"")</f>
        <v/>
      </c>
      <c r="AK57" s="173" t="str">
        <f>IF(AND(AK$1=Calendrier!AM$1,Calendrier!AM58="R"),Calendrier!$A58,"")</f>
        <v/>
      </c>
      <c r="AL57" s="173" t="str">
        <f>IF(AND(AL$1=Calendrier!AN$1,Calendrier!AN58="R"),Calendrier!$A58,"")</f>
        <v/>
      </c>
      <c r="AM57" s="173" t="str">
        <f>IF(AND(AM$1=Calendrier!AO$1,Calendrier!AO58="R"),Calendrier!$A58,"")</f>
        <v/>
      </c>
      <c r="AN57" s="173" t="str">
        <f>IF(AND(AN$1=Calendrier!AP$1,Calendrier!AP58="R"),Calendrier!$A58,"")</f>
        <v/>
      </c>
      <c r="AO57" s="173" t="str">
        <f>IF(AND(AO$1=Calendrier!AQ$1,Calendrier!AQ58="R"),Calendrier!$A58,"")</f>
        <v/>
      </c>
      <c r="AP57" s="173" t="str">
        <f>IF(AND(AP$1=Calendrier!AR$1,Calendrier!AR58="R"),Calendrier!$A58,"")</f>
        <v/>
      </c>
      <c r="AQ57" s="173" t="str">
        <f ca="1">IF(AND(AQ$1=Calendrier!AS$1,Calendrier!AS58="R"),Calendrier!$A58,"")</f>
        <v/>
      </c>
      <c r="AR57" s="173" t="str">
        <f>IF(AND(AR$1=Calendrier!AT$1,Calendrier!AT58="R"),Calendrier!$A58,"")</f>
        <v/>
      </c>
      <c r="AS57" s="173" t="str">
        <f>IF(AND(AS$1=Calendrier!AU$1,Calendrier!AU58="R"),Calendrier!$A58,"")</f>
        <v/>
      </c>
      <c r="AT57" s="173" t="str">
        <f>IF(AND(AT$1=Calendrier!AV$1,Calendrier!AV58="R"),Calendrier!$A58,"")</f>
        <v/>
      </c>
      <c r="AU57" s="173" t="str">
        <f>IF(AND(AU$1=Calendrier!AW$1,Calendrier!AW58="R"),Calendrier!$A58,"")</f>
        <v/>
      </c>
      <c r="AV57" s="173" t="str">
        <f>IF(AND(AV$1=Calendrier!AX$1,Calendrier!AX58="R"),Calendrier!$A58,"")</f>
        <v/>
      </c>
      <c r="AW57" s="173" t="str">
        <f>IF(AND(AW$1=Calendrier!AY$1,Calendrier!AY58="R"),Calendrier!$A58,"")</f>
        <v/>
      </c>
      <c r="AX57" s="173" t="str">
        <f>IF(AND(AX$1=Calendrier!AZ$1,Calendrier!AZ58="R"),Calendrier!$A58,"")</f>
        <v/>
      </c>
      <c r="AY57" s="173" t="str">
        <f>IF(AND(AY$1=Calendrier!BA$1,Calendrier!BA58="R"),Calendrier!$A58,"")</f>
        <v/>
      </c>
      <c r="AZ57" s="173" t="str">
        <f>IF(AND(AZ$1=Calendrier!BB$1,Calendrier!BB58="R"),Calendrier!$A58,"")</f>
        <v/>
      </c>
    </row>
    <row r="58" spans="1:52" x14ac:dyDescent="0.2">
      <c r="A58" s="173" t="str">
        <f>IF(AND(A$1=Calendrier!C$1,Calendrier!C59="R"),Calendrier!$A59,"")</f>
        <v/>
      </c>
      <c r="B58" s="173" t="str">
        <f>IF(AND(B$1=Calendrier!D$1,Calendrier!D59="R"),Calendrier!$A59,"")</f>
        <v/>
      </c>
      <c r="C58" s="173" t="str">
        <f>IF(AND(C$1=Calendrier!E$1,Calendrier!E59="R"),Calendrier!$A59,"")</f>
        <v/>
      </c>
      <c r="D58" s="173" t="str">
        <f>IF(AND(D$1=Calendrier!F$1,Calendrier!F59="R"),Calendrier!$A59,"")</f>
        <v/>
      </c>
      <c r="E58" s="173" t="str">
        <f>IF(AND(E$1=Calendrier!G$1,Calendrier!G59="R"),Calendrier!$A59,"")</f>
        <v/>
      </c>
      <c r="F58" s="173" t="str">
        <f>IF(AND(F$1=Calendrier!H$1,Calendrier!H59="R"),Calendrier!$A59,"")</f>
        <v/>
      </c>
      <c r="G58" s="173" t="str">
        <f>IF(AND(G$1=Calendrier!I$1,Calendrier!I59="R"),Calendrier!$A59,"")</f>
        <v/>
      </c>
      <c r="H58" s="173" t="str">
        <f>IF(AND(H$1=Calendrier!J$1,Calendrier!J59="R"),Calendrier!$A59,"")</f>
        <v/>
      </c>
      <c r="I58" s="173" t="str">
        <f>IF(AND(I$1=Calendrier!K$1,Calendrier!K59="R"),Calendrier!$A59,"")</f>
        <v/>
      </c>
      <c r="J58" s="173" t="str">
        <f>IF(AND(J$1=Calendrier!L$1,Calendrier!L59="R"),Calendrier!$A59,"")</f>
        <v/>
      </c>
      <c r="K58" s="173" t="str">
        <f>IF(AND(K$1=Calendrier!M$1,Calendrier!M59="R"),Calendrier!$A59,"")</f>
        <v/>
      </c>
      <c r="L58" s="173" t="str">
        <f>IF(AND(L$1=Calendrier!N$1,Calendrier!N59="R"),Calendrier!$A59,"")</f>
        <v/>
      </c>
      <c r="M58" s="173" t="str">
        <f>IF(AND(M$1=Calendrier!O$1,Calendrier!O59="R"),Calendrier!$A59,"")</f>
        <v/>
      </c>
      <c r="N58" s="173" t="str">
        <f>IF(AND(N$1=Calendrier!P$1,Calendrier!P59="R"),Calendrier!$A59,"")</f>
        <v/>
      </c>
      <c r="O58" s="173" t="str">
        <f>IF(AND(O$1=Calendrier!Q$1,Calendrier!Q59="R"),Calendrier!$A59,"")</f>
        <v/>
      </c>
      <c r="P58" s="173" t="str">
        <f>IF(AND(P$1=Calendrier!R$1,Calendrier!R59="R"),Calendrier!$A59,"")</f>
        <v/>
      </c>
      <c r="Q58" s="173" t="str">
        <f ca="1">IF(AND(Q$1=Calendrier!S$1,Calendrier!S59="R"),Calendrier!$A59,"")</f>
        <v/>
      </c>
      <c r="R58" s="173" t="str">
        <f ca="1">IF(AND(R$1=Calendrier!T$1,Calendrier!T59="R"),Calendrier!$A59,"")</f>
        <v/>
      </c>
      <c r="S58" s="173" t="str">
        <f ca="1">IF(AND(S$1=Calendrier!U$1,Calendrier!U59="R"),Calendrier!$A59,"")</f>
        <v/>
      </c>
      <c r="T58" s="173" t="str">
        <f ca="1">IF(AND(T$1=Calendrier!V$1,Calendrier!V59="R"),Calendrier!$A59,"")</f>
        <v/>
      </c>
      <c r="U58" s="173" t="str">
        <f ca="1">IF(AND(U$1=Calendrier!W$1,Calendrier!W59="R"),Calendrier!$A59,"")</f>
        <v/>
      </c>
      <c r="V58" s="173" t="str">
        <f ca="1">IF(AND(V$1=Calendrier!X$1,Calendrier!X59="R"),Calendrier!$A59,"")</f>
        <v/>
      </c>
      <c r="W58" s="173" t="str">
        <f ca="1">IF(AND(W$1=Calendrier!Y$1,Calendrier!Y59="R"),Calendrier!$A59,"")</f>
        <v/>
      </c>
      <c r="X58" s="173" t="str">
        <f ca="1">IF(AND(X$1=Calendrier!Z$1,Calendrier!Z59="R"),Calendrier!$A59,"")</f>
        <v/>
      </c>
      <c r="Y58" s="173" t="str">
        <f>IF(AND(Y$1=Calendrier!AA$1,Calendrier!AA59="R"),Calendrier!$A59,"")</f>
        <v/>
      </c>
      <c r="Z58" s="173" t="str">
        <f>IF(AND(Z$1=Calendrier!AB$1,Calendrier!AB59="R"),Calendrier!$A59,"")</f>
        <v/>
      </c>
      <c r="AA58" s="173" t="str">
        <f>IF(AND(AA$1=Calendrier!AC$1,Calendrier!AC59="R"),Calendrier!$A59,"")</f>
        <v/>
      </c>
      <c r="AB58" s="173" t="str">
        <f>IF(AND(AB$1=Calendrier!AD$1,Calendrier!AD59="R"),Calendrier!$A59,"")</f>
        <v/>
      </c>
      <c r="AC58" s="173" t="str">
        <f>IF(AND(AC$1=Calendrier!AE$1,Calendrier!AE59="R"),Calendrier!$A59,"")</f>
        <v/>
      </c>
      <c r="AD58" s="173" t="str">
        <f>IF(AND(AD$1=Calendrier!AF$1,Calendrier!AF59="R"),Calendrier!$A59,"")</f>
        <v/>
      </c>
      <c r="AE58" s="173" t="str">
        <f>IF(AND(AE$1=Calendrier!AG$1,Calendrier!AG59="R"),Calendrier!$A59,"")</f>
        <v/>
      </c>
      <c r="AF58" s="173" t="str">
        <f ca="1">IF(AND(AF$1=Calendrier!AH$1,Calendrier!AH59="R"),Calendrier!$A59,"")</f>
        <v/>
      </c>
      <c r="AG58" s="173" t="str">
        <f ca="1">IF(AND(AG$1=Calendrier!AI$1,Calendrier!AI59="R"),Calendrier!$A59,"")</f>
        <v/>
      </c>
      <c r="AH58" s="173" t="str">
        <f>IF(AND(AH$1=Calendrier!AJ$1,Calendrier!AJ59="R"),Calendrier!$A59,"")</f>
        <v/>
      </c>
      <c r="AI58" s="173" t="str">
        <f>IF(AND(AI$1=Calendrier!AK$1,Calendrier!AK59="R"),Calendrier!$A59,"")</f>
        <v/>
      </c>
      <c r="AJ58" s="173" t="str">
        <f>IF(AND(AJ$1=Calendrier!AL$1,Calendrier!AL59="R"),Calendrier!$A59,"")</f>
        <v/>
      </c>
      <c r="AK58" s="173" t="str">
        <f>IF(AND(AK$1=Calendrier!AM$1,Calendrier!AM59="R"),Calendrier!$A59,"")</f>
        <v/>
      </c>
      <c r="AL58" s="173" t="str">
        <f>IF(AND(AL$1=Calendrier!AN$1,Calendrier!AN59="R"),Calendrier!$A59,"")</f>
        <v/>
      </c>
      <c r="AM58" s="173" t="str">
        <f>IF(AND(AM$1=Calendrier!AO$1,Calendrier!AO59="R"),Calendrier!$A59,"")</f>
        <v/>
      </c>
      <c r="AN58" s="173" t="str">
        <f>IF(AND(AN$1=Calendrier!AP$1,Calendrier!AP59="R"),Calendrier!$A59,"")</f>
        <v/>
      </c>
      <c r="AO58" s="173" t="str">
        <f>IF(AND(AO$1=Calendrier!AQ$1,Calendrier!AQ59="R"),Calendrier!$A59,"")</f>
        <v/>
      </c>
      <c r="AP58" s="173" t="str">
        <f>IF(AND(AP$1=Calendrier!AR$1,Calendrier!AR59="R"),Calendrier!$A59,"")</f>
        <v/>
      </c>
      <c r="AQ58" s="173" t="str">
        <f>IF(AND(AQ$1=Calendrier!AS$1,Calendrier!AS59="R"),Calendrier!$A59,"")</f>
        <v/>
      </c>
      <c r="AR58" s="173" t="str">
        <f>IF(AND(AR$1=Calendrier!AT$1,Calendrier!AT59="R"),Calendrier!$A59,"")</f>
        <v/>
      </c>
      <c r="AS58" s="173" t="str">
        <f>IF(AND(AS$1=Calendrier!AU$1,Calendrier!AU59="R"),Calendrier!$A59,"")</f>
        <v/>
      </c>
      <c r="AT58" s="173" t="str">
        <f>IF(AND(AT$1=Calendrier!AV$1,Calendrier!AV59="R"),Calendrier!$A59,"")</f>
        <v/>
      </c>
      <c r="AU58" s="173" t="str">
        <f>IF(AND(AU$1=Calendrier!AW$1,Calendrier!AW59="R"),Calendrier!$A59,"")</f>
        <v/>
      </c>
      <c r="AV58" s="173" t="str">
        <f>IF(AND(AV$1=Calendrier!AX$1,Calendrier!AX59="R"),Calendrier!$A59,"")</f>
        <v/>
      </c>
      <c r="AW58" s="173" t="str">
        <f>IF(AND(AW$1=Calendrier!AY$1,Calendrier!AY59="R"),Calendrier!$A59,"")</f>
        <v/>
      </c>
      <c r="AX58" s="173" t="str">
        <f>IF(AND(AX$1=Calendrier!AZ$1,Calendrier!AZ59="R"),Calendrier!$A59,"")</f>
        <v/>
      </c>
      <c r="AY58" s="173" t="str">
        <f>IF(AND(AY$1=Calendrier!BA$1,Calendrier!BA59="R"),Calendrier!$A59,"")</f>
        <v/>
      </c>
      <c r="AZ58" s="173" t="str">
        <f>IF(AND(AZ$1=Calendrier!BB$1,Calendrier!BB59="R"),Calendrier!$A59,"")</f>
        <v/>
      </c>
    </row>
    <row r="59" spans="1:52" x14ac:dyDescent="0.2">
      <c r="A59" s="173" t="str">
        <f>IF(AND(A$1=Calendrier!C$1,Calendrier!C60="R"),Calendrier!$A60,"")</f>
        <v/>
      </c>
      <c r="B59" s="173" t="str">
        <f>IF(AND(B$1=Calendrier!D$1,Calendrier!D60="R"),Calendrier!$A60,"")</f>
        <v/>
      </c>
      <c r="C59" s="173" t="str">
        <f>IF(AND(C$1=Calendrier!E$1,Calendrier!E60="R"),Calendrier!$A60,"")</f>
        <v/>
      </c>
      <c r="D59" s="173" t="str">
        <f>IF(AND(D$1=Calendrier!F$1,Calendrier!F60="R"),Calendrier!$A60,"")</f>
        <v/>
      </c>
      <c r="E59" s="173" t="str">
        <f>IF(AND(E$1=Calendrier!G$1,Calendrier!G60="R"),Calendrier!$A60,"")</f>
        <v/>
      </c>
      <c r="F59" s="173" t="str">
        <f>IF(AND(F$1=Calendrier!H$1,Calendrier!H60="R"),Calendrier!$A60,"")</f>
        <v/>
      </c>
      <c r="G59" s="173" t="str">
        <f>IF(AND(G$1=Calendrier!I$1,Calendrier!I60="R"),Calendrier!$A60,"")</f>
        <v/>
      </c>
      <c r="H59" s="173" t="str">
        <f>IF(AND(H$1=Calendrier!J$1,Calendrier!J60="R"),Calendrier!$A60,"")</f>
        <v/>
      </c>
      <c r="I59" s="173" t="str">
        <f>IF(AND(I$1=Calendrier!K$1,Calendrier!K60="R"),Calendrier!$A60,"")</f>
        <v/>
      </c>
      <c r="J59" s="173" t="str">
        <f>IF(AND(J$1=Calendrier!L$1,Calendrier!L60="R"),Calendrier!$A60,"")</f>
        <v/>
      </c>
      <c r="K59" s="173" t="str">
        <f>IF(AND(K$1=Calendrier!M$1,Calendrier!M60="R"),Calendrier!$A60,"")</f>
        <v/>
      </c>
      <c r="L59" s="173" t="str">
        <f>IF(AND(L$1=Calendrier!N$1,Calendrier!N60="R"),Calendrier!$A60,"")</f>
        <v/>
      </c>
      <c r="M59" s="173" t="str">
        <f>IF(AND(M$1=Calendrier!O$1,Calendrier!O60="R"),Calendrier!$A60,"")</f>
        <v/>
      </c>
      <c r="N59" s="173" t="str">
        <f>IF(AND(N$1=Calendrier!P$1,Calendrier!P60="R"),Calendrier!$A60,"")</f>
        <v/>
      </c>
      <c r="O59" s="173" t="str">
        <f>IF(AND(O$1=Calendrier!Q$1,Calendrier!Q60="R"),Calendrier!$A60,"")</f>
        <v/>
      </c>
      <c r="P59" s="173" t="str">
        <f>IF(AND(P$1=Calendrier!R$1,Calendrier!R60="R"),Calendrier!$A60,"")</f>
        <v/>
      </c>
      <c r="Q59" s="173" t="str">
        <f>IF(AND(Q$1=Calendrier!S$1,Calendrier!S60="R"),Calendrier!$A60,"")</f>
        <v/>
      </c>
      <c r="R59" s="173" t="str">
        <f>IF(AND(R$1=Calendrier!T$1,Calendrier!T60="R"),Calendrier!$A60,"")</f>
        <v/>
      </c>
      <c r="S59" s="173" t="str">
        <f>IF(AND(S$1=Calendrier!U$1,Calendrier!U60="R"),Calendrier!$A60,"")</f>
        <v/>
      </c>
      <c r="T59" s="173" t="str">
        <f>IF(AND(T$1=Calendrier!V$1,Calendrier!V60="R"),Calendrier!$A60,"")</f>
        <v/>
      </c>
      <c r="U59" s="173" t="str">
        <f>IF(AND(U$1=Calendrier!W$1,Calendrier!W60="R"),Calendrier!$A60,"")</f>
        <v/>
      </c>
      <c r="V59" s="173" t="str">
        <f>IF(AND(V$1=Calendrier!X$1,Calendrier!X60="R"),Calendrier!$A60,"")</f>
        <v/>
      </c>
      <c r="W59" s="173" t="str">
        <f>IF(AND(W$1=Calendrier!Y$1,Calendrier!Y60="R"),Calendrier!$A60,"")</f>
        <v/>
      </c>
      <c r="X59" s="173" t="str">
        <f>IF(AND(X$1=Calendrier!Z$1,Calendrier!Z60="R"),Calendrier!$A60,"")</f>
        <v/>
      </c>
      <c r="Y59" s="173" t="str">
        <f>IF(AND(Y$1=Calendrier!AA$1,Calendrier!AA60="R"),Calendrier!$A60,"")</f>
        <v/>
      </c>
      <c r="Z59" s="173" t="str">
        <f>IF(AND(Z$1=Calendrier!AB$1,Calendrier!AB60="R"),Calendrier!$A60,"")</f>
        <v/>
      </c>
      <c r="AA59" s="173" t="str">
        <f>IF(AND(AA$1=Calendrier!AC$1,Calendrier!AC60="R"),Calendrier!$A60,"")</f>
        <v/>
      </c>
      <c r="AB59" s="173" t="str">
        <f>IF(AND(AB$1=Calendrier!AD$1,Calendrier!AD60="R"),Calendrier!$A60,"")</f>
        <v>arroche</v>
      </c>
      <c r="AC59" s="173" t="str">
        <f>IF(AND(AC$1=Calendrier!AE$1,Calendrier!AE60="R"),Calendrier!$A60,"")</f>
        <v>arroche</v>
      </c>
      <c r="AD59" s="173" t="str">
        <f>IF(AND(AD$1=Calendrier!AF$1,Calendrier!AF60="R"),Calendrier!$A60,"")</f>
        <v>arroche</v>
      </c>
      <c r="AE59" s="173" t="str">
        <f>IF(AND(AE$1=Calendrier!AG$1,Calendrier!AG60="R"),Calendrier!$A60,"")</f>
        <v>arroche</v>
      </c>
      <c r="AF59" s="173" t="str">
        <f>IF(AND(AF$1=Calendrier!AH$1,Calendrier!AH60="R"),Calendrier!$A60,"")</f>
        <v>arroche</v>
      </c>
      <c r="AG59" s="173" t="str">
        <f>IF(AND(AG$1=Calendrier!AI$1,Calendrier!AI60="R"),Calendrier!$A60,"")</f>
        <v>arroche</v>
      </c>
      <c r="AH59" s="173" t="str">
        <f>IF(AND(AH$1=Calendrier!AJ$1,Calendrier!AJ60="R"),Calendrier!$A60,"")</f>
        <v>arroche</v>
      </c>
      <c r="AI59" s="173" t="str">
        <f>IF(AND(AI$1=Calendrier!AK$1,Calendrier!AK60="R"),Calendrier!$A60,"")</f>
        <v>arroche</v>
      </c>
      <c r="AJ59" s="173" t="str">
        <f>IF(AND(AJ$1=Calendrier!AL$1,Calendrier!AL60="R"),Calendrier!$A60,"")</f>
        <v/>
      </c>
      <c r="AK59" s="173" t="str">
        <f>IF(AND(AK$1=Calendrier!AM$1,Calendrier!AM60="R"),Calendrier!$A60,"")</f>
        <v/>
      </c>
      <c r="AL59" s="173" t="str">
        <f>IF(AND(AL$1=Calendrier!AN$1,Calendrier!AN60="R"),Calendrier!$A60,"")</f>
        <v/>
      </c>
      <c r="AM59" s="173" t="str">
        <f>IF(AND(AM$1=Calendrier!AO$1,Calendrier!AO60="R"),Calendrier!$A60,"")</f>
        <v/>
      </c>
      <c r="AN59" s="173" t="str">
        <f>IF(AND(AN$1=Calendrier!AP$1,Calendrier!AP60="R"),Calendrier!$A60,"")</f>
        <v/>
      </c>
      <c r="AO59" s="173" t="str">
        <f>IF(AND(AO$1=Calendrier!AQ$1,Calendrier!AQ60="R"),Calendrier!$A60,"")</f>
        <v/>
      </c>
      <c r="AP59" s="173" t="str">
        <f>IF(AND(AP$1=Calendrier!AR$1,Calendrier!AR60="R"),Calendrier!$A60,"")</f>
        <v/>
      </c>
      <c r="AQ59" s="173" t="str">
        <f>IF(AND(AQ$1=Calendrier!AS$1,Calendrier!AS60="R"),Calendrier!$A60,"")</f>
        <v>arroche</v>
      </c>
      <c r="AR59" s="173" t="str">
        <f>IF(AND(AR$1=Calendrier!AT$1,Calendrier!AT60="R"),Calendrier!$A60,"")</f>
        <v>arroche</v>
      </c>
      <c r="AS59" s="173" t="str">
        <f>IF(AND(AS$1=Calendrier!AU$1,Calendrier!AU60="R"),Calendrier!$A60,"")</f>
        <v/>
      </c>
      <c r="AT59" s="173" t="str">
        <f>IF(AND(AT$1=Calendrier!AV$1,Calendrier!AV60="R"),Calendrier!$A60,"")</f>
        <v/>
      </c>
      <c r="AU59" s="173" t="str">
        <f>IF(AND(AU$1=Calendrier!AW$1,Calendrier!AW60="R"),Calendrier!$A60,"")</f>
        <v/>
      </c>
      <c r="AV59" s="173" t="str">
        <f>IF(AND(AV$1=Calendrier!AX$1,Calendrier!AX60="R"),Calendrier!$A60,"")</f>
        <v/>
      </c>
      <c r="AW59" s="173" t="str">
        <f>IF(AND(AW$1=Calendrier!AY$1,Calendrier!AY60="R"),Calendrier!$A60,"")</f>
        <v/>
      </c>
      <c r="AX59" s="173" t="str">
        <f>IF(AND(AX$1=Calendrier!AZ$1,Calendrier!AZ60="R"),Calendrier!$A60,"")</f>
        <v/>
      </c>
      <c r="AY59" s="173" t="str">
        <f>IF(AND(AY$1=Calendrier!BA$1,Calendrier!BA60="R"),Calendrier!$A60,"")</f>
        <v/>
      </c>
      <c r="AZ59" s="173" t="str">
        <f>IF(AND(AZ$1=Calendrier!BB$1,Calendrier!BB60="R"),Calendrier!$A60,"")</f>
        <v/>
      </c>
    </row>
    <row r="60" spans="1:52" x14ac:dyDescent="0.2">
      <c r="A60" s="173" t="str">
        <f>IF(AND(A$1=Calendrier!C$1,Calendrier!C61="R"),Calendrier!$A61,"")</f>
        <v/>
      </c>
      <c r="B60" s="173" t="str">
        <f>IF(AND(B$1=Calendrier!D$1,Calendrier!D61="R"),Calendrier!$A61,"")</f>
        <v/>
      </c>
      <c r="C60" s="173" t="str">
        <f>IF(AND(C$1=Calendrier!E$1,Calendrier!E61="R"),Calendrier!$A61,"")</f>
        <v/>
      </c>
      <c r="D60" s="173" t="str">
        <f>IF(AND(D$1=Calendrier!F$1,Calendrier!F61="R"),Calendrier!$A61,"")</f>
        <v/>
      </c>
      <c r="E60" s="173" t="str">
        <f>IF(AND(E$1=Calendrier!G$1,Calendrier!G61="R"),Calendrier!$A61,"")</f>
        <v/>
      </c>
      <c r="F60" s="173" t="str">
        <f>IF(AND(F$1=Calendrier!H$1,Calendrier!H61="R"),Calendrier!$A61,"")</f>
        <v/>
      </c>
      <c r="G60" s="173" t="str">
        <f>IF(AND(G$1=Calendrier!I$1,Calendrier!I61="R"),Calendrier!$A61,"")</f>
        <v/>
      </c>
      <c r="H60" s="173" t="str">
        <f>IF(AND(H$1=Calendrier!J$1,Calendrier!J61="R"),Calendrier!$A61,"")</f>
        <v/>
      </c>
      <c r="I60" s="173" t="str">
        <f>IF(AND(I$1=Calendrier!K$1,Calendrier!K61="R"),Calendrier!$A61,"")</f>
        <v/>
      </c>
      <c r="J60" s="173" t="str">
        <f>IF(AND(J$1=Calendrier!L$1,Calendrier!L61="R"),Calendrier!$A61,"")</f>
        <v/>
      </c>
      <c r="K60" s="173" t="str">
        <f>IF(AND(K$1=Calendrier!M$1,Calendrier!M61="R"),Calendrier!$A61,"")</f>
        <v/>
      </c>
      <c r="L60" s="173" t="str">
        <f>IF(AND(L$1=Calendrier!N$1,Calendrier!N61="R"),Calendrier!$A61,"")</f>
        <v/>
      </c>
      <c r="M60" s="173" t="str">
        <f>IF(AND(M$1=Calendrier!O$1,Calendrier!O61="R"),Calendrier!$A61,"")</f>
        <v/>
      </c>
      <c r="N60" s="173" t="str">
        <f>IF(AND(N$1=Calendrier!P$1,Calendrier!P61="R"),Calendrier!$A61,"")</f>
        <v/>
      </c>
      <c r="O60" s="173" t="str">
        <f>IF(AND(O$1=Calendrier!Q$1,Calendrier!Q61="R"),Calendrier!$A61,"")</f>
        <v/>
      </c>
      <c r="P60" s="173" t="str">
        <f>IF(AND(P$1=Calendrier!R$1,Calendrier!R61="R"),Calendrier!$A61,"")</f>
        <v/>
      </c>
      <c r="Q60" s="173" t="str">
        <f>IF(AND(Q$1=Calendrier!S$1,Calendrier!S61="R"),Calendrier!$A61,"")</f>
        <v/>
      </c>
      <c r="R60" s="173" t="str">
        <f>IF(AND(R$1=Calendrier!T$1,Calendrier!T61="R"),Calendrier!$A61,"")</f>
        <v/>
      </c>
      <c r="S60" s="173" t="str">
        <f>IF(AND(S$1=Calendrier!U$1,Calendrier!U61="R"),Calendrier!$A61,"")</f>
        <v/>
      </c>
      <c r="T60" s="173" t="str">
        <f>IF(AND(T$1=Calendrier!V$1,Calendrier!V61="R"),Calendrier!$A61,"")</f>
        <v/>
      </c>
      <c r="U60" s="173" t="str">
        <f>IF(AND(U$1=Calendrier!W$1,Calendrier!W61="R"),Calendrier!$A61,"")</f>
        <v/>
      </c>
      <c r="V60" s="173" t="str">
        <f>IF(AND(V$1=Calendrier!X$1,Calendrier!X61="R"),Calendrier!$A61,"")</f>
        <v/>
      </c>
      <c r="W60" s="173" t="str">
        <f>IF(AND(W$1=Calendrier!Y$1,Calendrier!Y61="R"),Calendrier!$A61,"")</f>
        <v/>
      </c>
      <c r="X60" s="173" t="str">
        <f>IF(AND(X$1=Calendrier!Z$1,Calendrier!Z61="R"),Calendrier!$A61,"")</f>
        <v/>
      </c>
      <c r="Y60" s="173" t="str">
        <f>IF(AND(Y$1=Calendrier!AA$1,Calendrier!AA61="R"),Calendrier!$A61,"")</f>
        <v/>
      </c>
      <c r="Z60" s="173" t="str">
        <f>IF(AND(Z$1=Calendrier!AB$1,Calendrier!AB61="R"),Calendrier!$A61,"")</f>
        <v/>
      </c>
      <c r="AA60" s="173" t="str">
        <f>IF(AND(AA$1=Calendrier!AC$1,Calendrier!AC61="R"),Calendrier!$A61,"")</f>
        <v/>
      </c>
      <c r="AB60" s="173" t="str">
        <f ca="1">IF(AND(AB$1=Calendrier!AD$1,Calendrier!AD61="R"),Calendrier!$A61,"")</f>
        <v/>
      </c>
      <c r="AC60" s="173" t="str">
        <f ca="1">IF(AND(AC$1=Calendrier!AE$1,Calendrier!AE61="R"),Calendrier!$A61,"")</f>
        <v/>
      </c>
      <c r="AD60" s="173" t="str">
        <f ca="1">IF(AND(AD$1=Calendrier!AF$1,Calendrier!AF61="R"),Calendrier!$A61,"")</f>
        <v/>
      </c>
      <c r="AE60" s="173" t="str">
        <f ca="1">IF(AND(AE$1=Calendrier!AG$1,Calendrier!AG61="R"),Calendrier!$A61,"")</f>
        <v/>
      </c>
      <c r="AF60" s="173" t="str">
        <f ca="1">IF(AND(AF$1=Calendrier!AH$1,Calendrier!AH61="R"),Calendrier!$A61,"")</f>
        <v/>
      </c>
      <c r="AG60" s="173" t="str">
        <f ca="1">IF(AND(AG$1=Calendrier!AI$1,Calendrier!AI61="R"),Calendrier!$A61,"")</f>
        <v/>
      </c>
      <c r="AH60" s="173" t="str">
        <f ca="1">IF(AND(AH$1=Calendrier!AJ$1,Calendrier!AJ61="R"),Calendrier!$A61,"")</f>
        <v/>
      </c>
      <c r="AI60" s="173" t="str">
        <f ca="1">IF(AND(AI$1=Calendrier!AK$1,Calendrier!AK61="R"),Calendrier!$A61,"")</f>
        <v/>
      </c>
      <c r="AJ60" s="173" t="str">
        <f>IF(AND(AJ$1=Calendrier!AL$1,Calendrier!AL61="R"),Calendrier!$A61,"")</f>
        <v/>
      </c>
      <c r="AK60" s="173" t="str">
        <f>IF(AND(AK$1=Calendrier!AM$1,Calendrier!AM61="R"),Calendrier!$A61,"")</f>
        <v/>
      </c>
      <c r="AL60" s="173" t="str">
        <f>IF(AND(AL$1=Calendrier!AN$1,Calendrier!AN61="R"),Calendrier!$A61,"")</f>
        <v/>
      </c>
      <c r="AM60" s="173" t="str">
        <f>IF(AND(AM$1=Calendrier!AO$1,Calendrier!AO61="R"),Calendrier!$A61,"")</f>
        <v/>
      </c>
      <c r="AN60" s="173" t="str">
        <f>IF(AND(AN$1=Calendrier!AP$1,Calendrier!AP61="R"),Calendrier!$A61,"")</f>
        <v/>
      </c>
      <c r="AO60" s="173" t="str">
        <f>IF(AND(AO$1=Calendrier!AQ$1,Calendrier!AQ61="R"),Calendrier!$A61,"")</f>
        <v/>
      </c>
      <c r="AP60" s="173" t="str">
        <f>IF(AND(AP$1=Calendrier!AR$1,Calendrier!AR61="R"),Calendrier!$A61,"")</f>
        <v/>
      </c>
      <c r="AQ60" s="173" t="str">
        <f ca="1">IF(AND(AQ$1=Calendrier!AS$1,Calendrier!AS61="R"),Calendrier!$A61,"")</f>
        <v/>
      </c>
      <c r="AR60" s="173" t="str">
        <f ca="1">IF(AND(AR$1=Calendrier!AT$1,Calendrier!AT61="R"),Calendrier!$A61,"")</f>
        <v/>
      </c>
      <c r="AS60" s="173" t="str">
        <f>IF(AND(AS$1=Calendrier!AU$1,Calendrier!AU61="R"),Calendrier!$A61,"")</f>
        <v/>
      </c>
      <c r="AT60" s="173" t="str">
        <f>IF(AND(AT$1=Calendrier!AV$1,Calendrier!AV61="R"),Calendrier!$A61,"")</f>
        <v/>
      </c>
      <c r="AU60" s="173" t="str">
        <f>IF(AND(AU$1=Calendrier!AW$1,Calendrier!AW61="R"),Calendrier!$A61,"")</f>
        <v/>
      </c>
      <c r="AV60" s="173" t="str">
        <f>IF(AND(AV$1=Calendrier!AX$1,Calendrier!AX61="R"),Calendrier!$A61,"")</f>
        <v/>
      </c>
      <c r="AW60" s="173" t="str">
        <f>IF(AND(AW$1=Calendrier!AY$1,Calendrier!AY61="R"),Calendrier!$A61,"")</f>
        <v/>
      </c>
      <c r="AX60" s="173" t="str">
        <f>IF(AND(AX$1=Calendrier!AZ$1,Calendrier!AZ61="R"),Calendrier!$A61,"")</f>
        <v/>
      </c>
      <c r="AY60" s="173" t="str">
        <f>IF(AND(AY$1=Calendrier!BA$1,Calendrier!BA61="R"),Calendrier!$A61,"")</f>
        <v/>
      </c>
      <c r="AZ60" s="173" t="str">
        <f>IF(AND(AZ$1=Calendrier!BB$1,Calendrier!BB61="R"),Calendrier!$A61,"")</f>
        <v/>
      </c>
    </row>
    <row r="61" spans="1:52" x14ac:dyDescent="0.2">
      <c r="A61" s="173" t="str">
        <f>IF(AND(A$1=Calendrier!C$1,Calendrier!C62="R"),Calendrier!$A62,"")</f>
        <v/>
      </c>
      <c r="B61" s="173" t="str">
        <f>IF(AND(B$1=Calendrier!D$1,Calendrier!D62="R"),Calendrier!$A62,"")</f>
        <v/>
      </c>
      <c r="C61" s="173" t="str">
        <f>IF(AND(C$1=Calendrier!E$1,Calendrier!E62="R"),Calendrier!$A62,"")</f>
        <v/>
      </c>
      <c r="D61" s="173" t="str">
        <f>IF(AND(D$1=Calendrier!F$1,Calendrier!F62="R"),Calendrier!$A62,"")</f>
        <v/>
      </c>
      <c r="E61" s="173" t="str">
        <f>IF(AND(E$1=Calendrier!G$1,Calendrier!G62="R"),Calendrier!$A62,"")</f>
        <v/>
      </c>
      <c r="F61" s="173" t="str">
        <f>IF(AND(F$1=Calendrier!H$1,Calendrier!H62="R"),Calendrier!$A62,"")</f>
        <v/>
      </c>
      <c r="G61" s="173" t="str">
        <f>IF(AND(G$1=Calendrier!I$1,Calendrier!I62="R"),Calendrier!$A62,"")</f>
        <v/>
      </c>
      <c r="H61" s="173" t="str">
        <f>IF(AND(H$1=Calendrier!J$1,Calendrier!J62="R"),Calendrier!$A62,"")</f>
        <v/>
      </c>
      <c r="I61" s="173" t="str">
        <f>IF(AND(I$1=Calendrier!K$1,Calendrier!K62="R"),Calendrier!$A62,"")</f>
        <v/>
      </c>
      <c r="J61" s="173" t="str">
        <f>IF(AND(J$1=Calendrier!L$1,Calendrier!L62="R"),Calendrier!$A62,"")</f>
        <v/>
      </c>
      <c r="K61" s="173" t="str">
        <f>IF(AND(K$1=Calendrier!M$1,Calendrier!M62="R"),Calendrier!$A62,"")</f>
        <v/>
      </c>
      <c r="L61" s="173" t="str">
        <f>IF(AND(L$1=Calendrier!N$1,Calendrier!N62="R"),Calendrier!$A62,"")</f>
        <v/>
      </c>
      <c r="M61" s="173" t="str">
        <f>IF(AND(M$1=Calendrier!O$1,Calendrier!O62="R"),Calendrier!$A62,"")</f>
        <v/>
      </c>
      <c r="N61" s="173" t="str">
        <f>IF(AND(N$1=Calendrier!P$1,Calendrier!P62="R"),Calendrier!$A62,"")</f>
        <v/>
      </c>
      <c r="O61" s="173" t="str">
        <f>IF(AND(O$1=Calendrier!Q$1,Calendrier!Q62="R"),Calendrier!$A62,"")</f>
        <v/>
      </c>
      <c r="P61" s="173" t="str">
        <f>IF(AND(P$1=Calendrier!R$1,Calendrier!R62="R"),Calendrier!$A62,"")</f>
        <v/>
      </c>
      <c r="Q61" s="173" t="str">
        <f ca="1">IF(AND(Q$1=Calendrier!S$1,Calendrier!S62="R"),Calendrier!$A62,"")</f>
        <v/>
      </c>
      <c r="R61" s="173" t="str">
        <f>IF(AND(R$1=Calendrier!T$1,Calendrier!T62="R"),Calendrier!$A62,"")</f>
        <v/>
      </c>
      <c r="S61" s="173" t="str">
        <f>IF(AND(S$1=Calendrier!U$1,Calendrier!U62="R"),Calendrier!$A62,"")</f>
        <v/>
      </c>
      <c r="T61" s="173" t="str">
        <f>IF(AND(T$1=Calendrier!V$1,Calendrier!V62="R"),Calendrier!$A62,"")</f>
        <v/>
      </c>
      <c r="U61" s="173" t="str">
        <f>IF(AND(U$1=Calendrier!W$1,Calendrier!W62="R"),Calendrier!$A62,"")</f>
        <v/>
      </c>
      <c r="V61" s="173" t="str">
        <f>IF(AND(V$1=Calendrier!X$1,Calendrier!X62="R"),Calendrier!$A62,"")</f>
        <v/>
      </c>
      <c r="W61" s="173" t="str">
        <f>IF(AND(W$1=Calendrier!Y$1,Calendrier!Y62="R"),Calendrier!$A62,"")</f>
        <v/>
      </c>
      <c r="X61" s="173" t="str">
        <f>IF(AND(X$1=Calendrier!Z$1,Calendrier!Z62="R"),Calendrier!$A62,"")</f>
        <v/>
      </c>
      <c r="Y61" s="173" t="str">
        <f ca="1">IF(AND(Y$1=Calendrier!AA$1,Calendrier!AA62="R"),Calendrier!$A62,"")</f>
        <v/>
      </c>
      <c r="Z61" s="173" t="str">
        <f>IF(AND(Z$1=Calendrier!AB$1,Calendrier!AB62="R"),Calendrier!$A62,"")</f>
        <v/>
      </c>
      <c r="AA61" s="173" t="str">
        <f>IF(AND(AA$1=Calendrier!AC$1,Calendrier!AC62="R"),Calendrier!$A62,"")</f>
        <v/>
      </c>
      <c r="AB61" s="173" t="str">
        <f>IF(AND(AB$1=Calendrier!AD$1,Calendrier!AD62="R"),Calendrier!$A62,"")</f>
        <v/>
      </c>
      <c r="AC61" s="173" t="str">
        <f>IF(AND(AC$1=Calendrier!AE$1,Calendrier!AE62="R"),Calendrier!$A62,"")</f>
        <v/>
      </c>
      <c r="AD61" s="173" t="str">
        <f>IF(AND(AD$1=Calendrier!AF$1,Calendrier!AF62="R"),Calendrier!$A62,"")</f>
        <v/>
      </c>
      <c r="AE61" s="173" t="str">
        <f ca="1">IF(AND(AE$1=Calendrier!AG$1,Calendrier!AG62="R"),Calendrier!$A62,"")</f>
        <v/>
      </c>
      <c r="AF61" s="173" t="str">
        <f ca="1">IF(AND(AF$1=Calendrier!AH$1,Calendrier!AH62="R"),Calendrier!$A62,"")</f>
        <v/>
      </c>
      <c r="AG61" s="173" t="str">
        <f>IF(AND(AG$1=Calendrier!AI$1,Calendrier!AI62="R"),Calendrier!$A62,"")</f>
        <v/>
      </c>
      <c r="AH61" s="173" t="str">
        <f>IF(AND(AH$1=Calendrier!AJ$1,Calendrier!AJ62="R"),Calendrier!$A62,"")</f>
        <v/>
      </c>
      <c r="AI61" s="173" t="str">
        <f>IF(AND(AI$1=Calendrier!AK$1,Calendrier!AK62="R"),Calendrier!$A62,"")</f>
        <v/>
      </c>
      <c r="AJ61" s="173" t="str">
        <f>IF(AND(AJ$1=Calendrier!AL$1,Calendrier!AL62="R"),Calendrier!$A62,"")</f>
        <v/>
      </c>
      <c r="AK61" s="173" t="str">
        <f>IF(AND(AK$1=Calendrier!AM$1,Calendrier!AM62="R"),Calendrier!$A62,"")</f>
        <v/>
      </c>
      <c r="AL61" s="173" t="str">
        <f>IF(AND(AL$1=Calendrier!AN$1,Calendrier!AN62="R"),Calendrier!$A62,"")</f>
        <v/>
      </c>
      <c r="AM61" s="173" t="str">
        <f>IF(AND(AM$1=Calendrier!AO$1,Calendrier!AO62="R"),Calendrier!$A62,"")</f>
        <v/>
      </c>
      <c r="AN61" s="173" t="str">
        <f>IF(AND(AN$1=Calendrier!AP$1,Calendrier!AP62="R"),Calendrier!$A62,"")</f>
        <v/>
      </c>
      <c r="AO61" s="173" t="str">
        <f>IF(AND(AO$1=Calendrier!AQ$1,Calendrier!AQ62="R"),Calendrier!$A62,"")</f>
        <v/>
      </c>
      <c r="AP61" s="173" t="str">
        <f>IF(AND(AP$1=Calendrier!AR$1,Calendrier!AR62="R"),Calendrier!$A62,"")</f>
        <v/>
      </c>
      <c r="AQ61" s="173" t="str">
        <f>IF(AND(AQ$1=Calendrier!AS$1,Calendrier!AS62="R"),Calendrier!$A62,"")</f>
        <v/>
      </c>
      <c r="AR61" s="173" t="str">
        <f>IF(AND(AR$1=Calendrier!AT$1,Calendrier!AT62="R"),Calendrier!$A62,"")</f>
        <v/>
      </c>
      <c r="AS61" s="173" t="str">
        <f>IF(AND(AS$1=Calendrier!AU$1,Calendrier!AU62="R"),Calendrier!$A62,"")</f>
        <v/>
      </c>
      <c r="AT61" s="173" t="str">
        <f>IF(AND(AT$1=Calendrier!AV$1,Calendrier!AV62="R"),Calendrier!$A62,"")</f>
        <v/>
      </c>
      <c r="AU61" s="173" t="str">
        <f>IF(AND(AU$1=Calendrier!AW$1,Calendrier!AW62="R"),Calendrier!$A62,"")</f>
        <v/>
      </c>
      <c r="AV61" s="173" t="str">
        <f>IF(AND(AV$1=Calendrier!AX$1,Calendrier!AX62="R"),Calendrier!$A62,"")</f>
        <v/>
      </c>
      <c r="AW61" s="173" t="str">
        <f>IF(AND(AW$1=Calendrier!AY$1,Calendrier!AY62="R"),Calendrier!$A62,"")</f>
        <v/>
      </c>
      <c r="AX61" s="173" t="str">
        <f>IF(AND(AX$1=Calendrier!AZ$1,Calendrier!AZ62="R"),Calendrier!$A62,"")</f>
        <v/>
      </c>
      <c r="AY61" s="173" t="str">
        <f>IF(AND(AY$1=Calendrier!BA$1,Calendrier!BA62="R"),Calendrier!$A62,"")</f>
        <v/>
      </c>
      <c r="AZ61" s="173" t="str">
        <f>IF(AND(AZ$1=Calendrier!BB$1,Calendrier!BB62="R"),Calendrier!$A62,"")</f>
        <v/>
      </c>
    </row>
    <row r="62" spans="1:52" x14ac:dyDescent="0.2">
      <c r="A62" s="173" t="str">
        <f>IF(AND(A$1=Calendrier!C$1,Calendrier!C63="R"),Calendrier!$A63,"")</f>
        <v>crosnes</v>
      </c>
      <c r="B62" s="173" t="str">
        <f>IF(AND(B$1=Calendrier!D$1,Calendrier!D63="R"),Calendrier!$A63,"")</f>
        <v/>
      </c>
      <c r="C62" s="173" t="str">
        <f>IF(AND(C$1=Calendrier!E$1,Calendrier!E63="R"),Calendrier!$A63,"")</f>
        <v/>
      </c>
      <c r="D62" s="173" t="str">
        <f>IF(AND(D$1=Calendrier!F$1,Calendrier!F63="R"),Calendrier!$A63,"")</f>
        <v/>
      </c>
      <c r="E62" s="173" t="str">
        <f>IF(AND(E$1=Calendrier!G$1,Calendrier!G63="R"),Calendrier!$A63,"")</f>
        <v/>
      </c>
      <c r="F62" s="173" t="str">
        <f>IF(AND(F$1=Calendrier!H$1,Calendrier!H63="R"),Calendrier!$A63,"")</f>
        <v/>
      </c>
      <c r="G62" s="173" t="str">
        <f>IF(AND(G$1=Calendrier!I$1,Calendrier!I63="R"),Calendrier!$A63,"")</f>
        <v>crosnes</v>
      </c>
      <c r="H62" s="173" t="str">
        <f>IF(AND(H$1=Calendrier!J$1,Calendrier!J63="R"),Calendrier!$A63,"")</f>
        <v>crosnes</v>
      </c>
      <c r="I62" s="173" t="str">
        <f>IF(AND(I$1=Calendrier!K$1,Calendrier!K63="R"),Calendrier!$A63,"")</f>
        <v/>
      </c>
      <c r="J62" s="173" t="str">
        <f>IF(AND(J$1=Calendrier!L$1,Calendrier!L63="R"),Calendrier!$A63,"")</f>
        <v/>
      </c>
      <c r="K62" s="173" t="str">
        <f>IF(AND(K$1=Calendrier!M$1,Calendrier!M63="R"),Calendrier!$A63,"")</f>
        <v/>
      </c>
      <c r="L62" s="173" t="str">
        <f>IF(AND(L$1=Calendrier!N$1,Calendrier!N63="R"),Calendrier!$A63,"")</f>
        <v/>
      </c>
      <c r="M62" s="173" t="str">
        <f>IF(AND(M$1=Calendrier!O$1,Calendrier!O63="R"),Calendrier!$A63,"")</f>
        <v/>
      </c>
      <c r="N62" s="173" t="str">
        <f>IF(AND(N$1=Calendrier!P$1,Calendrier!P63="R"),Calendrier!$A63,"")</f>
        <v/>
      </c>
      <c r="O62" s="173" t="str">
        <f>IF(AND(O$1=Calendrier!Q$1,Calendrier!Q63="R"),Calendrier!$A63,"")</f>
        <v/>
      </c>
      <c r="P62" s="173" t="str">
        <f>IF(AND(P$1=Calendrier!R$1,Calendrier!R63="R"),Calendrier!$A63,"")</f>
        <v/>
      </c>
      <c r="Q62" s="173" t="str">
        <f>IF(AND(Q$1=Calendrier!S$1,Calendrier!S63="R"),Calendrier!$A63,"")</f>
        <v/>
      </c>
      <c r="R62" s="173" t="str">
        <f>IF(AND(R$1=Calendrier!T$1,Calendrier!T63="R"),Calendrier!$A63,"")</f>
        <v/>
      </c>
      <c r="S62" s="173" t="str">
        <f>IF(AND(S$1=Calendrier!U$1,Calendrier!U63="R"),Calendrier!$A63,"")</f>
        <v/>
      </c>
      <c r="T62" s="173" t="str">
        <f>IF(AND(T$1=Calendrier!V$1,Calendrier!V63="R"),Calendrier!$A63,"")</f>
        <v/>
      </c>
      <c r="U62" s="173" t="str">
        <f>IF(AND(U$1=Calendrier!W$1,Calendrier!W63="R"),Calendrier!$A63,"")</f>
        <v/>
      </c>
      <c r="V62" s="173" t="str">
        <f>IF(AND(V$1=Calendrier!X$1,Calendrier!X63="R"),Calendrier!$A63,"")</f>
        <v/>
      </c>
      <c r="W62" s="173" t="str">
        <f>IF(AND(W$1=Calendrier!Y$1,Calendrier!Y63="R"),Calendrier!$A63,"")</f>
        <v/>
      </c>
      <c r="X62" s="173" t="str">
        <f>IF(AND(X$1=Calendrier!Z$1,Calendrier!Z63="R"),Calendrier!$A63,"")</f>
        <v/>
      </c>
      <c r="Y62" s="173" t="str">
        <f>IF(AND(Y$1=Calendrier!AA$1,Calendrier!AA63="R"),Calendrier!$A63,"")</f>
        <v/>
      </c>
      <c r="Z62" s="173" t="str">
        <f>IF(AND(Z$1=Calendrier!AB$1,Calendrier!AB63="R"),Calendrier!$A63,"")</f>
        <v/>
      </c>
      <c r="AA62" s="173" t="str">
        <f>IF(AND(AA$1=Calendrier!AC$1,Calendrier!AC63="R"),Calendrier!$A63,"")</f>
        <v/>
      </c>
      <c r="AB62" s="173" t="str">
        <f>IF(AND(AB$1=Calendrier!AD$1,Calendrier!AD63="R"),Calendrier!$A63,"")</f>
        <v/>
      </c>
      <c r="AC62" s="173" t="str">
        <f>IF(AND(AC$1=Calendrier!AE$1,Calendrier!AE63="R"),Calendrier!$A63,"")</f>
        <v/>
      </c>
      <c r="AD62" s="173" t="str">
        <f>IF(AND(AD$1=Calendrier!AF$1,Calendrier!AF63="R"),Calendrier!$A63,"")</f>
        <v/>
      </c>
      <c r="AE62" s="173" t="str">
        <f>IF(AND(AE$1=Calendrier!AG$1,Calendrier!AG63="R"),Calendrier!$A63,"")</f>
        <v/>
      </c>
      <c r="AF62" s="173" t="str">
        <f>IF(AND(AF$1=Calendrier!AH$1,Calendrier!AH63="R"),Calendrier!$A63,"")</f>
        <v/>
      </c>
      <c r="AG62" s="173" t="str">
        <f>IF(AND(AG$1=Calendrier!AI$1,Calendrier!AI63="R"),Calendrier!$A63,"")</f>
        <v/>
      </c>
      <c r="AH62" s="173" t="str">
        <f>IF(AND(AH$1=Calendrier!AJ$1,Calendrier!AJ63="R"),Calendrier!$A63,"")</f>
        <v/>
      </c>
      <c r="AI62" s="173" t="str">
        <f>IF(AND(AI$1=Calendrier!AK$1,Calendrier!AK63="R"),Calendrier!$A63,"")</f>
        <v/>
      </c>
      <c r="AJ62" s="173" t="str">
        <f>IF(AND(AJ$1=Calendrier!AL$1,Calendrier!AL63="R"),Calendrier!$A63,"")</f>
        <v/>
      </c>
      <c r="AK62" s="173" t="str">
        <f>IF(AND(AK$1=Calendrier!AM$1,Calendrier!AM63="R"),Calendrier!$A63,"")</f>
        <v/>
      </c>
      <c r="AL62" s="173" t="str">
        <f>IF(AND(AL$1=Calendrier!AN$1,Calendrier!AN63="R"),Calendrier!$A63,"")</f>
        <v/>
      </c>
      <c r="AM62" s="173" t="str">
        <f>IF(AND(AM$1=Calendrier!AO$1,Calendrier!AO63="R"),Calendrier!$A63,"")</f>
        <v/>
      </c>
      <c r="AN62" s="173" t="str">
        <f>IF(AND(AN$1=Calendrier!AP$1,Calendrier!AP63="R"),Calendrier!$A63,"")</f>
        <v/>
      </c>
      <c r="AO62" s="173" t="str">
        <f>IF(AND(AO$1=Calendrier!AQ$1,Calendrier!AQ63="R"),Calendrier!$A63,"")</f>
        <v/>
      </c>
      <c r="AP62" s="173" t="str">
        <f>IF(AND(AP$1=Calendrier!AR$1,Calendrier!AR63="R"),Calendrier!$A63,"")</f>
        <v/>
      </c>
      <c r="AQ62" s="173" t="str">
        <f>IF(AND(AQ$1=Calendrier!AS$1,Calendrier!AS63="R"),Calendrier!$A63,"")</f>
        <v/>
      </c>
      <c r="AR62" s="173" t="str">
        <f>IF(AND(AR$1=Calendrier!AT$1,Calendrier!AT63="R"),Calendrier!$A63,"")</f>
        <v>crosnes</v>
      </c>
      <c r="AS62" s="173" t="str">
        <f>IF(AND(AS$1=Calendrier!AU$1,Calendrier!AU63="R"),Calendrier!$A63,"")</f>
        <v/>
      </c>
      <c r="AT62" s="173" t="str">
        <f>IF(AND(AT$1=Calendrier!AV$1,Calendrier!AV63="R"),Calendrier!$A63,"")</f>
        <v/>
      </c>
      <c r="AU62" s="173" t="str">
        <f>IF(AND(AU$1=Calendrier!AW$1,Calendrier!AW63="R"),Calendrier!$A63,"")</f>
        <v/>
      </c>
      <c r="AV62" s="173" t="str">
        <f>IF(AND(AV$1=Calendrier!AX$1,Calendrier!AX63="R"),Calendrier!$A63,"")</f>
        <v/>
      </c>
      <c r="AW62" s="173" t="str">
        <f>IF(AND(AW$1=Calendrier!AY$1,Calendrier!AY63="R"),Calendrier!$A63,"")</f>
        <v/>
      </c>
      <c r="AX62" s="173" t="str">
        <f>IF(AND(AX$1=Calendrier!AZ$1,Calendrier!AZ63="R"),Calendrier!$A63,"")</f>
        <v/>
      </c>
      <c r="AY62" s="173" t="str">
        <f>IF(AND(AY$1=Calendrier!BA$1,Calendrier!BA63="R"),Calendrier!$A63,"")</f>
        <v/>
      </c>
      <c r="AZ62" s="173" t="str">
        <f>IF(AND(AZ$1=Calendrier!BB$1,Calendrier!BB63="R"),Calendrier!$A63,"")</f>
        <v>crosnes</v>
      </c>
    </row>
    <row r="63" spans="1:52" x14ac:dyDescent="0.2">
      <c r="A63" s="173" t="str">
        <f ca="1">IF(AND(A$1=Calendrier!C$1,Calendrier!C64="R"),Calendrier!$A64,"")</f>
        <v/>
      </c>
      <c r="B63" s="173" t="str">
        <f>IF(AND(B$1=Calendrier!D$1,Calendrier!D64="R"),Calendrier!$A64,"")</f>
        <v/>
      </c>
      <c r="C63" s="173" t="str">
        <f>IF(AND(C$1=Calendrier!E$1,Calendrier!E64="R"),Calendrier!$A64,"")</f>
        <v/>
      </c>
      <c r="D63" s="173" t="str">
        <f>IF(AND(D$1=Calendrier!F$1,Calendrier!F64="R"),Calendrier!$A64,"")</f>
        <v/>
      </c>
      <c r="E63" s="173" t="str">
        <f>IF(AND(E$1=Calendrier!G$1,Calendrier!G64="R"),Calendrier!$A64,"")</f>
        <v/>
      </c>
      <c r="F63" s="173" t="str">
        <f>IF(AND(F$1=Calendrier!H$1,Calendrier!H64="R"),Calendrier!$A64,"")</f>
        <v/>
      </c>
      <c r="G63" s="173" t="str">
        <f ca="1">IF(AND(G$1=Calendrier!I$1,Calendrier!I64="R"),Calendrier!$A64,"")</f>
        <v/>
      </c>
      <c r="H63" s="173" t="str">
        <f ca="1">IF(AND(H$1=Calendrier!J$1,Calendrier!J64="R"),Calendrier!$A64,"")</f>
        <v/>
      </c>
      <c r="I63" s="173" t="str">
        <f>IF(AND(I$1=Calendrier!K$1,Calendrier!K64="R"),Calendrier!$A64,"")</f>
        <v/>
      </c>
      <c r="J63" s="173" t="str">
        <f>IF(AND(J$1=Calendrier!L$1,Calendrier!L64="R"),Calendrier!$A64,"")</f>
        <v/>
      </c>
      <c r="K63" s="173" t="str">
        <f>IF(AND(K$1=Calendrier!M$1,Calendrier!M64="R"),Calendrier!$A64,"")</f>
        <v/>
      </c>
      <c r="L63" s="173" t="str">
        <f>IF(AND(L$1=Calendrier!N$1,Calendrier!N64="R"),Calendrier!$A64,"")</f>
        <v/>
      </c>
      <c r="M63" s="173" t="str">
        <f>IF(AND(M$1=Calendrier!O$1,Calendrier!O64="R"),Calendrier!$A64,"")</f>
        <v/>
      </c>
      <c r="N63" s="173" t="str">
        <f>IF(AND(N$1=Calendrier!P$1,Calendrier!P64="R"),Calendrier!$A64,"")</f>
        <v/>
      </c>
      <c r="O63" s="173" t="str">
        <f>IF(AND(O$1=Calendrier!Q$1,Calendrier!Q64="R"),Calendrier!$A64,"")</f>
        <v/>
      </c>
      <c r="P63" s="173" t="str">
        <f>IF(AND(P$1=Calendrier!R$1,Calendrier!R64="R"),Calendrier!$A64,"")</f>
        <v/>
      </c>
      <c r="Q63" s="173" t="str">
        <f>IF(AND(Q$1=Calendrier!S$1,Calendrier!S64="R"),Calendrier!$A64,"")</f>
        <v/>
      </c>
      <c r="R63" s="173" t="str">
        <f>IF(AND(R$1=Calendrier!T$1,Calendrier!T64="R"),Calendrier!$A64,"")</f>
        <v/>
      </c>
      <c r="S63" s="173" t="str">
        <f>IF(AND(S$1=Calendrier!U$1,Calendrier!U64="R"),Calendrier!$A64,"")</f>
        <v/>
      </c>
      <c r="T63" s="173" t="str">
        <f>IF(AND(T$1=Calendrier!V$1,Calendrier!V64="R"),Calendrier!$A64,"")</f>
        <v/>
      </c>
      <c r="U63" s="173" t="str">
        <f>IF(AND(U$1=Calendrier!W$1,Calendrier!W64="R"),Calendrier!$A64,"")</f>
        <v/>
      </c>
      <c r="V63" s="173" t="str">
        <f>IF(AND(V$1=Calendrier!X$1,Calendrier!X64="R"),Calendrier!$A64,"")</f>
        <v/>
      </c>
      <c r="W63" s="173" t="str">
        <f>IF(AND(W$1=Calendrier!Y$1,Calendrier!Y64="R"),Calendrier!$A64,"")</f>
        <v/>
      </c>
      <c r="X63" s="173" t="str">
        <f>IF(AND(X$1=Calendrier!Z$1,Calendrier!Z64="R"),Calendrier!$A64,"")</f>
        <v/>
      </c>
      <c r="Y63" s="173" t="str">
        <f>IF(AND(Y$1=Calendrier!AA$1,Calendrier!AA64="R"),Calendrier!$A64,"")</f>
        <v/>
      </c>
      <c r="Z63" s="173" t="str">
        <f>IF(AND(Z$1=Calendrier!AB$1,Calendrier!AB64="R"),Calendrier!$A64,"")</f>
        <v/>
      </c>
      <c r="AA63" s="173" t="str">
        <f>IF(AND(AA$1=Calendrier!AC$1,Calendrier!AC64="R"),Calendrier!$A64,"")</f>
        <v/>
      </c>
      <c r="AB63" s="173" t="str">
        <f>IF(AND(AB$1=Calendrier!AD$1,Calendrier!AD64="R"),Calendrier!$A64,"")</f>
        <v/>
      </c>
      <c r="AC63" s="173" t="str">
        <f>IF(AND(AC$1=Calendrier!AE$1,Calendrier!AE64="R"),Calendrier!$A64,"")</f>
        <v/>
      </c>
      <c r="AD63" s="173" t="str">
        <f>IF(AND(AD$1=Calendrier!AF$1,Calendrier!AF64="R"),Calendrier!$A64,"")</f>
        <v/>
      </c>
      <c r="AE63" s="173" t="str">
        <f>IF(AND(AE$1=Calendrier!AG$1,Calendrier!AG64="R"),Calendrier!$A64,"")</f>
        <v/>
      </c>
      <c r="AF63" s="173" t="str">
        <f>IF(AND(AF$1=Calendrier!AH$1,Calendrier!AH64="R"),Calendrier!$A64,"")</f>
        <v/>
      </c>
      <c r="AG63" s="173" t="str">
        <f>IF(AND(AG$1=Calendrier!AI$1,Calendrier!AI64="R"),Calendrier!$A64,"")</f>
        <v/>
      </c>
      <c r="AH63" s="173" t="str">
        <f>IF(AND(AH$1=Calendrier!AJ$1,Calendrier!AJ64="R"),Calendrier!$A64,"")</f>
        <v/>
      </c>
      <c r="AI63" s="173" t="str">
        <f>IF(AND(AI$1=Calendrier!AK$1,Calendrier!AK64="R"),Calendrier!$A64,"")</f>
        <v/>
      </c>
      <c r="AJ63" s="173" t="str">
        <f>IF(AND(AJ$1=Calendrier!AL$1,Calendrier!AL64="R"),Calendrier!$A64,"")</f>
        <v/>
      </c>
      <c r="AK63" s="173" t="str">
        <f>IF(AND(AK$1=Calendrier!AM$1,Calendrier!AM64="R"),Calendrier!$A64,"")</f>
        <v/>
      </c>
      <c r="AL63" s="173" t="str">
        <f>IF(AND(AL$1=Calendrier!AN$1,Calendrier!AN64="R"),Calendrier!$A64,"")</f>
        <v/>
      </c>
      <c r="AM63" s="173" t="str">
        <f>IF(AND(AM$1=Calendrier!AO$1,Calendrier!AO64="R"),Calendrier!$A64,"")</f>
        <v/>
      </c>
      <c r="AN63" s="173" t="str">
        <f>IF(AND(AN$1=Calendrier!AP$1,Calendrier!AP64="R"),Calendrier!$A64,"")</f>
        <v/>
      </c>
      <c r="AO63" s="173" t="str">
        <f>IF(AND(AO$1=Calendrier!AQ$1,Calendrier!AQ64="R"),Calendrier!$A64,"")</f>
        <v/>
      </c>
      <c r="AP63" s="173" t="str">
        <f>IF(AND(AP$1=Calendrier!AR$1,Calendrier!AR64="R"),Calendrier!$A64,"")</f>
        <v/>
      </c>
      <c r="AQ63" s="173" t="str">
        <f>IF(AND(AQ$1=Calendrier!AS$1,Calendrier!AS64="R"),Calendrier!$A64,"")</f>
        <v/>
      </c>
      <c r="AR63" s="173" t="str">
        <f ca="1">IF(AND(AR$1=Calendrier!AT$1,Calendrier!AT64="R"),Calendrier!$A64,"")</f>
        <v/>
      </c>
      <c r="AS63" s="173" t="str">
        <f>IF(AND(AS$1=Calendrier!AU$1,Calendrier!AU64="R"),Calendrier!$A64,"")</f>
        <v/>
      </c>
      <c r="AT63" s="173" t="str">
        <f>IF(AND(AT$1=Calendrier!AV$1,Calendrier!AV64="R"),Calendrier!$A64,"")</f>
        <v/>
      </c>
      <c r="AU63" s="173" t="str">
        <f>IF(AND(AU$1=Calendrier!AW$1,Calendrier!AW64="R"),Calendrier!$A64,"")</f>
        <v/>
      </c>
      <c r="AV63" s="173" t="str">
        <f>IF(AND(AV$1=Calendrier!AX$1,Calendrier!AX64="R"),Calendrier!$A64,"")</f>
        <v/>
      </c>
      <c r="AW63" s="173" t="str">
        <f>IF(AND(AW$1=Calendrier!AY$1,Calendrier!AY64="R"),Calendrier!$A64,"")</f>
        <v/>
      </c>
      <c r="AX63" s="173" t="str">
        <f>IF(AND(AX$1=Calendrier!AZ$1,Calendrier!AZ64="R"),Calendrier!$A64,"")</f>
        <v/>
      </c>
      <c r="AY63" s="173" t="str">
        <f>IF(AND(AY$1=Calendrier!BA$1,Calendrier!BA64="R"),Calendrier!$A64,"")</f>
        <v/>
      </c>
      <c r="AZ63" s="173" t="str">
        <f ca="1">IF(AND(AZ$1=Calendrier!BB$1,Calendrier!BB64="R"),Calendrier!$A64,"")</f>
        <v/>
      </c>
    </row>
    <row r="64" spans="1:52" x14ac:dyDescent="0.2">
      <c r="A64" s="173" t="str">
        <f>IF(AND(A$1=Calendrier!C$1,Calendrier!C65="R"),Calendrier!$A65,"")</f>
        <v/>
      </c>
      <c r="B64" s="173" t="str">
        <f>IF(AND(B$1=Calendrier!D$1,Calendrier!D65="R"),Calendrier!$A65,"")</f>
        <v/>
      </c>
      <c r="C64" s="173" t="str">
        <f>IF(AND(C$1=Calendrier!E$1,Calendrier!E65="R"),Calendrier!$A65,"")</f>
        <v/>
      </c>
      <c r="D64" s="173" t="str">
        <f>IF(AND(D$1=Calendrier!F$1,Calendrier!F65="R"),Calendrier!$A65,"")</f>
        <v/>
      </c>
      <c r="E64" s="173" t="str">
        <f>IF(AND(E$1=Calendrier!G$1,Calendrier!G65="R"),Calendrier!$A65,"")</f>
        <v/>
      </c>
      <c r="F64" s="173" t="str">
        <f>IF(AND(F$1=Calendrier!H$1,Calendrier!H65="R"),Calendrier!$A65,"")</f>
        <v/>
      </c>
      <c r="G64" s="173" t="str">
        <f>IF(AND(G$1=Calendrier!I$1,Calendrier!I65="R"),Calendrier!$A65,"")</f>
        <v/>
      </c>
      <c r="H64" s="173" t="str">
        <f>IF(AND(H$1=Calendrier!J$1,Calendrier!J65="R"),Calendrier!$A65,"")</f>
        <v/>
      </c>
      <c r="I64" s="173" t="str">
        <f>IF(AND(I$1=Calendrier!K$1,Calendrier!K65="R"),Calendrier!$A65,"")</f>
        <v/>
      </c>
      <c r="J64" s="173" t="str">
        <f>IF(AND(J$1=Calendrier!L$1,Calendrier!L65="R"),Calendrier!$A65,"")</f>
        <v/>
      </c>
      <c r="K64" s="173" t="str">
        <f>IF(AND(K$1=Calendrier!M$1,Calendrier!M65="R"),Calendrier!$A65,"")</f>
        <v/>
      </c>
      <c r="L64" s="173" t="str">
        <f>IF(AND(L$1=Calendrier!N$1,Calendrier!N65="R"),Calendrier!$A65,"")</f>
        <v/>
      </c>
      <c r="M64" s="173" t="str">
        <f>IF(AND(M$1=Calendrier!O$1,Calendrier!O65="R"),Calendrier!$A65,"")</f>
        <v/>
      </c>
      <c r="N64" s="173" t="str">
        <f>IF(AND(N$1=Calendrier!P$1,Calendrier!P65="R"),Calendrier!$A65,"")</f>
        <v/>
      </c>
      <c r="O64" s="173" t="str">
        <f>IF(AND(O$1=Calendrier!Q$1,Calendrier!Q65="R"),Calendrier!$A65,"")</f>
        <v/>
      </c>
      <c r="P64" s="173" t="str">
        <f>IF(AND(P$1=Calendrier!R$1,Calendrier!R65="R"),Calendrier!$A65,"")</f>
        <v/>
      </c>
      <c r="Q64" s="173" t="str">
        <f>IF(AND(Q$1=Calendrier!S$1,Calendrier!S65="R"),Calendrier!$A65,"")</f>
        <v/>
      </c>
      <c r="R64" s="173" t="str">
        <f>IF(AND(R$1=Calendrier!T$1,Calendrier!T65="R"),Calendrier!$A65,"")</f>
        <v/>
      </c>
      <c r="S64" s="173" t="str">
        <f>IF(AND(S$1=Calendrier!U$1,Calendrier!U65="R"),Calendrier!$A65,"")</f>
        <v/>
      </c>
      <c r="T64" s="173" t="str">
        <f>IF(AND(T$1=Calendrier!V$1,Calendrier!V65="R"),Calendrier!$A65,"")</f>
        <v/>
      </c>
      <c r="U64" s="173" t="str">
        <f>IF(AND(U$1=Calendrier!W$1,Calendrier!W65="R"),Calendrier!$A65,"")</f>
        <v/>
      </c>
      <c r="V64" s="173" t="str">
        <f>IF(AND(V$1=Calendrier!X$1,Calendrier!X65="R"),Calendrier!$A65,"")</f>
        <v/>
      </c>
      <c r="W64" s="173" t="str">
        <f>IF(AND(W$1=Calendrier!Y$1,Calendrier!Y65="R"),Calendrier!$A65,"")</f>
        <v/>
      </c>
      <c r="X64" s="173" t="str">
        <f>IF(AND(X$1=Calendrier!Z$1,Calendrier!Z65="R"),Calendrier!$A65,"")</f>
        <v/>
      </c>
      <c r="Y64" s="173" t="str">
        <f ca="1">IF(AND(Y$1=Calendrier!AA$1,Calendrier!AA65="R"),Calendrier!$A65,"")</f>
        <v/>
      </c>
      <c r="Z64" s="173" t="str">
        <f ca="1">IF(AND(Z$1=Calendrier!AB$1,Calendrier!AB65="R"),Calendrier!$A65,"")</f>
        <v/>
      </c>
      <c r="AA64" s="173" t="str">
        <f>IF(AND(AA$1=Calendrier!AC$1,Calendrier!AC65="R"),Calendrier!$A65,"")</f>
        <v/>
      </c>
      <c r="AB64" s="173" t="str">
        <f>IF(AND(AB$1=Calendrier!AD$1,Calendrier!AD65="R"),Calendrier!$A65,"")</f>
        <v/>
      </c>
      <c r="AC64" s="173" t="str">
        <f>IF(AND(AC$1=Calendrier!AE$1,Calendrier!AE65="R"),Calendrier!$A65,"")</f>
        <v/>
      </c>
      <c r="AD64" s="173" t="str">
        <f>IF(AND(AD$1=Calendrier!AF$1,Calendrier!AF65="R"),Calendrier!$A65,"")</f>
        <v/>
      </c>
      <c r="AE64" s="173" t="str">
        <f>IF(AND(AE$1=Calendrier!AG$1,Calendrier!AG65="R"),Calendrier!$A65,"")</f>
        <v/>
      </c>
      <c r="AF64" s="173" t="str">
        <f>IF(AND(AF$1=Calendrier!AH$1,Calendrier!AH65="R"),Calendrier!$A65,"")</f>
        <v/>
      </c>
      <c r="AG64" s="173" t="str">
        <f>IF(AND(AG$1=Calendrier!AI$1,Calendrier!AI65="R"),Calendrier!$A65,"")</f>
        <v/>
      </c>
      <c r="AH64" s="173" t="str">
        <f ca="1">IF(AND(AH$1=Calendrier!AJ$1,Calendrier!AJ65="R"),Calendrier!$A65,"")</f>
        <v/>
      </c>
      <c r="AI64" s="173" t="str">
        <f>IF(AND(AI$1=Calendrier!AK$1,Calendrier!AK65="R"),Calendrier!$A65,"")</f>
        <v/>
      </c>
      <c r="AJ64" s="173" t="str">
        <f>IF(AND(AJ$1=Calendrier!AL$1,Calendrier!AL65="R"),Calendrier!$A65,"")</f>
        <v/>
      </c>
      <c r="AK64" s="173" t="str">
        <f>IF(AND(AK$1=Calendrier!AM$1,Calendrier!AM65="R"),Calendrier!$A65,"")</f>
        <v/>
      </c>
      <c r="AL64" s="173" t="str">
        <f>IF(AND(AL$1=Calendrier!AN$1,Calendrier!AN65="R"),Calendrier!$A65,"")</f>
        <v/>
      </c>
      <c r="AM64" s="173" t="str">
        <f>IF(AND(AM$1=Calendrier!AO$1,Calendrier!AO65="R"),Calendrier!$A65,"")</f>
        <v/>
      </c>
      <c r="AN64" s="173" t="str">
        <f ca="1">IF(AND(AN$1=Calendrier!AP$1,Calendrier!AP65="R"),Calendrier!$A65,"")</f>
        <v/>
      </c>
      <c r="AO64" s="173" t="str">
        <f ca="1">IF(AND(AO$1=Calendrier!AQ$1,Calendrier!AQ65="R"),Calendrier!$A65,"")</f>
        <v/>
      </c>
      <c r="AP64" s="173" t="str">
        <f>IF(AND(AP$1=Calendrier!AR$1,Calendrier!AR65="R"),Calendrier!$A65,"")</f>
        <v/>
      </c>
      <c r="AQ64" s="173" t="str">
        <f>IF(AND(AQ$1=Calendrier!AS$1,Calendrier!AS65="R"),Calendrier!$A65,"")</f>
        <v/>
      </c>
      <c r="AR64" s="173" t="str">
        <f>IF(AND(AR$1=Calendrier!AT$1,Calendrier!AT65="R"),Calendrier!$A65,"")</f>
        <v/>
      </c>
      <c r="AS64" s="173" t="str">
        <f>IF(AND(AS$1=Calendrier!AU$1,Calendrier!AU65="R"),Calendrier!$A65,"")</f>
        <v/>
      </c>
      <c r="AT64" s="173" t="str">
        <f>IF(AND(AT$1=Calendrier!AV$1,Calendrier!AV65="R"),Calendrier!$A65,"")</f>
        <v/>
      </c>
      <c r="AU64" s="173" t="str">
        <f>IF(AND(AU$1=Calendrier!AW$1,Calendrier!AW65="R"),Calendrier!$A65,"")</f>
        <v/>
      </c>
      <c r="AV64" s="173" t="str">
        <f>IF(AND(AV$1=Calendrier!AX$1,Calendrier!AX65="R"),Calendrier!$A65,"")</f>
        <v/>
      </c>
      <c r="AW64" s="173" t="str">
        <f>IF(AND(AW$1=Calendrier!AY$1,Calendrier!AY65="R"),Calendrier!$A65,"")</f>
        <v/>
      </c>
      <c r="AX64" s="173" t="str">
        <f>IF(AND(AX$1=Calendrier!AZ$1,Calendrier!AZ65="R"),Calendrier!$A65,"")</f>
        <v/>
      </c>
      <c r="AY64" s="173" t="str">
        <f>IF(AND(AY$1=Calendrier!BA$1,Calendrier!BA65="R"),Calendrier!$A65,"")</f>
        <v/>
      </c>
      <c r="AZ64" s="173" t="str">
        <f>IF(AND(AZ$1=Calendrier!BB$1,Calendrier!BB65="R"),Calendrier!$A65,"")</f>
        <v/>
      </c>
    </row>
    <row r="65" spans="1:52" x14ac:dyDescent="0.2">
      <c r="A65" s="173" t="str">
        <f>IF(AND(A$1=Calendrier!C$1,Calendrier!C66="R"),Calendrier!$A66,"")</f>
        <v>rutabaga</v>
      </c>
      <c r="B65" s="173" t="str">
        <f>IF(AND(B$1=Calendrier!D$1,Calendrier!D66="R"),Calendrier!$A66,"")</f>
        <v/>
      </c>
      <c r="C65" s="173" t="str">
        <f>IF(AND(C$1=Calendrier!E$1,Calendrier!E66="R"),Calendrier!$A66,"")</f>
        <v/>
      </c>
      <c r="D65" s="173" t="str">
        <f>IF(AND(D$1=Calendrier!F$1,Calendrier!F66="R"),Calendrier!$A66,"")</f>
        <v/>
      </c>
      <c r="E65" s="173" t="str">
        <f>IF(AND(E$1=Calendrier!G$1,Calendrier!G66="R"),Calendrier!$A66,"")</f>
        <v/>
      </c>
      <c r="F65" s="173" t="str">
        <f>IF(AND(F$1=Calendrier!H$1,Calendrier!H66="R"),Calendrier!$A66,"")</f>
        <v/>
      </c>
      <c r="G65" s="173" t="str">
        <f>IF(AND(G$1=Calendrier!I$1,Calendrier!I66="R"),Calendrier!$A66,"")</f>
        <v>rutabaga</v>
      </c>
      <c r="H65" s="173" t="str">
        <f>IF(AND(H$1=Calendrier!J$1,Calendrier!J66="R"),Calendrier!$A66,"")</f>
        <v>rutabaga</v>
      </c>
      <c r="I65" s="173" t="str">
        <f>IF(AND(I$1=Calendrier!K$1,Calendrier!K66="R"),Calendrier!$A66,"")</f>
        <v/>
      </c>
      <c r="J65" s="173" t="str">
        <f>IF(AND(J$1=Calendrier!L$1,Calendrier!L66="R"),Calendrier!$A66,"")</f>
        <v/>
      </c>
      <c r="K65" s="173" t="str">
        <f>IF(AND(K$1=Calendrier!M$1,Calendrier!M66="R"),Calendrier!$A66,"")</f>
        <v/>
      </c>
      <c r="L65" s="173" t="str">
        <f>IF(AND(L$1=Calendrier!N$1,Calendrier!N66="R"),Calendrier!$A66,"")</f>
        <v/>
      </c>
      <c r="M65" s="173" t="str">
        <f>IF(AND(M$1=Calendrier!O$1,Calendrier!O66="R"),Calendrier!$A66,"")</f>
        <v/>
      </c>
      <c r="N65" s="173" t="str">
        <f>IF(AND(N$1=Calendrier!P$1,Calendrier!P66="R"),Calendrier!$A66,"")</f>
        <v/>
      </c>
      <c r="O65" s="173" t="str">
        <f>IF(AND(O$1=Calendrier!Q$1,Calendrier!Q66="R"),Calendrier!$A66,"")</f>
        <v/>
      </c>
      <c r="P65" s="173" t="str">
        <f>IF(AND(P$1=Calendrier!R$1,Calendrier!R66="R"),Calendrier!$A66,"")</f>
        <v/>
      </c>
      <c r="Q65" s="173" t="str">
        <f>IF(AND(Q$1=Calendrier!S$1,Calendrier!S66="R"),Calendrier!$A66,"")</f>
        <v/>
      </c>
      <c r="R65" s="173" t="str">
        <f>IF(AND(R$1=Calendrier!T$1,Calendrier!T66="R"),Calendrier!$A66,"")</f>
        <v/>
      </c>
      <c r="S65" s="173" t="str">
        <f>IF(AND(S$1=Calendrier!U$1,Calendrier!U66="R"),Calendrier!$A66,"")</f>
        <v/>
      </c>
      <c r="T65" s="173" t="str">
        <f>IF(AND(T$1=Calendrier!V$1,Calendrier!V66="R"),Calendrier!$A66,"")</f>
        <v/>
      </c>
      <c r="U65" s="173" t="str">
        <f>IF(AND(U$1=Calendrier!W$1,Calendrier!W66="R"),Calendrier!$A66,"")</f>
        <v/>
      </c>
      <c r="V65" s="173" t="str">
        <f>IF(AND(V$1=Calendrier!X$1,Calendrier!X66="R"),Calendrier!$A66,"")</f>
        <v/>
      </c>
      <c r="W65" s="173" t="str">
        <f>IF(AND(W$1=Calendrier!Y$1,Calendrier!Y66="R"),Calendrier!$A66,"")</f>
        <v/>
      </c>
      <c r="X65" s="173" t="str">
        <f>IF(AND(X$1=Calendrier!Z$1,Calendrier!Z66="R"),Calendrier!$A66,"")</f>
        <v/>
      </c>
      <c r="Y65" s="173" t="str">
        <f>IF(AND(Y$1=Calendrier!AA$1,Calendrier!AA66="R"),Calendrier!$A66,"")</f>
        <v/>
      </c>
      <c r="Z65" s="173" t="str">
        <f>IF(AND(Z$1=Calendrier!AB$1,Calendrier!AB66="R"),Calendrier!$A66,"")</f>
        <v/>
      </c>
      <c r="AA65" s="173" t="str">
        <f>IF(AND(AA$1=Calendrier!AC$1,Calendrier!AC66="R"),Calendrier!$A66,"")</f>
        <v/>
      </c>
      <c r="AB65" s="173" t="str">
        <f>IF(AND(AB$1=Calendrier!AD$1,Calendrier!AD66="R"),Calendrier!$A66,"")</f>
        <v/>
      </c>
      <c r="AC65" s="173" t="str">
        <f>IF(AND(AC$1=Calendrier!AE$1,Calendrier!AE66="R"),Calendrier!$A66,"")</f>
        <v/>
      </c>
      <c r="AD65" s="173" t="str">
        <f>IF(AND(AD$1=Calendrier!AF$1,Calendrier!AF66="R"),Calendrier!$A66,"")</f>
        <v/>
      </c>
      <c r="AE65" s="173" t="str">
        <f>IF(AND(AE$1=Calendrier!AG$1,Calendrier!AG66="R"),Calendrier!$A66,"")</f>
        <v/>
      </c>
      <c r="AF65" s="173" t="str">
        <f>IF(AND(AF$1=Calendrier!AH$1,Calendrier!AH66="R"),Calendrier!$A66,"")</f>
        <v/>
      </c>
      <c r="AG65" s="173" t="str">
        <f>IF(AND(AG$1=Calendrier!AI$1,Calendrier!AI66="R"),Calendrier!$A66,"")</f>
        <v/>
      </c>
      <c r="AH65" s="173" t="str">
        <f>IF(AND(AH$1=Calendrier!AJ$1,Calendrier!AJ66="R"),Calendrier!$A66,"")</f>
        <v/>
      </c>
      <c r="AI65" s="173" t="str">
        <f>IF(AND(AI$1=Calendrier!AK$1,Calendrier!AK66="R"),Calendrier!$A66,"")</f>
        <v/>
      </c>
      <c r="AJ65" s="173" t="str">
        <f>IF(AND(AJ$1=Calendrier!AL$1,Calendrier!AL66="R"),Calendrier!$A66,"")</f>
        <v/>
      </c>
      <c r="AK65" s="173" t="str">
        <f>IF(AND(AK$1=Calendrier!AM$1,Calendrier!AM66="R"),Calendrier!$A66,"")</f>
        <v/>
      </c>
      <c r="AL65" s="173" t="str">
        <f>IF(AND(AL$1=Calendrier!AN$1,Calendrier!AN66="R"),Calendrier!$A66,"")</f>
        <v/>
      </c>
      <c r="AM65" s="173" t="str">
        <f>IF(AND(AM$1=Calendrier!AO$1,Calendrier!AO66="R"),Calendrier!$A66,"")</f>
        <v/>
      </c>
      <c r="AN65" s="173" t="str">
        <f>IF(AND(AN$1=Calendrier!AP$1,Calendrier!AP66="R"),Calendrier!$A66,"")</f>
        <v/>
      </c>
      <c r="AO65" s="173" t="str">
        <f>IF(AND(AO$1=Calendrier!AQ$1,Calendrier!AQ66="R"),Calendrier!$A66,"")</f>
        <v/>
      </c>
      <c r="AP65" s="173" t="str">
        <f>IF(AND(AP$1=Calendrier!AR$1,Calendrier!AR66="R"),Calendrier!$A66,"")</f>
        <v/>
      </c>
      <c r="AQ65" s="173" t="str">
        <f>IF(AND(AQ$1=Calendrier!AS$1,Calendrier!AS66="R"),Calendrier!$A66,"")</f>
        <v>rutabaga</v>
      </c>
      <c r="AR65" s="173" t="str">
        <f>IF(AND(AR$1=Calendrier!AT$1,Calendrier!AT66="R"),Calendrier!$A66,"")</f>
        <v>rutabaga</v>
      </c>
      <c r="AS65" s="173" t="str">
        <f>IF(AND(AS$1=Calendrier!AU$1,Calendrier!AU66="R"),Calendrier!$A66,"")</f>
        <v/>
      </c>
      <c r="AT65" s="173" t="str">
        <f>IF(AND(AT$1=Calendrier!AV$1,Calendrier!AV66="R"),Calendrier!$A66,"")</f>
        <v/>
      </c>
      <c r="AU65" s="173" t="str">
        <f>IF(AND(AU$1=Calendrier!AW$1,Calendrier!AW66="R"),Calendrier!$A66,"")</f>
        <v/>
      </c>
      <c r="AV65" s="173" t="str">
        <f>IF(AND(AV$1=Calendrier!AX$1,Calendrier!AX66="R"),Calendrier!$A66,"")</f>
        <v/>
      </c>
      <c r="AW65" s="173" t="str">
        <f>IF(AND(AW$1=Calendrier!AY$1,Calendrier!AY66="R"),Calendrier!$A66,"")</f>
        <v/>
      </c>
      <c r="AX65" s="173" t="str">
        <f>IF(AND(AX$1=Calendrier!AZ$1,Calendrier!AZ66="R"),Calendrier!$A66,"")</f>
        <v/>
      </c>
      <c r="AY65" s="173" t="str">
        <f>IF(AND(AY$1=Calendrier!BA$1,Calendrier!BA66="R"),Calendrier!$A66,"")</f>
        <v/>
      </c>
      <c r="AZ65" s="173" t="str">
        <f>IF(AND(AZ$1=Calendrier!BB$1,Calendrier!BB66="R"),Calendrier!$A66,"")</f>
        <v>rutabaga</v>
      </c>
    </row>
    <row r="66" spans="1:52" x14ac:dyDescent="0.2">
      <c r="A66" s="173" t="str">
        <f ca="1">IF(AND(A$1=Calendrier!C$1,Calendrier!C67="R"),Calendrier!$A67,"")</f>
        <v/>
      </c>
      <c r="B66" s="173" t="str">
        <f>IF(AND(B$1=Calendrier!D$1,Calendrier!D67="R"),Calendrier!$A67,"")</f>
        <v/>
      </c>
      <c r="C66" s="173" t="str">
        <f>IF(AND(C$1=Calendrier!E$1,Calendrier!E67="R"),Calendrier!$A67,"")</f>
        <v/>
      </c>
      <c r="D66" s="173" t="str">
        <f>IF(AND(D$1=Calendrier!F$1,Calendrier!F67="R"),Calendrier!$A67,"")</f>
        <v/>
      </c>
      <c r="E66" s="173" t="str">
        <f>IF(AND(E$1=Calendrier!G$1,Calendrier!G67="R"),Calendrier!$A67,"")</f>
        <v/>
      </c>
      <c r="F66" s="173" t="str">
        <f>IF(AND(F$1=Calendrier!H$1,Calendrier!H67="R"),Calendrier!$A67,"")</f>
        <v/>
      </c>
      <c r="G66" s="173" t="str">
        <f ca="1">IF(AND(G$1=Calendrier!I$1,Calendrier!I67="R"),Calendrier!$A67,"")</f>
        <v/>
      </c>
      <c r="H66" s="173" t="str">
        <f ca="1">IF(AND(H$1=Calendrier!J$1,Calendrier!J67="R"),Calendrier!$A67,"")</f>
        <v/>
      </c>
      <c r="I66" s="173" t="str">
        <f>IF(AND(I$1=Calendrier!K$1,Calendrier!K67="R"),Calendrier!$A67,"")</f>
        <v/>
      </c>
      <c r="J66" s="173" t="str">
        <f>IF(AND(J$1=Calendrier!L$1,Calendrier!L67="R"),Calendrier!$A67,"")</f>
        <v/>
      </c>
      <c r="K66" s="173" t="str">
        <f>IF(AND(K$1=Calendrier!M$1,Calendrier!M67="R"),Calendrier!$A67,"")</f>
        <v/>
      </c>
      <c r="L66" s="173" t="str">
        <f>IF(AND(L$1=Calendrier!N$1,Calendrier!N67="R"),Calendrier!$A67,"")</f>
        <v/>
      </c>
      <c r="M66" s="173" t="str">
        <f>IF(AND(M$1=Calendrier!O$1,Calendrier!O67="R"),Calendrier!$A67,"")</f>
        <v/>
      </c>
      <c r="N66" s="173" t="str">
        <f>IF(AND(N$1=Calendrier!P$1,Calendrier!P67="R"),Calendrier!$A67,"")</f>
        <v/>
      </c>
      <c r="O66" s="173" t="str">
        <f>IF(AND(O$1=Calendrier!Q$1,Calendrier!Q67="R"),Calendrier!$A67,"")</f>
        <v/>
      </c>
      <c r="P66" s="173" t="str">
        <f>IF(AND(P$1=Calendrier!R$1,Calendrier!R67="R"),Calendrier!$A67,"")</f>
        <v/>
      </c>
      <c r="Q66" s="173" t="str">
        <f>IF(AND(Q$1=Calendrier!S$1,Calendrier!S67="R"),Calendrier!$A67,"")</f>
        <v/>
      </c>
      <c r="R66" s="173" t="str">
        <f>IF(AND(R$1=Calendrier!T$1,Calendrier!T67="R"),Calendrier!$A67,"")</f>
        <v/>
      </c>
      <c r="S66" s="173" t="str">
        <f>IF(AND(S$1=Calendrier!U$1,Calendrier!U67="R"),Calendrier!$A67,"")</f>
        <v/>
      </c>
      <c r="T66" s="173" t="str">
        <f>IF(AND(T$1=Calendrier!V$1,Calendrier!V67="R"),Calendrier!$A67,"")</f>
        <v/>
      </c>
      <c r="U66" s="173" t="str">
        <f>IF(AND(U$1=Calendrier!W$1,Calendrier!W67="R"),Calendrier!$A67,"")</f>
        <v/>
      </c>
      <c r="V66" s="173" t="str">
        <f>IF(AND(V$1=Calendrier!X$1,Calendrier!X67="R"),Calendrier!$A67,"")</f>
        <v/>
      </c>
      <c r="W66" s="173" t="str">
        <f>IF(AND(W$1=Calendrier!Y$1,Calendrier!Y67="R"),Calendrier!$A67,"")</f>
        <v/>
      </c>
      <c r="X66" s="173" t="str">
        <f>IF(AND(X$1=Calendrier!Z$1,Calendrier!Z67="R"),Calendrier!$A67,"")</f>
        <v/>
      </c>
      <c r="Y66" s="173" t="str">
        <f>IF(AND(Y$1=Calendrier!AA$1,Calendrier!AA67="R"),Calendrier!$A67,"")</f>
        <v/>
      </c>
      <c r="Z66" s="173" t="str">
        <f>IF(AND(Z$1=Calendrier!AB$1,Calendrier!AB67="R"),Calendrier!$A67,"")</f>
        <v/>
      </c>
      <c r="AA66" s="173" t="str">
        <f>IF(AND(AA$1=Calendrier!AC$1,Calendrier!AC67="R"),Calendrier!$A67,"")</f>
        <v/>
      </c>
      <c r="AB66" s="173" t="str">
        <f>IF(AND(AB$1=Calendrier!AD$1,Calendrier!AD67="R"),Calendrier!$A67,"")</f>
        <v/>
      </c>
      <c r="AC66" s="173" t="str">
        <f>IF(AND(AC$1=Calendrier!AE$1,Calendrier!AE67="R"),Calendrier!$A67,"")</f>
        <v/>
      </c>
      <c r="AD66" s="173" t="str">
        <f>IF(AND(AD$1=Calendrier!AF$1,Calendrier!AF67="R"),Calendrier!$A67,"")</f>
        <v/>
      </c>
      <c r="AE66" s="173" t="str">
        <f>IF(AND(AE$1=Calendrier!AG$1,Calendrier!AG67="R"),Calendrier!$A67,"")</f>
        <v/>
      </c>
      <c r="AF66" s="173" t="str">
        <f>IF(AND(AF$1=Calendrier!AH$1,Calendrier!AH67="R"),Calendrier!$A67,"")</f>
        <v/>
      </c>
      <c r="AG66" s="173" t="str">
        <f>IF(AND(AG$1=Calendrier!AI$1,Calendrier!AI67="R"),Calendrier!$A67,"")</f>
        <v/>
      </c>
      <c r="AH66" s="173" t="str">
        <f>IF(AND(AH$1=Calendrier!AJ$1,Calendrier!AJ67="R"),Calendrier!$A67,"")</f>
        <v/>
      </c>
      <c r="AI66" s="173" t="str">
        <f>IF(AND(AI$1=Calendrier!AK$1,Calendrier!AK67="R"),Calendrier!$A67,"")</f>
        <v/>
      </c>
      <c r="AJ66" s="173" t="str">
        <f>IF(AND(AJ$1=Calendrier!AL$1,Calendrier!AL67="R"),Calendrier!$A67,"")</f>
        <v/>
      </c>
      <c r="AK66" s="173" t="str">
        <f>IF(AND(AK$1=Calendrier!AM$1,Calendrier!AM67="R"),Calendrier!$A67,"")</f>
        <v/>
      </c>
      <c r="AL66" s="173" t="str">
        <f>IF(AND(AL$1=Calendrier!AN$1,Calendrier!AN67="R"),Calendrier!$A67,"")</f>
        <v/>
      </c>
      <c r="AM66" s="173" t="str">
        <f>IF(AND(AM$1=Calendrier!AO$1,Calendrier!AO67="R"),Calendrier!$A67,"")</f>
        <v/>
      </c>
      <c r="AN66" s="173" t="str">
        <f>IF(AND(AN$1=Calendrier!AP$1,Calendrier!AP67="R"),Calendrier!$A67,"")</f>
        <v/>
      </c>
      <c r="AO66" s="173" t="str">
        <f>IF(AND(AO$1=Calendrier!AQ$1,Calendrier!AQ67="R"),Calendrier!$A67,"")</f>
        <v/>
      </c>
      <c r="AP66" s="173" t="str">
        <f>IF(AND(AP$1=Calendrier!AR$1,Calendrier!AR67="R"),Calendrier!$A67,"")</f>
        <v/>
      </c>
      <c r="AQ66" s="173" t="str">
        <f ca="1">IF(AND(AQ$1=Calendrier!AS$1,Calendrier!AS67="R"),Calendrier!$A67,"")</f>
        <v/>
      </c>
      <c r="AR66" s="173" t="str">
        <f ca="1">IF(AND(AR$1=Calendrier!AT$1,Calendrier!AT67="R"),Calendrier!$A67,"")</f>
        <v/>
      </c>
      <c r="AS66" s="173" t="str">
        <f>IF(AND(AS$1=Calendrier!AU$1,Calendrier!AU67="R"),Calendrier!$A67,"")</f>
        <v/>
      </c>
      <c r="AT66" s="173" t="str">
        <f>IF(AND(AT$1=Calendrier!AV$1,Calendrier!AV67="R"),Calendrier!$A67,"")</f>
        <v/>
      </c>
      <c r="AU66" s="173" t="str">
        <f>IF(AND(AU$1=Calendrier!AW$1,Calendrier!AW67="R"),Calendrier!$A67,"")</f>
        <v/>
      </c>
      <c r="AV66" s="173" t="str">
        <f>IF(AND(AV$1=Calendrier!AX$1,Calendrier!AX67="R"),Calendrier!$A67,"")</f>
        <v/>
      </c>
      <c r="AW66" s="173" t="str">
        <f>IF(AND(AW$1=Calendrier!AY$1,Calendrier!AY67="R"),Calendrier!$A67,"")</f>
        <v/>
      </c>
      <c r="AX66" s="173" t="str">
        <f>IF(AND(AX$1=Calendrier!AZ$1,Calendrier!AZ67="R"),Calendrier!$A67,"")</f>
        <v/>
      </c>
      <c r="AY66" s="173" t="str">
        <f>IF(AND(AY$1=Calendrier!BA$1,Calendrier!BA67="R"),Calendrier!$A67,"")</f>
        <v/>
      </c>
      <c r="AZ66" s="173" t="str">
        <f ca="1">IF(AND(AZ$1=Calendrier!BB$1,Calendrier!BB67="R"),Calendrier!$A67,"")</f>
        <v/>
      </c>
    </row>
    <row r="67" spans="1:52" x14ac:dyDescent="0.2">
      <c r="A67" s="173" t="str">
        <f>IF(AND(A$1=Calendrier!C$1,Calendrier!C68="R"),Calendrier!$A68,"")</f>
        <v/>
      </c>
      <c r="B67" s="173" t="str">
        <f>IF(AND(B$1=Calendrier!D$1,Calendrier!D68="R"),Calendrier!$A68,"")</f>
        <v/>
      </c>
      <c r="C67" s="173" t="str">
        <f>IF(AND(C$1=Calendrier!E$1,Calendrier!E68="R"),Calendrier!$A68,"")</f>
        <v/>
      </c>
      <c r="D67" s="173" t="str">
        <f>IF(AND(D$1=Calendrier!F$1,Calendrier!F68="R"),Calendrier!$A68,"")</f>
        <v/>
      </c>
      <c r="E67" s="173" t="str">
        <f>IF(AND(E$1=Calendrier!G$1,Calendrier!G68="R"),Calendrier!$A68,"")</f>
        <v/>
      </c>
      <c r="F67" s="173" t="str">
        <f>IF(AND(F$1=Calendrier!H$1,Calendrier!H68="R"),Calendrier!$A68,"")</f>
        <v/>
      </c>
      <c r="G67" s="173" t="str">
        <f>IF(AND(G$1=Calendrier!I$1,Calendrier!I68="R"),Calendrier!$A68,"")</f>
        <v/>
      </c>
      <c r="H67" s="173" t="str">
        <f>IF(AND(H$1=Calendrier!J$1,Calendrier!J68="R"),Calendrier!$A68,"")</f>
        <v/>
      </c>
      <c r="I67" s="173" t="str">
        <f>IF(AND(I$1=Calendrier!K$1,Calendrier!K68="R"),Calendrier!$A68,"")</f>
        <v/>
      </c>
      <c r="J67" s="173" t="str">
        <f>IF(AND(J$1=Calendrier!L$1,Calendrier!L68="R"),Calendrier!$A68,"")</f>
        <v/>
      </c>
      <c r="K67" s="173" t="str">
        <f>IF(AND(K$1=Calendrier!M$1,Calendrier!M68="R"),Calendrier!$A68,"")</f>
        <v/>
      </c>
      <c r="L67" s="173" t="str">
        <f>IF(AND(L$1=Calendrier!N$1,Calendrier!N68="R"),Calendrier!$A68,"")</f>
        <v/>
      </c>
      <c r="M67" s="173" t="str">
        <f>IF(AND(M$1=Calendrier!O$1,Calendrier!O68="R"),Calendrier!$A68,"")</f>
        <v/>
      </c>
      <c r="N67" s="173" t="str">
        <f>IF(AND(N$1=Calendrier!P$1,Calendrier!P68="R"),Calendrier!$A68,"")</f>
        <v/>
      </c>
      <c r="O67" s="173" t="str">
        <f>IF(AND(O$1=Calendrier!Q$1,Calendrier!Q68="R"),Calendrier!$A68,"")</f>
        <v/>
      </c>
      <c r="P67" s="173" t="str">
        <f>IF(AND(P$1=Calendrier!R$1,Calendrier!R68="R"),Calendrier!$A68,"")</f>
        <v/>
      </c>
      <c r="Q67" s="173" t="str">
        <f>IF(AND(Q$1=Calendrier!S$1,Calendrier!S68="R"),Calendrier!$A68,"")</f>
        <v/>
      </c>
      <c r="R67" s="173" t="str">
        <f>IF(AND(R$1=Calendrier!T$1,Calendrier!T68="R"),Calendrier!$A68,"")</f>
        <v/>
      </c>
      <c r="S67" s="173" t="str">
        <f>IF(AND(S$1=Calendrier!U$1,Calendrier!U68="R"),Calendrier!$A68,"")</f>
        <v/>
      </c>
      <c r="T67" s="173" t="str">
        <f>IF(AND(T$1=Calendrier!V$1,Calendrier!V68="R"),Calendrier!$A68,"")</f>
        <v/>
      </c>
      <c r="U67" s="173" t="str">
        <f>IF(AND(U$1=Calendrier!W$1,Calendrier!W68="R"),Calendrier!$A68,"")</f>
        <v/>
      </c>
      <c r="V67" s="173" t="str">
        <f>IF(AND(V$1=Calendrier!X$1,Calendrier!X68="R"),Calendrier!$A68,"")</f>
        <v/>
      </c>
      <c r="W67" s="173" t="str">
        <f>IF(AND(W$1=Calendrier!Y$1,Calendrier!Y68="R"),Calendrier!$A68,"")</f>
        <v/>
      </c>
      <c r="X67" s="173" t="str">
        <f>IF(AND(X$1=Calendrier!Z$1,Calendrier!Z68="R"),Calendrier!$A68,"")</f>
        <v/>
      </c>
      <c r="Y67" s="173" t="str">
        <f>IF(AND(Y$1=Calendrier!AA$1,Calendrier!AA68="R"),Calendrier!$A68,"")</f>
        <v/>
      </c>
      <c r="Z67" s="173" t="str">
        <f>IF(AND(Z$1=Calendrier!AB$1,Calendrier!AB68="R"),Calendrier!$A68,"")</f>
        <v/>
      </c>
      <c r="AA67" s="173" t="str">
        <f>IF(AND(AA$1=Calendrier!AC$1,Calendrier!AC68="R"),Calendrier!$A68,"")</f>
        <v/>
      </c>
      <c r="AB67" s="173" t="str">
        <f>IF(AND(AB$1=Calendrier!AD$1,Calendrier!AD68="R"),Calendrier!$A68,"")</f>
        <v/>
      </c>
      <c r="AC67" s="173" t="str">
        <f>IF(AND(AC$1=Calendrier!AE$1,Calendrier!AE68="R"),Calendrier!$A68,"")</f>
        <v/>
      </c>
      <c r="AD67" s="173" t="str">
        <f>IF(AND(AD$1=Calendrier!AF$1,Calendrier!AF68="R"),Calendrier!$A68,"")</f>
        <v/>
      </c>
      <c r="AE67" s="173" t="str">
        <f>IF(AND(AE$1=Calendrier!AG$1,Calendrier!AG68="R"),Calendrier!$A68,"")</f>
        <v/>
      </c>
      <c r="AF67" s="173" t="str">
        <f>IF(AND(AF$1=Calendrier!AH$1,Calendrier!AH68="R"),Calendrier!$A68,"")</f>
        <v/>
      </c>
      <c r="AG67" s="173" t="str">
        <f>IF(AND(AG$1=Calendrier!AI$1,Calendrier!AI68="R"),Calendrier!$A68,"")</f>
        <v/>
      </c>
      <c r="AH67" s="173" t="str">
        <f ca="1">IF(AND(AH$1=Calendrier!AJ$1,Calendrier!AJ68="R"),Calendrier!$A68,"")</f>
        <v/>
      </c>
      <c r="AI67" s="173" t="str">
        <f ca="1">IF(AND(AI$1=Calendrier!AK$1,Calendrier!AK68="R"),Calendrier!$A68,"")</f>
        <v/>
      </c>
      <c r="AJ67" s="173" t="str">
        <f>IF(AND(AJ$1=Calendrier!AL$1,Calendrier!AL68="R"),Calendrier!$A68,"")</f>
        <v/>
      </c>
      <c r="AK67" s="173" t="str">
        <f>IF(AND(AK$1=Calendrier!AM$1,Calendrier!AM68="R"),Calendrier!$A68,"")</f>
        <v/>
      </c>
      <c r="AL67" s="173" t="str">
        <f>IF(AND(AL$1=Calendrier!AN$1,Calendrier!AN68="R"),Calendrier!$A68,"")</f>
        <v/>
      </c>
      <c r="AM67" s="173" t="str">
        <f>IF(AND(AM$1=Calendrier!AO$1,Calendrier!AO68="R"),Calendrier!$A68,"")</f>
        <v/>
      </c>
      <c r="AN67" s="173" t="str">
        <f>IF(AND(AN$1=Calendrier!AP$1,Calendrier!AP68="R"),Calendrier!$A68,"")</f>
        <v/>
      </c>
      <c r="AO67" s="173" t="str">
        <f>IF(AND(AO$1=Calendrier!AQ$1,Calendrier!AQ68="R"),Calendrier!$A68,"")</f>
        <v/>
      </c>
      <c r="AP67" s="173" t="str">
        <f>IF(AND(AP$1=Calendrier!AR$1,Calendrier!AR68="R"),Calendrier!$A68,"")</f>
        <v/>
      </c>
      <c r="AQ67" s="173" t="str">
        <f>IF(AND(AQ$1=Calendrier!AS$1,Calendrier!AS68="R"),Calendrier!$A68,"")</f>
        <v/>
      </c>
      <c r="AR67" s="173" t="str">
        <f>IF(AND(AR$1=Calendrier!AT$1,Calendrier!AT68="R"),Calendrier!$A68,"")</f>
        <v/>
      </c>
      <c r="AS67" s="173" t="str">
        <f>IF(AND(AS$1=Calendrier!AU$1,Calendrier!AU68="R"),Calendrier!$A68,"")</f>
        <v/>
      </c>
      <c r="AT67" s="173" t="str">
        <f>IF(AND(AT$1=Calendrier!AV$1,Calendrier!AV68="R"),Calendrier!$A68,"")</f>
        <v/>
      </c>
      <c r="AU67" s="173" t="str">
        <f>IF(AND(AU$1=Calendrier!AW$1,Calendrier!AW68="R"),Calendrier!$A68,"")</f>
        <v/>
      </c>
      <c r="AV67" s="173" t="str">
        <f>IF(AND(AV$1=Calendrier!AX$1,Calendrier!AX68="R"),Calendrier!$A68,"")</f>
        <v/>
      </c>
      <c r="AW67" s="173" t="str">
        <f ca="1">IF(AND(AW$1=Calendrier!AY$1,Calendrier!AY68="R"),Calendrier!$A68,"")</f>
        <v/>
      </c>
      <c r="AX67" s="173" t="str">
        <f ca="1">IF(AND(AX$1=Calendrier!AZ$1,Calendrier!AZ68="R"),Calendrier!$A68,"")</f>
        <v/>
      </c>
      <c r="AY67" s="173" t="str">
        <f>IF(AND(AY$1=Calendrier!BA$1,Calendrier!BA68="R"),Calendrier!$A68,"")</f>
        <v/>
      </c>
      <c r="AZ67" s="173" t="str">
        <f>IF(AND(AZ$1=Calendrier!BB$1,Calendrier!BB68="R"),Calendrier!$A68,"")</f>
        <v/>
      </c>
    </row>
    <row r="68" spans="1:52" x14ac:dyDescent="0.2">
      <c r="A68" s="173" t="str">
        <f>IF(AND(A$1=Calendrier!C$1,Calendrier!C69="R"),Calendrier!$A69,"")</f>
        <v/>
      </c>
      <c r="B68" s="173" t="str">
        <f>IF(AND(B$1=Calendrier!D$1,Calendrier!D69="R"),Calendrier!$A69,"")</f>
        <v/>
      </c>
      <c r="C68" s="173" t="str">
        <f>IF(AND(C$1=Calendrier!E$1,Calendrier!E69="R"),Calendrier!$A69,"")</f>
        <v/>
      </c>
      <c r="D68" s="173" t="str">
        <f>IF(AND(D$1=Calendrier!F$1,Calendrier!F69="R"),Calendrier!$A69,"")</f>
        <v/>
      </c>
      <c r="E68" s="173" t="str">
        <f>IF(AND(E$1=Calendrier!G$1,Calendrier!G69="R"),Calendrier!$A69,"")</f>
        <v/>
      </c>
      <c r="F68" s="173" t="str">
        <f>IF(AND(F$1=Calendrier!H$1,Calendrier!H69="R"),Calendrier!$A69,"")</f>
        <v/>
      </c>
      <c r="G68" s="173" t="str">
        <f>IF(AND(G$1=Calendrier!I$1,Calendrier!I69="R"),Calendrier!$A69,"")</f>
        <v>scorzonère</v>
      </c>
      <c r="H68" s="173" t="str">
        <f>IF(AND(H$1=Calendrier!J$1,Calendrier!J69="R"),Calendrier!$A69,"")</f>
        <v>scorzonère</v>
      </c>
      <c r="I68" s="173" t="str">
        <f>IF(AND(I$1=Calendrier!K$1,Calendrier!K69="R"),Calendrier!$A69,"")</f>
        <v/>
      </c>
      <c r="J68" s="173" t="str">
        <f>IF(AND(J$1=Calendrier!L$1,Calendrier!L69="R"),Calendrier!$A69,"")</f>
        <v/>
      </c>
      <c r="K68" s="173" t="str">
        <f>IF(AND(K$1=Calendrier!M$1,Calendrier!M69="R"),Calendrier!$A69,"")</f>
        <v/>
      </c>
      <c r="L68" s="173" t="str">
        <f>IF(AND(L$1=Calendrier!N$1,Calendrier!N69="R"),Calendrier!$A69,"")</f>
        <v/>
      </c>
      <c r="M68" s="173" t="str">
        <f>IF(AND(M$1=Calendrier!O$1,Calendrier!O69="R"),Calendrier!$A69,"")</f>
        <v/>
      </c>
      <c r="N68" s="173" t="str">
        <f>IF(AND(N$1=Calendrier!P$1,Calendrier!P69="R"),Calendrier!$A69,"")</f>
        <v/>
      </c>
      <c r="O68" s="173" t="str">
        <f>IF(AND(O$1=Calendrier!Q$1,Calendrier!Q69="R"),Calendrier!$A69,"")</f>
        <v/>
      </c>
      <c r="P68" s="173" t="str">
        <f>IF(AND(P$1=Calendrier!R$1,Calendrier!R69="R"),Calendrier!$A69,"")</f>
        <v/>
      </c>
      <c r="Q68" s="173" t="str">
        <f>IF(AND(Q$1=Calendrier!S$1,Calendrier!S69="R"),Calendrier!$A69,"")</f>
        <v/>
      </c>
      <c r="R68" s="173" t="str">
        <f>IF(AND(R$1=Calendrier!T$1,Calendrier!T69="R"),Calendrier!$A69,"")</f>
        <v/>
      </c>
      <c r="S68" s="173" t="str">
        <f>IF(AND(S$1=Calendrier!U$1,Calendrier!U69="R"),Calendrier!$A69,"")</f>
        <v/>
      </c>
      <c r="T68" s="173" t="str">
        <f>IF(AND(T$1=Calendrier!V$1,Calendrier!V69="R"),Calendrier!$A69,"")</f>
        <v/>
      </c>
      <c r="U68" s="173" t="str">
        <f>IF(AND(U$1=Calendrier!W$1,Calendrier!W69="R"),Calendrier!$A69,"")</f>
        <v/>
      </c>
      <c r="V68" s="173" t="str">
        <f>IF(AND(V$1=Calendrier!X$1,Calendrier!X69="R"),Calendrier!$A69,"")</f>
        <v/>
      </c>
      <c r="W68" s="173" t="str">
        <f>IF(AND(W$1=Calendrier!Y$1,Calendrier!Y69="R"),Calendrier!$A69,"")</f>
        <v/>
      </c>
      <c r="X68" s="173" t="str">
        <f>IF(AND(X$1=Calendrier!Z$1,Calendrier!Z69="R"),Calendrier!$A69,"")</f>
        <v/>
      </c>
      <c r="Y68" s="173" t="str">
        <f>IF(AND(Y$1=Calendrier!AA$1,Calendrier!AA69="R"),Calendrier!$A69,"")</f>
        <v/>
      </c>
      <c r="Z68" s="173" t="str">
        <f>IF(AND(Z$1=Calendrier!AB$1,Calendrier!AB69="R"),Calendrier!$A69,"")</f>
        <v/>
      </c>
      <c r="AA68" s="173" t="str">
        <f>IF(AND(AA$1=Calendrier!AC$1,Calendrier!AC69="R"),Calendrier!$A69,"")</f>
        <v/>
      </c>
      <c r="AB68" s="173" t="str">
        <f>IF(AND(AB$1=Calendrier!AD$1,Calendrier!AD69="R"),Calendrier!$A69,"")</f>
        <v/>
      </c>
      <c r="AC68" s="173" t="str">
        <f>IF(AND(AC$1=Calendrier!AE$1,Calendrier!AE69="R"),Calendrier!$A69,"")</f>
        <v/>
      </c>
      <c r="AD68" s="173" t="str">
        <f>IF(AND(AD$1=Calendrier!AF$1,Calendrier!AF69="R"),Calendrier!$A69,"")</f>
        <v/>
      </c>
      <c r="AE68" s="173" t="str">
        <f>IF(AND(AE$1=Calendrier!AG$1,Calendrier!AG69="R"),Calendrier!$A69,"")</f>
        <v/>
      </c>
      <c r="AF68" s="173" t="str">
        <f>IF(AND(AF$1=Calendrier!AH$1,Calendrier!AH69="R"),Calendrier!$A69,"")</f>
        <v/>
      </c>
      <c r="AG68" s="173" t="str">
        <f>IF(AND(AG$1=Calendrier!AI$1,Calendrier!AI69="R"),Calendrier!$A69,"")</f>
        <v/>
      </c>
      <c r="AH68" s="173" t="str">
        <f>IF(AND(AH$1=Calendrier!AJ$1,Calendrier!AJ69="R"),Calendrier!$A69,"")</f>
        <v/>
      </c>
      <c r="AI68" s="173" t="str">
        <f>IF(AND(AI$1=Calendrier!AK$1,Calendrier!AK69="R"),Calendrier!$A69,"")</f>
        <v/>
      </c>
      <c r="AJ68" s="173" t="str">
        <f>IF(AND(AJ$1=Calendrier!AL$1,Calendrier!AL69="R"),Calendrier!$A69,"")</f>
        <v/>
      </c>
      <c r="AK68" s="173" t="str">
        <f>IF(AND(AK$1=Calendrier!AM$1,Calendrier!AM69="R"),Calendrier!$A69,"")</f>
        <v/>
      </c>
      <c r="AL68" s="173" t="str">
        <f>IF(AND(AL$1=Calendrier!AN$1,Calendrier!AN69="R"),Calendrier!$A69,"")</f>
        <v/>
      </c>
      <c r="AM68" s="173" t="str">
        <f>IF(AND(AM$1=Calendrier!AO$1,Calendrier!AO69="R"),Calendrier!$A69,"")</f>
        <v/>
      </c>
      <c r="AN68" s="173" t="str">
        <f>IF(AND(AN$1=Calendrier!AP$1,Calendrier!AP69="R"),Calendrier!$A69,"")</f>
        <v/>
      </c>
      <c r="AO68" s="173" t="str">
        <f>IF(AND(AO$1=Calendrier!AQ$1,Calendrier!AQ69="R"),Calendrier!$A69,"")</f>
        <v/>
      </c>
      <c r="AP68" s="173" t="str">
        <f>IF(AND(AP$1=Calendrier!AR$1,Calendrier!AR69="R"),Calendrier!$A69,"")</f>
        <v/>
      </c>
      <c r="AQ68" s="173" t="str">
        <f>IF(AND(AQ$1=Calendrier!AS$1,Calendrier!AS69="R"),Calendrier!$A69,"")</f>
        <v>scorzonère</v>
      </c>
      <c r="AR68" s="173" t="str">
        <f>IF(AND(AR$1=Calendrier!AT$1,Calendrier!AT69="R"),Calendrier!$A69,"")</f>
        <v>scorzonère</v>
      </c>
      <c r="AS68" s="173" t="str">
        <f>IF(AND(AS$1=Calendrier!AU$1,Calendrier!AU69="R"),Calendrier!$A69,"")</f>
        <v/>
      </c>
      <c r="AT68" s="173" t="str">
        <f>IF(AND(AT$1=Calendrier!AV$1,Calendrier!AV69="R"),Calendrier!$A69,"")</f>
        <v/>
      </c>
      <c r="AU68" s="173" t="str">
        <f>IF(AND(AU$1=Calendrier!AW$1,Calendrier!AW69="R"),Calendrier!$A69,"")</f>
        <v/>
      </c>
      <c r="AV68" s="173" t="str">
        <f>IF(AND(AV$1=Calendrier!AX$1,Calendrier!AX69="R"),Calendrier!$A69,"")</f>
        <v/>
      </c>
      <c r="AW68" s="173" t="str">
        <f>IF(AND(AW$1=Calendrier!AY$1,Calendrier!AY69="R"),Calendrier!$A69,"")</f>
        <v/>
      </c>
      <c r="AX68" s="173" t="str">
        <f>IF(AND(AX$1=Calendrier!AZ$1,Calendrier!AZ69="R"),Calendrier!$A69,"")</f>
        <v/>
      </c>
      <c r="AY68" s="173" t="str">
        <f>IF(AND(AY$1=Calendrier!BA$1,Calendrier!BA69="R"),Calendrier!$A69,"")</f>
        <v/>
      </c>
      <c r="AZ68" s="173" t="str">
        <f>IF(AND(AZ$1=Calendrier!BB$1,Calendrier!BB69="R"),Calendrier!$A69,"")</f>
        <v>scorzonère</v>
      </c>
    </row>
    <row r="69" spans="1:52" x14ac:dyDescent="0.2">
      <c r="A69" s="173" t="str">
        <f>IF(AND(A$1=Calendrier!C$1,Calendrier!C70="R"),Calendrier!$A70,"")</f>
        <v/>
      </c>
      <c r="B69" s="173" t="str">
        <f>IF(AND(B$1=Calendrier!D$1,Calendrier!D70="R"),Calendrier!$A70,"")</f>
        <v/>
      </c>
      <c r="C69" s="173" t="str">
        <f>IF(AND(C$1=Calendrier!E$1,Calendrier!E70="R"),Calendrier!$A70,"")</f>
        <v/>
      </c>
      <c r="D69" s="173" t="str">
        <f>IF(AND(D$1=Calendrier!F$1,Calendrier!F70="R"),Calendrier!$A70,"")</f>
        <v/>
      </c>
      <c r="E69" s="173" t="str">
        <f>IF(AND(E$1=Calendrier!G$1,Calendrier!G70="R"),Calendrier!$A70,"")</f>
        <v/>
      </c>
      <c r="F69" s="173" t="str">
        <f>IF(AND(F$1=Calendrier!H$1,Calendrier!H70="R"),Calendrier!$A70,"")</f>
        <v/>
      </c>
      <c r="G69" s="173" t="str">
        <f ca="1">IF(AND(G$1=Calendrier!I$1,Calendrier!I70="R"),Calendrier!$A70,"")</f>
        <v/>
      </c>
      <c r="H69" s="173" t="str">
        <f ca="1">IF(AND(H$1=Calendrier!J$1,Calendrier!J70="R"),Calendrier!$A70,"")</f>
        <v/>
      </c>
      <c r="I69" s="173" t="str">
        <f>IF(AND(I$1=Calendrier!K$1,Calendrier!K70="R"),Calendrier!$A70,"")</f>
        <v/>
      </c>
      <c r="J69" s="173" t="str">
        <f>IF(AND(J$1=Calendrier!L$1,Calendrier!L70="R"),Calendrier!$A70,"")</f>
        <v/>
      </c>
      <c r="K69" s="173" t="str">
        <f>IF(AND(K$1=Calendrier!M$1,Calendrier!M70="R"),Calendrier!$A70,"")</f>
        <v/>
      </c>
      <c r="L69" s="173" t="str">
        <f>IF(AND(L$1=Calendrier!N$1,Calendrier!N70="R"),Calendrier!$A70,"")</f>
        <v/>
      </c>
      <c r="M69" s="173" t="str">
        <f>IF(AND(M$1=Calendrier!O$1,Calendrier!O70="R"),Calendrier!$A70,"")</f>
        <v/>
      </c>
      <c r="N69" s="173" t="str">
        <f>IF(AND(N$1=Calendrier!P$1,Calendrier!P70="R"),Calendrier!$A70,"")</f>
        <v/>
      </c>
      <c r="O69" s="173" t="str">
        <f>IF(AND(O$1=Calendrier!Q$1,Calendrier!Q70="R"),Calendrier!$A70,"")</f>
        <v/>
      </c>
      <c r="P69" s="173" t="str">
        <f>IF(AND(P$1=Calendrier!R$1,Calendrier!R70="R"),Calendrier!$A70,"")</f>
        <v/>
      </c>
      <c r="Q69" s="173" t="str">
        <f>IF(AND(Q$1=Calendrier!S$1,Calendrier!S70="R"),Calendrier!$A70,"")</f>
        <v/>
      </c>
      <c r="R69" s="173" t="str">
        <f>IF(AND(R$1=Calendrier!T$1,Calendrier!T70="R"),Calendrier!$A70,"")</f>
        <v/>
      </c>
      <c r="S69" s="173" t="str">
        <f>IF(AND(S$1=Calendrier!U$1,Calendrier!U70="R"),Calendrier!$A70,"")</f>
        <v/>
      </c>
      <c r="T69" s="173" t="str">
        <f>IF(AND(T$1=Calendrier!V$1,Calendrier!V70="R"),Calendrier!$A70,"")</f>
        <v/>
      </c>
      <c r="U69" s="173" t="str">
        <f>IF(AND(U$1=Calendrier!W$1,Calendrier!W70="R"),Calendrier!$A70,"")</f>
        <v/>
      </c>
      <c r="V69" s="173" t="str">
        <f>IF(AND(V$1=Calendrier!X$1,Calendrier!X70="R"),Calendrier!$A70,"")</f>
        <v/>
      </c>
      <c r="W69" s="173" t="str">
        <f>IF(AND(W$1=Calendrier!Y$1,Calendrier!Y70="R"),Calendrier!$A70,"")</f>
        <v/>
      </c>
      <c r="X69" s="173" t="str">
        <f>IF(AND(X$1=Calendrier!Z$1,Calendrier!Z70="R"),Calendrier!$A70,"")</f>
        <v/>
      </c>
      <c r="Y69" s="173" t="str">
        <f>IF(AND(Y$1=Calendrier!AA$1,Calendrier!AA70="R"),Calendrier!$A70,"")</f>
        <v/>
      </c>
      <c r="Z69" s="173" t="str">
        <f>IF(AND(Z$1=Calendrier!AB$1,Calendrier!AB70="R"),Calendrier!$A70,"")</f>
        <v/>
      </c>
      <c r="AA69" s="173" t="str">
        <f>IF(AND(AA$1=Calendrier!AC$1,Calendrier!AC70="R"),Calendrier!$A70,"")</f>
        <v/>
      </c>
      <c r="AB69" s="173" t="str">
        <f>IF(AND(AB$1=Calendrier!AD$1,Calendrier!AD70="R"),Calendrier!$A70,"")</f>
        <v/>
      </c>
      <c r="AC69" s="173" t="str">
        <f>IF(AND(AC$1=Calendrier!AE$1,Calendrier!AE70="R"),Calendrier!$A70,"")</f>
        <v/>
      </c>
      <c r="AD69" s="173" t="str">
        <f>IF(AND(AD$1=Calendrier!AF$1,Calendrier!AF70="R"),Calendrier!$A70,"")</f>
        <v/>
      </c>
      <c r="AE69" s="173" t="str">
        <f>IF(AND(AE$1=Calendrier!AG$1,Calendrier!AG70="R"),Calendrier!$A70,"")</f>
        <v/>
      </c>
      <c r="AF69" s="173" t="str">
        <f>IF(AND(AF$1=Calendrier!AH$1,Calendrier!AH70="R"),Calendrier!$A70,"")</f>
        <v/>
      </c>
      <c r="AG69" s="173" t="str">
        <f>IF(AND(AG$1=Calendrier!AI$1,Calendrier!AI70="R"),Calendrier!$A70,"")</f>
        <v/>
      </c>
      <c r="AH69" s="173" t="str">
        <f>IF(AND(AH$1=Calendrier!AJ$1,Calendrier!AJ70="R"),Calendrier!$A70,"")</f>
        <v/>
      </c>
      <c r="AI69" s="173" t="str">
        <f>IF(AND(AI$1=Calendrier!AK$1,Calendrier!AK70="R"),Calendrier!$A70,"")</f>
        <v/>
      </c>
      <c r="AJ69" s="173" t="str">
        <f>IF(AND(AJ$1=Calendrier!AL$1,Calendrier!AL70="R"),Calendrier!$A70,"")</f>
        <v/>
      </c>
      <c r="AK69" s="173" t="str">
        <f>IF(AND(AK$1=Calendrier!AM$1,Calendrier!AM70="R"),Calendrier!$A70,"")</f>
        <v/>
      </c>
      <c r="AL69" s="173" t="str">
        <f>IF(AND(AL$1=Calendrier!AN$1,Calendrier!AN70="R"),Calendrier!$A70,"")</f>
        <v/>
      </c>
      <c r="AM69" s="173" t="str">
        <f>IF(AND(AM$1=Calendrier!AO$1,Calendrier!AO70="R"),Calendrier!$A70,"")</f>
        <v/>
      </c>
      <c r="AN69" s="173" t="str">
        <f>IF(AND(AN$1=Calendrier!AP$1,Calendrier!AP70="R"),Calendrier!$A70,"")</f>
        <v/>
      </c>
      <c r="AO69" s="173" t="str">
        <f>IF(AND(AO$1=Calendrier!AQ$1,Calendrier!AQ70="R"),Calendrier!$A70,"")</f>
        <v/>
      </c>
      <c r="AP69" s="173" t="str">
        <f>IF(AND(AP$1=Calendrier!AR$1,Calendrier!AR70="R"),Calendrier!$A70,"")</f>
        <v/>
      </c>
      <c r="AQ69" s="173" t="str">
        <f ca="1">IF(AND(AQ$1=Calendrier!AS$1,Calendrier!AS70="R"),Calendrier!$A70,"")</f>
        <v/>
      </c>
      <c r="AR69" s="173" t="str">
        <f ca="1">IF(AND(AR$1=Calendrier!AT$1,Calendrier!AT70="R"),Calendrier!$A70,"")</f>
        <v/>
      </c>
      <c r="AS69" s="173" t="str">
        <f>IF(AND(AS$1=Calendrier!AU$1,Calendrier!AU70="R"),Calendrier!$A70,"")</f>
        <v/>
      </c>
      <c r="AT69" s="173" t="str">
        <f>IF(AND(AT$1=Calendrier!AV$1,Calendrier!AV70="R"),Calendrier!$A70,"")</f>
        <v/>
      </c>
      <c r="AU69" s="173" t="str">
        <f>IF(AND(AU$1=Calendrier!AW$1,Calendrier!AW70="R"),Calendrier!$A70,"")</f>
        <v/>
      </c>
      <c r="AV69" s="173" t="str">
        <f>IF(AND(AV$1=Calendrier!AX$1,Calendrier!AX70="R"),Calendrier!$A70,"")</f>
        <v/>
      </c>
      <c r="AW69" s="173" t="str">
        <f>IF(AND(AW$1=Calendrier!AY$1,Calendrier!AY70="R"),Calendrier!$A70,"")</f>
        <v/>
      </c>
      <c r="AX69" s="173" t="str">
        <f>IF(AND(AX$1=Calendrier!AZ$1,Calendrier!AZ70="R"),Calendrier!$A70,"")</f>
        <v/>
      </c>
      <c r="AY69" s="173" t="str">
        <f>IF(AND(AY$1=Calendrier!BA$1,Calendrier!BA70="R"),Calendrier!$A70,"")</f>
        <v/>
      </c>
      <c r="AZ69" s="173" t="str">
        <f ca="1">IF(AND(AZ$1=Calendrier!BB$1,Calendrier!BB70="R"),Calendrier!$A70,"")</f>
        <v/>
      </c>
    </row>
    <row r="70" spans="1:52" x14ac:dyDescent="0.2">
      <c r="A70" s="173" t="str">
        <f>IF(AND(A$1=Calendrier!C$1,Calendrier!C71="R"),Calendrier!$A71,"")</f>
        <v/>
      </c>
      <c r="B70" s="173" t="str">
        <f>IF(AND(B$1=Calendrier!D$1,Calendrier!D71="R"),Calendrier!$A71,"")</f>
        <v/>
      </c>
      <c r="C70" s="173" t="str">
        <f>IF(AND(C$1=Calendrier!E$1,Calendrier!E71="R"),Calendrier!$A71,"")</f>
        <v/>
      </c>
      <c r="D70" s="173" t="str">
        <f>IF(AND(D$1=Calendrier!F$1,Calendrier!F71="R"),Calendrier!$A71,"")</f>
        <v/>
      </c>
      <c r="E70" s="173" t="str">
        <f>IF(AND(E$1=Calendrier!G$1,Calendrier!G71="R"),Calendrier!$A71,"")</f>
        <v/>
      </c>
      <c r="F70" s="173" t="str">
        <f>IF(AND(F$1=Calendrier!H$1,Calendrier!H71="R"),Calendrier!$A71,"")</f>
        <v/>
      </c>
      <c r="G70" s="173" t="str">
        <f>IF(AND(G$1=Calendrier!I$1,Calendrier!I71="R"),Calendrier!$A71,"")</f>
        <v/>
      </c>
      <c r="H70" s="173" t="str">
        <f>IF(AND(H$1=Calendrier!J$1,Calendrier!J71="R"),Calendrier!$A71,"")</f>
        <v/>
      </c>
      <c r="I70" s="173" t="str">
        <f>IF(AND(I$1=Calendrier!K$1,Calendrier!K71="R"),Calendrier!$A71,"")</f>
        <v/>
      </c>
      <c r="J70" s="173" t="str">
        <f>IF(AND(J$1=Calendrier!L$1,Calendrier!L71="R"),Calendrier!$A71,"")</f>
        <v/>
      </c>
      <c r="K70" s="173" t="str">
        <f>IF(AND(K$1=Calendrier!M$1,Calendrier!M71="R"),Calendrier!$A71,"")</f>
        <v/>
      </c>
      <c r="L70" s="173" t="str">
        <f>IF(AND(L$1=Calendrier!N$1,Calendrier!N71="R"),Calendrier!$A71,"")</f>
        <v/>
      </c>
      <c r="M70" s="173" t="str">
        <f>IF(AND(M$1=Calendrier!O$1,Calendrier!O71="R"),Calendrier!$A71,"")</f>
        <v/>
      </c>
      <c r="N70" s="173" t="str">
        <f>IF(AND(N$1=Calendrier!P$1,Calendrier!P71="R"),Calendrier!$A71,"")</f>
        <v/>
      </c>
      <c r="O70" s="173" t="str">
        <f>IF(AND(O$1=Calendrier!Q$1,Calendrier!Q71="R"),Calendrier!$A71,"")</f>
        <v/>
      </c>
      <c r="P70" s="173" t="str">
        <f>IF(AND(P$1=Calendrier!R$1,Calendrier!R71="R"),Calendrier!$A71,"")</f>
        <v/>
      </c>
      <c r="Q70" s="173" t="str">
        <f>IF(AND(Q$1=Calendrier!S$1,Calendrier!S71="R"),Calendrier!$A71,"")</f>
        <v/>
      </c>
      <c r="R70" s="173" t="str">
        <f>IF(AND(R$1=Calendrier!T$1,Calendrier!T71="R"),Calendrier!$A71,"")</f>
        <v/>
      </c>
      <c r="S70" s="173" t="str">
        <f>IF(AND(S$1=Calendrier!U$1,Calendrier!U71="R"),Calendrier!$A71,"")</f>
        <v/>
      </c>
      <c r="T70" s="173" t="str">
        <f>IF(AND(T$1=Calendrier!V$1,Calendrier!V71="R"),Calendrier!$A71,"")</f>
        <v/>
      </c>
      <c r="U70" s="173" t="str">
        <f>IF(AND(U$1=Calendrier!W$1,Calendrier!W71="R"),Calendrier!$A71,"")</f>
        <v/>
      </c>
      <c r="V70" s="173" t="str">
        <f>IF(AND(V$1=Calendrier!X$1,Calendrier!X71="R"),Calendrier!$A71,"")</f>
        <v/>
      </c>
      <c r="W70" s="173" t="str">
        <f ca="1">IF(AND(W$1=Calendrier!Y$1,Calendrier!Y71="R"),Calendrier!$A71,"")</f>
        <v/>
      </c>
      <c r="X70" s="173" t="str">
        <f ca="1">IF(AND(X$1=Calendrier!Z$1,Calendrier!Z71="R"),Calendrier!$A71,"")</f>
        <v/>
      </c>
      <c r="Y70" s="173" t="str">
        <f>IF(AND(Y$1=Calendrier!AA$1,Calendrier!AA71="R"),Calendrier!$A71,"")</f>
        <v/>
      </c>
      <c r="Z70" s="173" t="str">
        <f>IF(AND(Z$1=Calendrier!AB$1,Calendrier!AB71="R"),Calendrier!$A71,"")</f>
        <v/>
      </c>
      <c r="AA70" s="173" t="str">
        <f>IF(AND(AA$1=Calendrier!AC$1,Calendrier!AC71="R"),Calendrier!$A71,"")</f>
        <v/>
      </c>
      <c r="AB70" s="173" t="str">
        <f>IF(AND(AB$1=Calendrier!AD$1,Calendrier!AD71="R"),Calendrier!$A71,"")</f>
        <v/>
      </c>
      <c r="AC70" s="173" t="str">
        <f>IF(AND(AC$1=Calendrier!AE$1,Calendrier!AE71="R"),Calendrier!$A71,"")</f>
        <v/>
      </c>
      <c r="AD70" s="173" t="str">
        <f>IF(AND(AD$1=Calendrier!AF$1,Calendrier!AF71="R"),Calendrier!$A71,"")</f>
        <v/>
      </c>
      <c r="AE70" s="173" t="str">
        <f>IF(AND(AE$1=Calendrier!AG$1,Calendrier!AG71="R"),Calendrier!$A71,"")</f>
        <v/>
      </c>
      <c r="AF70" s="173" t="str">
        <f ca="1">IF(AND(AF$1=Calendrier!AH$1,Calendrier!AH71="R"),Calendrier!$A71,"")</f>
        <v/>
      </c>
      <c r="AG70" s="173" t="str">
        <f>IF(AND(AG$1=Calendrier!AI$1,Calendrier!AI71="R"),Calendrier!$A71,"")</f>
        <v/>
      </c>
      <c r="AH70" s="173" t="str">
        <f>IF(AND(AH$1=Calendrier!AJ$1,Calendrier!AJ71="R"),Calendrier!$A71,"")</f>
        <v/>
      </c>
      <c r="AI70" s="173" t="str">
        <f>IF(AND(AI$1=Calendrier!AK$1,Calendrier!AK71="R"),Calendrier!$A71,"")</f>
        <v/>
      </c>
      <c r="AJ70" s="173" t="str">
        <f>IF(AND(AJ$1=Calendrier!AL$1,Calendrier!AL71="R"),Calendrier!$A71,"")</f>
        <v/>
      </c>
      <c r="AK70" s="173" t="str">
        <f>IF(AND(AK$1=Calendrier!AM$1,Calendrier!AM71="R"),Calendrier!$A71,"")</f>
        <v/>
      </c>
      <c r="AL70" s="173" t="str">
        <f ca="1">IF(AND(AL$1=Calendrier!AN$1,Calendrier!AN71="R"),Calendrier!$A71,"")</f>
        <v/>
      </c>
      <c r="AM70" s="173" t="str">
        <f ca="1">IF(AND(AM$1=Calendrier!AO$1,Calendrier!AO71="R"),Calendrier!$A71,"")</f>
        <v/>
      </c>
      <c r="AN70" s="173" t="str">
        <f>IF(AND(AN$1=Calendrier!AP$1,Calendrier!AP71="R"),Calendrier!$A71,"")</f>
        <v/>
      </c>
      <c r="AO70" s="173" t="str">
        <f>IF(AND(AO$1=Calendrier!AQ$1,Calendrier!AQ71="R"),Calendrier!$A71,"")</f>
        <v/>
      </c>
      <c r="AP70" s="173" t="str">
        <f>IF(AND(AP$1=Calendrier!AR$1,Calendrier!AR71="R"),Calendrier!$A71,"")</f>
        <v/>
      </c>
      <c r="AQ70" s="173" t="str">
        <f>IF(AND(AQ$1=Calendrier!AS$1,Calendrier!AS71="R"),Calendrier!$A71,"")</f>
        <v/>
      </c>
      <c r="AR70" s="173" t="str">
        <f>IF(AND(AR$1=Calendrier!AT$1,Calendrier!AT71="R"),Calendrier!$A71,"")</f>
        <v/>
      </c>
      <c r="AS70" s="173" t="str">
        <f>IF(AND(AS$1=Calendrier!AU$1,Calendrier!AU71="R"),Calendrier!$A71,"")</f>
        <v/>
      </c>
      <c r="AT70" s="173" t="str">
        <f>IF(AND(AT$1=Calendrier!AV$1,Calendrier!AV71="R"),Calendrier!$A71,"")</f>
        <v/>
      </c>
      <c r="AU70" s="173" t="str">
        <f>IF(AND(AU$1=Calendrier!AW$1,Calendrier!AW71="R"),Calendrier!$A71,"")</f>
        <v/>
      </c>
      <c r="AV70" s="173" t="str">
        <f>IF(AND(AV$1=Calendrier!AX$1,Calendrier!AX71="R"),Calendrier!$A71,"")</f>
        <v/>
      </c>
      <c r="AW70" s="173" t="str">
        <f>IF(AND(AW$1=Calendrier!AY$1,Calendrier!AY71="R"),Calendrier!$A71,"")</f>
        <v/>
      </c>
      <c r="AX70" s="173" t="str">
        <f>IF(AND(AX$1=Calendrier!AZ$1,Calendrier!AZ71="R"),Calendrier!$A71,"")</f>
        <v/>
      </c>
      <c r="AY70" s="173" t="str">
        <f>IF(AND(AY$1=Calendrier!BA$1,Calendrier!BA71="R"),Calendrier!$A71,"")</f>
        <v/>
      </c>
      <c r="AZ70" s="173" t="str">
        <f>IF(AND(AZ$1=Calendrier!BB$1,Calendrier!BB71="R"),Calendrier!$A71,"")</f>
        <v/>
      </c>
    </row>
    <row r="71" spans="1:52" x14ac:dyDescent="0.2">
      <c r="A71" s="173" t="str">
        <f>IF(AND(A$1=Calendrier!C$1,Calendrier!C72="R"),Calendrier!$A72,"")</f>
        <v>salsifis</v>
      </c>
      <c r="B71" s="173" t="str">
        <f>IF(AND(B$1=Calendrier!D$1,Calendrier!D72="R"),Calendrier!$A72,"")</f>
        <v/>
      </c>
      <c r="C71" s="173" t="str">
        <f>IF(AND(C$1=Calendrier!E$1,Calendrier!E72="R"),Calendrier!$A72,"")</f>
        <v/>
      </c>
      <c r="D71" s="173" t="str">
        <f>IF(AND(D$1=Calendrier!F$1,Calendrier!F72="R"),Calendrier!$A72,"")</f>
        <v/>
      </c>
      <c r="E71" s="173" t="str">
        <f>IF(AND(E$1=Calendrier!G$1,Calendrier!G72="R"),Calendrier!$A72,"")</f>
        <v/>
      </c>
      <c r="F71" s="173" t="str">
        <f>IF(AND(F$1=Calendrier!H$1,Calendrier!H72="R"),Calendrier!$A72,"")</f>
        <v/>
      </c>
      <c r="G71" s="173" t="str">
        <f>IF(AND(G$1=Calendrier!I$1,Calendrier!I72="R"),Calendrier!$A72,"")</f>
        <v>salsifis</v>
      </c>
      <c r="H71" s="173" t="str">
        <f>IF(AND(H$1=Calendrier!J$1,Calendrier!J72="R"),Calendrier!$A72,"")</f>
        <v>salsifis</v>
      </c>
      <c r="I71" s="173" t="str">
        <f>IF(AND(I$1=Calendrier!K$1,Calendrier!K72="R"),Calendrier!$A72,"")</f>
        <v/>
      </c>
      <c r="J71" s="173" t="str">
        <f>IF(AND(J$1=Calendrier!L$1,Calendrier!L72="R"),Calendrier!$A72,"")</f>
        <v/>
      </c>
      <c r="K71" s="173" t="str">
        <f>IF(AND(K$1=Calendrier!M$1,Calendrier!M72="R"),Calendrier!$A72,"")</f>
        <v/>
      </c>
      <c r="L71" s="173" t="str">
        <f>IF(AND(L$1=Calendrier!N$1,Calendrier!N72="R"),Calendrier!$A72,"")</f>
        <v/>
      </c>
      <c r="M71" s="173" t="str">
        <f>IF(AND(M$1=Calendrier!O$1,Calendrier!O72="R"),Calendrier!$A72,"")</f>
        <v/>
      </c>
      <c r="N71" s="173" t="str">
        <f>IF(AND(N$1=Calendrier!P$1,Calendrier!P72="R"),Calendrier!$A72,"")</f>
        <v/>
      </c>
      <c r="O71" s="173" t="str">
        <f>IF(AND(O$1=Calendrier!Q$1,Calendrier!Q72="R"),Calendrier!$A72,"")</f>
        <v/>
      </c>
      <c r="P71" s="173" t="str">
        <f>IF(AND(P$1=Calendrier!R$1,Calendrier!R72="R"),Calendrier!$A72,"")</f>
        <v/>
      </c>
      <c r="Q71" s="173" t="str">
        <f>IF(AND(Q$1=Calendrier!S$1,Calendrier!S72="R"),Calendrier!$A72,"")</f>
        <v/>
      </c>
      <c r="R71" s="173" t="str">
        <f>IF(AND(R$1=Calendrier!T$1,Calendrier!T72="R"),Calendrier!$A72,"")</f>
        <v/>
      </c>
      <c r="S71" s="173" t="str">
        <f>IF(AND(S$1=Calendrier!U$1,Calendrier!U72="R"),Calendrier!$A72,"")</f>
        <v/>
      </c>
      <c r="T71" s="173" t="str">
        <f>IF(AND(T$1=Calendrier!V$1,Calendrier!V72="R"),Calendrier!$A72,"")</f>
        <v/>
      </c>
      <c r="U71" s="173" t="str">
        <f>IF(AND(U$1=Calendrier!W$1,Calendrier!W72="R"),Calendrier!$A72,"")</f>
        <v/>
      </c>
      <c r="V71" s="173" t="str">
        <f>IF(AND(V$1=Calendrier!X$1,Calendrier!X72="R"),Calendrier!$A72,"")</f>
        <v/>
      </c>
      <c r="W71" s="173" t="str">
        <f>IF(AND(W$1=Calendrier!Y$1,Calendrier!Y72="R"),Calendrier!$A72,"")</f>
        <v/>
      </c>
      <c r="X71" s="173" t="str">
        <f>IF(AND(X$1=Calendrier!Z$1,Calendrier!Z72="R"),Calendrier!$A72,"")</f>
        <v/>
      </c>
      <c r="Y71" s="173" t="str">
        <f>IF(AND(Y$1=Calendrier!AA$1,Calendrier!AA72="R"),Calendrier!$A72,"")</f>
        <v/>
      </c>
      <c r="Z71" s="173" t="str">
        <f>IF(AND(Z$1=Calendrier!AB$1,Calendrier!AB72="R"),Calendrier!$A72,"")</f>
        <v/>
      </c>
      <c r="AA71" s="173" t="str">
        <f>IF(AND(AA$1=Calendrier!AC$1,Calendrier!AC72="R"),Calendrier!$A72,"")</f>
        <v/>
      </c>
      <c r="AB71" s="173" t="str">
        <f>IF(AND(AB$1=Calendrier!AD$1,Calendrier!AD72="R"),Calendrier!$A72,"")</f>
        <v/>
      </c>
      <c r="AC71" s="173" t="str">
        <f>IF(AND(AC$1=Calendrier!AE$1,Calendrier!AE72="R"),Calendrier!$A72,"")</f>
        <v/>
      </c>
      <c r="AD71" s="173" t="str">
        <f>IF(AND(AD$1=Calendrier!AF$1,Calendrier!AF72="R"),Calendrier!$A72,"")</f>
        <v/>
      </c>
      <c r="AE71" s="173" t="str">
        <f>IF(AND(AE$1=Calendrier!AG$1,Calendrier!AG72="R"),Calendrier!$A72,"")</f>
        <v/>
      </c>
      <c r="AF71" s="173" t="str">
        <f>IF(AND(AF$1=Calendrier!AH$1,Calendrier!AH72="R"),Calendrier!$A72,"")</f>
        <v/>
      </c>
      <c r="AG71" s="173" t="str">
        <f>IF(AND(AG$1=Calendrier!AI$1,Calendrier!AI72="R"),Calendrier!$A72,"")</f>
        <v/>
      </c>
      <c r="AH71" s="173" t="str">
        <f>IF(AND(AH$1=Calendrier!AJ$1,Calendrier!AJ72="R"),Calendrier!$A72,"")</f>
        <v/>
      </c>
      <c r="AI71" s="173" t="str">
        <f>IF(AND(AI$1=Calendrier!AK$1,Calendrier!AK72="R"),Calendrier!$A72,"")</f>
        <v/>
      </c>
      <c r="AJ71" s="173" t="str">
        <f>IF(AND(AJ$1=Calendrier!AL$1,Calendrier!AL72="R"),Calendrier!$A72,"")</f>
        <v/>
      </c>
      <c r="AK71" s="173" t="str">
        <f>IF(AND(AK$1=Calendrier!AM$1,Calendrier!AM72="R"),Calendrier!$A72,"")</f>
        <v/>
      </c>
      <c r="AL71" s="173" t="str">
        <f>IF(AND(AL$1=Calendrier!AN$1,Calendrier!AN72="R"),Calendrier!$A72,"")</f>
        <v/>
      </c>
      <c r="AM71" s="173" t="str">
        <f>IF(AND(AM$1=Calendrier!AO$1,Calendrier!AO72="R"),Calendrier!$A72,"")</f>
        <v/>
      </c>
      <c r="AN71" s="173" t="str">
        <f>IF(AND(AN$1=Calendrier!AP$1,Calendrier!AP72="R"),Calendrier!$A72,"")</f>
        <v/>
      </c>
      <c r="AO71" s="173" t="str">
        <f>IF(AND(AO$1=Calendrier!AQ$1,Calendrier!AQ72="R"),Calendrier!$A72,"")</f>
        <v/>
      </c>
      <c r="AP71" s="173" t="str">
        <f>IF(AND(AP$1=Calendrier!AR$1,Calendrier!AR72="R"),Calendrier!$A72,"")</f>
        <v/>
      </c>
      <c r="AQ71" s="173" t="str">
        <f>IF(AND(AQ$1=Calendrier!AS$1,Calendrier!AS72="R"),Calendrier!$A72,"")</f>
        <v>salsifis</v>
      </c>
      <c r="AR71" s="173" t="str">
        <f>IF(AND(AR$1=Calendrier!AT$1,Calendrier!AT72="R"),Calendrier!$A72,"")</f>
        <v>salsifis</v>
      </c>
      <c r="AS71" s="173" t="str">
        <f>IF(AND(AS$1=Calendrier!AU$1,Calendrier!AU72="R"),Calendrier!$A72,"")</f>
        <v/>
      </c>
      <c r="AT71" s="173" t="str">
        <f>IF(AND(AT$1=Calendrier!AV$1,Calendrier!AV72="R"),Calendrier!$A72,"")</f>
        <v/>
      </c>
      <c r="AU71" s="173" t="str">
        <f>IF(AND(AU$1=Calendrier!AW$1,Calendrier!AW72="R"),Calendrier!$A72,"")</f>
        <v/>
      </c>
      <c r="AV71" s="173" t="str">
        <f>IF(AND(AV$1=Calendrier!AX$1,Calendrier!AX72="R"),Calendrier!$A72,"")</f>
        <v/>
      </c>
      <c r="AW71" s="173" t="str">
        <f>IF(AND(AW$1=Calendrier!AY$1,Calendrier!AY72="R"),Calendrier!$A72,"")</f>
        <v/>
      </c>
      <c r="AX71" s="173" t="str">
        <f>IF(AND(AX$1=Calendrier!AZ$1,Calendrier!AZ72="R"),Calendrier!$A72,"")</f>
        <v/>
      </c>
      <c r="AY71" s="173" t="str">
        <f>IF(AND(AY$1=Calendrier!BA$1,Calendrier!BA72="R"),Calendrier!$A72,"")</f>
        <v/>
      </c>
      <c r="AZ71" s="173" t="str">
        <f>IF(AND(AZ$1=Calendrier!BB$1,Calendrier!BB72="R"),Calendrier!$A72,"")</f>
        <v>salsifis</v>
      </c>
    </row>
    <row r="72" spans="1:52" x14ac:dyDescent="0.2">
      <c r="A72" s="173" t="str">
        <f ca="1">IF(AND(A$1=Calendrier!C$1,Calendrier!C73="R"),Calendrier!$A73,"")</f>
        <v/>
      </c>
      <c r="B72" s="173" t="str">
        <f>IF(AND(B$1=Calendrier!D$1,Calendrier!D73="R"),Calendrier!$A73,"")</f>
        <v/>
      </c>
      <c r="C72" s="173" t="str">
        <f>IF(AND(C$1=Calendrier!E$1,Calendrier!E73="R"),Calendrier!$A73,"")</f>
        <v/>
      </c>
      <c r="D72" s="173" t="str">
        <f>IF(AND(D$1=Calendrier!F$1,Calendrier!F73="R"),Calendrier!$A73,"")</f>
        <v/>
      </c>
      <c r="E72" s="173" t="str">
        <f>IF(AND(E$1=Calendrier!G$1,Calendrier!G73="R"),Calendrier!$A73,"")</f>
        <v/>
      </c>
      <c r="F72" s="173" t="str">
        <f>IF(AND(F$1=Calendrier!H$1,Calendrier!H73="R"),Calendrier!$A73,"")</f>
        <v/>
      </c>
      <c r="G72" s="173" t="str">
        <f ca="1">IF(AND(G$1=Calendrier!I$1,Calendrier!I73="R"),Calendrier!$A73,"")</f>
        <v/>
      </c>
      <c r="H72" s="173" t="str">
        <f ca="1">IF(AND(H$1=Calendrier!J$1,Calendrier!J73="R"),Calendrier!$A73,"")</f>
        <v/>
      </c>
      <c r="I72" s="173" t="str">
        <f>IF(AND(I$1=Calendrier!K$1,Calendrier!K73="R"),Calendrier!$A73,"")</f>
        <v/>
      </c>
      <c r="J72" s="173" t="str">
        <f>IF(AND(J$1=Calendrier!L$1,Calendrier!L73="R"),Calendrier!$A73,"")</f>
        <v/>
      </c>
      <c r="K72" s="173" t="str">
        <f>IF(AND(K$1=Calendrier!M$1,Calendrier!M73="R"),Calendrier!$A73,"")</f>
        <v/>
      </c>
      <c r="L72" s="173" t="str">
        <f>IF(AND(L$1=Calendrier!N$1,Calendrier!N73="R"),Calendrier!$A73,"")</f>
        <v/>
      </c>
      <c r="M72" s="173" t="str">
        <f>IF(AND(M$1=Calendrier!O$1,Calendrier!O73="R"),Calendrier!$A73,"")</f>
        <v/>
      </c>
      <c r="N72" s="173" t="str">
        <f>IF(AND(N$1=Calendrier!P$1,Calendrier!P73="R"),Calendrier!$A73,"")</f>
        <v/>
      </c>
      <c r="O72" s="173" t="str">
        <f>IF(AND(O$1=Calendrier!Q$1,Calendrier!Q73="R"),Calendrier!$A73,"")</f>
        <v/>
      </c>
      <c r="P72" s="173" t="str">
        <f>IF(AND(P$1=Calendrier!R$1,Calendrier!R73="R"),Calendrier!$A73,"")</f>
        <v/>
      </c>
      <c r="Q72" s="173" t="str">
        <f>IF(AND(Q$1=Calendrier!S$1,Calendrier!S73="R"),Calendrier!$A73,"")</f>
        <v/>
      </c>
      <c r="R72" s="173" t="str">
        <f>IF(AND(R$1=Calendrier!T$1,Calendrier!T73="R"),Calendrier!$A73,"")</f>
        <v/>
      </c>
      <c r="S72" s="173" t="str">
        <f>IF(AND(S$1=Calendrier!U$1,Calendrier!U73="R"),Calendrier!$A73,"")</f>
        <v/>
      </c>
      <c r="T72" s="173" t="str">
        <f>IF(AND(T$1=Calendrier!V$1,Calendrier!V73="R"),Calendrier!$A73,"")</f>
        <v/>
      </c>
      <c r="U72" s="173" t="str">
        <f>IF(AND(U$1=Calendrier!W$1,Calendrier!W73="R"),Calendrier!$A73,"")</f>
        <v/>
      </c>
      <c r="V72" s="173" t="str">
        <f>IF(AND(V$1=Calendrier!X$1,Calendrier!X73="R"),Calendrier!$A73,"")</f>
        <v/>
      </c>
      <c r="W72" s="173" t="str">
        <f>IF(AND(W$1=Calendrier!Y$1,Calendrier!Y73="R"),Calendrier!$A73,"")</f>
        <v/>
      </c>
      <c r="X72" s="173" t="str">
        <f>IF(AND(X$1=Calendrier!Z$1,Calendrier!Z73="R"),Calendrier!$A73,"")</f>
        <v/>
      </c>
      <c r="Y72" s="173" t="str">
        <f>IF(AND(Y$1=Calendrier!AA$1,Calendrier!AA73="R"),Calendrier!$A73,"")</f>
        <v/>
      </c>
      <c r="Z72" s="173" t="str">
        <f>IF(AND(Z$1=Calendrier!AB$1,Calendrier!AB73="R"),Calendrier!$A73,"")</f>
        <v/>
      </c>
      <c r="AA72" s="173" t="str">
        <f>IF(AND(AA$1=Calendrier!AC$1,Calendrier!AC73="R"),Calendrier!$A73,"")</f>
        <v/>
      </c>
      <c r="AB72" s="173" t="str">
        <f>IF(AND(AB$1=Calendrier!AD$1,Calendrier!AD73="R"),Calendrier!$A73,"")</f>
        <v/>
      </c>
      <c r="AC72" s="173" t="str">
        <f>IF(AND(AC$1=Calendrier!AE$1,Calendrier!AE73="R"),Calendrier!$A73,"")</f>
        <v/>
      </c>
      <c r="AD72" s="173" t="str">
        <f>IF(AND(AD$1=Calendrier!AF$1,Calendrier!AF73="R"),Calendrier!$A73,"")</f>
        <v/>
      </c>
      <c r="AE72" s="173" t="str">
        <f>IF(AND(AE$1=Calendrier!AG$1,Calendrier!AG73="R"),Calendrier!$A73,"")</f>
        <v/>
      </c>
      <c r="AF72" s="173" t="str">
        <f>IF(AND(AF$1=Calendrier!AH$1,Calendrier!AH73="R"),Calendrier!$A73,"")</f>
        <v/>
      </c>
      <c r="AG72" s="173" t="str">
        <f>IF(AND(AG$1=Calendrier!AI$1,Calendrier!AI73="R"),Calendrier!$A73,"")</f>
        <v/>
      </c>
      <c r="AH72" s="173" t="str">
        <f>IF(AND(AH$1=Calendrier!AJ$1,Calendrier!AJ73="R"),Calendrier!$A73,"")</f>
        <v/>
      </c>
      <c r="AI72" s="173" t="str">
        <f>IF(AND(AI$1=Calendrier!AK$1,Calendrier!AK73="R"),Calendrier!$A73,"")</f>
        <v/>
      </c>
      <c r="AJ72" s="173" t="str">
        <f>IF(AND(AJ$1=Calendrier!AL$1,Calendrier!AL73="R"),Calendrier!$A73,"")</f>
        <v/>
      </c>
      <c r="AK72" s="173" t="str">
        <f>IF(AND(AK$1=Calendrier!AM$1,Calendrier!AM73="R"),Calendrier!$A73,"")</f>
        <v/>
      </c>
      <c r="AL72" s="173" t="str">
        <f>IF(AND(AL$1=Calendrier!AN$1,Calendrier!AN73="R"),Calendrier!$A73,"")</f>
        <v/>
      </c>
      <c r="AM72" s="173" t="str">
        <f>IF(AND(AM$1=Calendrier!AO$1,Calendrier!AO73="R"),Calendrier!$A73,"")</f>
        <v/>
      </c>
      <c r="AN72" s="173" t="str">
        <f>IF(AND(AN$1=Calendrier!AP$1,Calendrier!AP73="R"),Calendrier!$A73,"")</f>
        <v/>
      </c>
      <c r="AO72" s="173" t="str">
        <f>IF(AND(AO$1=Calendrier!AQ$1,Calendrier!AQ73="R"),Calendrier!$A73,"")</f>
        <v/>
      </c>
      <c r="AP72" s="173" t="str">
        <f>IF(AND(AP$1=Calendrier!AR$1,Calendrier!AR73="R"),Calendrier!$A73,"")</f>
        <v/>
      </c>
      <c r="AQ72" s="173" t="str">
        <f ca="1">IF(AND(AQ$1=Calendrier!AS$1,Calendrier!AS73="R"),Calendrier!$A73,"")</f>
        <v/>
      </c>
      <c r="AR72" s="173" t="str">
        <f ca="1">IF(AND(AR$1=Calendrier!AT$1,Calendrier!AT73="R"),Calendrier!$A73,"")</f>
        <v/>
      </c>
      <c r="AS72" s="173" t="str">
        <f>IF(AND(AS$1=Calendrier!AU$1,Calendrier!AU73="R"),Calendrier!$A73,"")</f>
        <v/>
      </c>
      <c r="AT72" s="173" t="str">
        <f>IF(AND(AT$1=Calendrier!AV$1,Calendrier!AV73="R"),Calendrier!$A73,"")</f>
        <v/>
      </c>
      <c r="AU72" s="173" t="str">
        <f>IF(AND(AU$1=Calendrier!AW$1,Calendrier!AW73="R"),Calendrier!$A73,"")</f>
        <v/>
      </c>
      <c r="AV72" s="173" t="str">
        <f>IF(AND(AV$1=Calendrier!AX$1,Calendrier!AX73="R"),Calendrier!$A73,"")</f>
        <v/>
      </c>
      <c r="AW72" s="173" t="str">
        <f>IF(AND(AW$1=Calendrier!AY$1,Calendrier!AY73="R"),Calendrier!$A73,"")</f>
        <v/>
      </c>
      <c r="AX72" s="173" t="str">
        <f>IF(AND(AX$1=Calendrier!AZ$1,Calendrier!AZ73="R"),Calendrier!$A73,"")</f>
        <v/>
      </c>
      <c r="AY72" s="173" t="str">
        <f>IF(AND(AY$1=Calendrier!BA$1,Calendrier!BA73="R"),Calendrier!$A73,"")</f>
        <v/>
      </c>
      <c r="AZ72" s="173" t="str">
        <f ca="1">IF(AND(AZ$1=Calendrier!BB$1,Calendrier!BB73="R"),Calendrier!$A73,"")</f>
        <v/>
      </c>
    </row>
    <row r="73" spans="1:52" x14ac:dyDescent="0.2">
      <c r="A73" s="173" t="str">
        <f>IF(AND(A$1=Calendrier!C$1,Calendrier!C74="R"),Calendrier!$A74,"")</f>
        <v/>
      </c>
      <c r="B73" s="173" t="str">
        <f>IF(AND(B$1=Calendrier!D$1,Calendrier!D74="R"),Calendrier!$A74,"")</f>
        <v/>
      </c>
      <c r="C73" s="173" t="str">
        <f>IF(AND(C$1=Calendrier!E$1,Calendrier!E74="R"),Calendrier!$A74,"")</f>
        <v/>
      </c>
      <c r="D73" s="173" t="str">
        <f>IF(AND(D$1=Calendrier!F$1,Calendrier!F74="R"),Calendrier!$A74,"")</f>
        <v/>
      </c>
      <c r="E73" s="173" t="str">
        <f>IF(AND(E$1=Calendrier!G$1,Calendrier!G74="R"),Calendrier!$A74,"")</f>
        <v/>
      </c>
      <c r="F73" s="173" t="str">
        <f>IF(AND(F$1=Calendrier!H$1,Calendrier!H74="R"),Calendrier!$A74,"")</f>
        <v/>
      </c>
      <c r="G73" s="173" t="str">
        <f>IF(AND(G$1=Calendrier!I$1,Calendrier!I74="R"),Calendrier!$A74,"")</f>
        <v/>
      </c>
      <c r="H73" s="173" t="str">
        <f>IF(AND(H$1=Calendrier!J$1,Calendrier!J74="R"),Calendrier!$A74,"")</f>
        <v/>
      </c>
      <c r="I73" s="173" t="str">
        <f>IF(AND(I$1=Calendrier!K$1,Calendrier!K74="R"),Calendrier!$A74,"")</f>
        <v/>
      </c>
      <c r="J73" s="173" t="str">
        <f>IF(AND(J$1=Calendrier!L$1,Calendrier!L74="R"),Calendrier!$A74,"")</f>
        <v/>
      </c>
      <c r="K73" s="173" t="str">
        <f>IF(AND(K$1=Calendrier!M$1,Calendrier!M74="R"),Calendrier!$A74,"")</f>
        <v/>
      </c>
      <c r="L73" s="173" t="str">
        <f>IF(AND(L$1=Calendrier!N$1,Calendrier!N74="R"),Calendrier!$A74,"")</f>
        <v/>
      </c>
      <c r="M73" s="173" t="str">
        <f>IF(AND(M$1=Calendrier!O$1,Calendrier!O74="R"),Calendrier!$A74,"")</f>
        <v/>
      </c>
      <c r="N73" s="173" t="str">
        <f>IF(AND(N$1=Calendrier!P$1,Calendrier!P74="R"),Calendrier!$A74,"")</f>
        <v/>
      </c>
      <c r="O73" s="173" t="str">
        <f>IF(AND(O$1=Calendrier!Q$1,Calendrier!Q74="R"),Calendrier!$A74,"")</f>
        <v/>
      </c>
      <c r="P73" s="173" t="str">
        <f>IF(AND(P$1=Calendrier!R$1,Calendrier!R74="R"),Calendrier!$A74,"")</f>
        <v/>
      </c>
      <c r="Q73" s="173" t="str">
        <f>IF(AND(Q$1=Calendrier!S$1,Calendrier!S74="R"),Calendrier!$A74,"")</f>
        <v/>
      </c>
      <c r="R73" s="173" t="str">
        <f>IF(AND(R$1=Calendrier!T$1,Calendrier!T74="R"),Calendrier!$A74,"")</f>
        <v/>
      </c>
      <c r="S73" s="173" t="str">
        <f>IF(AND(S$1=Calendrier!U$1,Calendrier!U74="R"),Calendrier!$A74,"")</f>
        <v/>
      </c>
      <c r="T73" s="173" t="str">
        <f>IF(AND(T$1=Calendrier!V$1,Calendrier!V74="R"),Calendrier!$A74,"")</f>
        <v/>
      </c>
      <c r="U73" s="173" t="str">
        <f>IF(AND(U$1=Calendrier!W$1,Calendrier!W74="R"),Calendrier!$A74,"")</f>
        <v/>
      </c>
      <c r="V73" s="173" t="str">
        <f>IF(AND(V$1=Calendrier!X$1,Calendrier!X74="R"),Calendrier!$A74,"")</f>
        <v/>
      </c>
      <c r="W73" s="173" t="str">
        <f>IF(AND(W$1=Calendrier!Y$1,Calendrier!Y74="R"),Calendrier!$A74,"")</f>
        <v/>
      </c>
      <c r="X73" s="173" t="str">
        <f ca="1">IF(AND(X$1=Calendrier!Z$1,Calendrier!Z74="R"),Calendrier!$A74,"")</f>
        <v/>
      </c>
      <c r="Y73" s="173" t="str">
        <f ca="1">IF(AND(Y$1=Calendrier!AA$1,Calendrier!AA74="R"),Calendrier!$A74,"")</f>
        <v/>
      </c>
      <c r="Z73" s="173" t="str">
        <f>IF(AND(Z$1=Calendrier!AB$1,Calendrier!AB74="R"),Calendrier!$A74,"")</f>
        <v/>
      </c>
      <c r="AA73" s="173" t="str">
        <f>IF(AND(AA$1=Calendrier!AC$1,Calendrier!AC74="R"),Calendrier!$A74,"")</f>
        <v/>
      </c>
      <c r="AB73" s="173" t="str">
        <f>IF(AND(AB$1=Calendrier!AD$1,Calendrier!AD74="R"),Calendrier!$A74,"")</f>
        <v/>
      </c>
      <c r="AC73" s="173" t="str">
        <f>IF(AND(AC$1=Calendrier!AE$1,Calendrier!AE74="R"),Calendrier!$A74,"")</f>
        <v/>
      </c>
      <c r="AD73" s="173" t="str">
        <f>IF(AND(AD$1=Calendrier!AF$1,Calendrier!AF74="R"),Calendrier!$A74,"")</f>
        <v/>
      </c>
      <c r="AE73" s="173" t="str">
        <f>IF(AND(AE$1=Calendrier!AG$1,Calendrier!AG74="R"),Calendrier!$A74,"")</f>
        <v/>
      </c>
      <c r="AF73" s="173" t="str">
        <f>IF(AND(AF$1=Calendrier!AH$1,Calendrier!AH74="R"),Calendrier!$A74,"")</f>
        <v/>
      </c>
      <c r="AG73" s="173" t="str">
        <f>IF(AND(AG$1=Calendrier!AI$1,Calendrier!AI74="R"),Calendrier!$A74,"")</f>
        <v/>
      </c>
      <c r="AH73" s="173" t="str">
        <f>IF(AND(AH$1=Calendrier!AJ$1,Calendrier!AJ74="R"),Calendrier!$A74,"")</f>
        <v/>
      </c>
      <c r="AI73" s="173" t="str">
        <f>IF(AND(AI$1=Calendrier!AK$1,Calendrier!AK74="R"),Calendrier!$A74,"")</f>
        <v/>
      </c>
      <c r="AJ73" s="173" t="str">
        <f>IF(AND(AJ$1=Calendrier!AL$1,Calendrier!AL74="R"),Calendrier!$A74,"")</f>
        <v/>
      </c>
      <c r="AK73" s="173" t="str">
        <f>IF(AND(AK$1=Calendrier!AM$1,Calendrier!AM74="R"),Calendrier!$A74,"")</f>
        <v/>
      </c>
      <c r="AL73" s="173" t="str">
        <f>IF(AND(AL$1=Calendrier!AN$1,Calendrier!AN74="R"),Calendrier!$A74,"")</f>
        <v/>
      </c>
      <c r="AM73" s="173" t="str">
        <f>IF(AND(AM$1=Calendrier!AO$1,Calendrier!AO74="R"),Calendrier!$A74,"")</f>
        <v/>
      </c>
      <c r="AN73" s="173" t="str">
        <f>IF(AND(AN$1=Calendrier!AP$1,Calendrier!AP74="R"),Calendrier!$A74,"")</f>
        <v/>
      </c>
      <c r="AO73" s="173" t="str">
        <f>IF(AND(AO$1=Calendrier!AQ$1,Calendrier!AQ74="R"),Calendrier!$A74,"")</f>
        <v/>
      </c>
      <c r="AP73" s="173" t="str">
        <f>IF(AND(AP$1=Calendrier!AR$1,Calendrier!AR74="R"),Calendrier!$A74,"")</f>
        <v/>
      </c>
      <c r="AQ73" s="173" t="str">
        <f>IF(AND(AQ$1=Calendrier!AS$1,Calendrier!AS74="R"),Calendrier!$A74,"")</f>
        <v/>
      </c>
      <c r="AR73" s="173" t="str">
        <f>IF(AND(AR$1=Calendrier!AT$1,Calendrier!AT74="R"),Calendrier!$A74,"")</f>
        <v/>
      </c>
      <c r="AS73" s="173" t="str">
        <f>IF(AND(AS$1=Calendrier!AU$1,Calendrier!AU74="R"),Calendrier!$A74,"")</f>
        <v/>
      </c>
      <c r="AT73" s="173" t="str">
        <f>IF(AND(AT$1=Calendrier!AV$1,Calendrier!AV74="R"),Calendrier!$A74,"")</f>
        <v/>
      </c>
      <c r="AU73" s="173" t="str">
        <f>IF(AND(AU$1=Calendrier!AW$1,Calendrier!AW74="R"),Calendrier!$A74,"")</f>
        <v/>
      </c>
      <c r="AV73" s="173" t="str">
        <f>IF(AND(AV$1=Calendrier!AX$1,Calendrier!AX74="R"),Calendrier!$A74,"")</f>
        <v/>
      </c>
      <c r="AW73" s="173" t="str">
        <f>IF(AND(AW$1=Calendrier!AY$1,Calendrier!AY74="R"),Calendrier!$A74,"")</f>
        <v/>
      </c>
      <c r="AX73" s="173" t="str">
        <f>IF(AND(AX$1=Calendrier!AZ$1,Calendrier!AZ74="R"),Calendrier!$A74,"")</f>
        <v/>
      </c>
      <c r="AY73" s="173" t="str">
        <f>IF(AND(AY$1=Calendrier!BA$1,Calendrier!BA74="R"),Calendrier!$A74,"")</f>
        <v/>
      </c>
      <c r="AZ73" s="173" t="str">
        <f>IF(AND(AZ$1=Calendrier!BB$1,Calendrier!BB74="R"),Calendrier!$A74,"")</f>
        <v/>
      </c>
    </row>
    <row r="74" spans="1:52" x14ac:dyDescent="0.2">
      <c r="A74" s="173" t="str">
        <f>IF(AND(A$1=Calendrier!C$1,Calendrier!C75="R"),Calendrier!$A75,"")</f>
        <v/>
      </c>
      <c r="B74" s="173" t="str">
        <f>IF(AND(B$1=Calendrier!D$1,Calendrier!D75="R"),Calendrier!$A75,"")</f>
        <v/>
      </c>
      <c r="C74" s="173" t="str">
        <f>IF(AND(C$1=Calendrier!E$1,Calendrier!E75="R"),Calendrier!$A75,"")</f>
        <v/>
      </c>
      <c r="D74" s="173" t="str">
        <f>IF(AND(D$1=Calendrier!F$1,Calendrier!F75="R"),Calendrier!$A75,"")</f>
        <v/>
      </c>
      <c r="E74" s="173" t="str">
        <f>IF(AND(E$1=Calendrier!G$1,Calendrier!G75="R"),Calendrier!$A75,"")</f>
        <v/>
      </c>
      <c r="F74" s="173" t="str">
        <f>IF(AND(F$1=Calendrier!H$1,Calendrier!H75="R"),Calendrier!$A75,"")</f>
        <v/>
      </c>
      <c r="G74" s="173" t="str">
        <f>IF(AND(G$1=Calendrier!I$1,Calendrier!I75="R"),Calendrier!$A75,"")</f>
        <v/>
      </c>
      <c r="H74" s="173" t="str">
        <f>IF(AND(H$1=Calendrier!J$1,Calendrier!J75="R"),Calendrier!$A75,"")</f>
        <v/>
      </c>
      <c r="I74" s="173" t="str">
        <f>IF(AND(I$1=Calendrier!K$1,Calendrier!K75="R"),Calendrier!$A75,"")</f>
        <v/>
      </c>
      <c r="J74" s="173" t="str">
        <f>IF(AND(J$1=Calendrier!L$1,Calendrier!L75="R"),Calendrier!$A75,"")</f>
        <v/>
      </c>
      <c r="K74" s="173" t="str">
        <f>IF(AND(K$1=Calendrier!M$1,Calendrier!M75="R"),Calendrier!$A75,"")</f>
        <v/>
      </c>
      <c r="L74" s="173" t="str">
        <f>IF(AND(L$1=Calendrier!N$1,Calendrier!N75="R"),Calendrier!$A75,"")</f>
        <v/>
      </c>
      <c r="M74" s="173" t="str">
        <f>IF(AND(M$1=Calendrier!O$1,Calendrier!O75="R"),Calendrier!$A75,"")</f>
        <v/>
      </c>
      <c r="N74" s="173" t="str">
        <f>IF(AND(N$1=Calendrier!P$1,Calendrier!P75="R"),Calendrier!$A75,"")</f>
        <v/>
      </c>
      <c r="O74" s="173" t="str">
        <f>IF(AND(O$1=Calendrier!Q$1,Calendrier!Q75="R"),Calendrier!$A75,"")</f>
        <v/>
      </c>
      <c r="P74" s="173" t="str">
        <f>IF(AND(P$1=Calendrier!R$1,Calendrier!R75="R"),Calendrier!$A75,"")</f>
        <v/>
      </c>
      <c r="Q74" s="173" t="str">
        <f>IF(AND(Q$1=Calendrier!S$1,Calendrier!S75="R"),Calendrier!$A75,"")</f>
        <v/>
      </c>
      <c r="R74" s="173" t="str">
        <f>IF(AND(R$1=Calendrier!T$1,Calendrier!T75="R"),Calendrier!$A75,"")</f>
        <v/>
      </c>
      <c r="S74" s="173" t="str">
        <f>IF(AND(S$1=Calendrier!U$1,Calendrier!U75="R"),Calendrier!$A75,"")</f>
        <v/>
      </c>
      <c r="T74" s="173" t="str">
        <f>IF(AND(T$1=Calendrier!V$1,Calendrier!V75="R"),Calendrier!$A75,"")</f>
        <v/>
      </c>
      <c r="U74" s="173" t="str">
        <f>IF(AND(U$1=Calendrier!W$1,Calendrier!W75="R"),Calendrier!$A75,"")</f>
        <v/>
      </c>
      <c r="V74" s="173" t="str">
        <f>IF(AND(V$1=Calendrier!X$1,Calendrier!X75="R"),Calendrier!$A75,"")</f>
        <v/>
      </c>
      <c r="W74" s="173" t="str">
        <f>IF(AND(W$1=Calendrier!Y$1,Calendrier!Y75="R"),Calendrier!$A75,"")</f>
        <v/>
      </c>
      <c r="X74" s="173" t="str">
        <f>IF(AND(X$1=Calendrier!Z$1,Calendrier!Z75="R"),Calendrier!$A75,"")</f>
        <v/>
      </c>
      <c r="Y74" s="173" t="str">
        <f>IF(AND(Y$1=Calendrier!AA$1,Calendrier!AA75="R"),Calendrier!$A75,"")</f>
        <v/>
      </c>
      <c r="Z74" s="173" t="str">
        <f>IF(AND(Z$1=Calendrier!AB$1,Calendrier!AB75="R"),Calendrier!$A75,"")</f>
        <v/>
      </c>
      <c r="AA74" s="173" t="str">
        <f>IF(AND(AA$1=Calendrier!AC$1,Calendrier!AC75="R"),Calendrier!$A75,"")</f>
        <v/>
      </c>
      <c r="AB74" s="173" t="str">
        <f>IF(AND(AB$1=Calendrier!AD$1,Calendrier!AD75="R"),Calendrier!$A75,"")</f>
        <v/>
      </c>
      <c r="AC74" s="173" t="str">
        <f>IF(AND(AC$1=Calendrier!AE$1,Calendrier!AE75="R"),Calendrier!$A75,"")</f>
        <v/>
      </c>
      <c r="AD74" s="173" t="str">
        <f>IF(AND(AD$1=Calendrier!AF$1,Calendrier!AF75="R"),Calendrier!$A75,"")</f>
        <v/>
      </c>
      <c r="AE74" s="173" t="str">
        <f>IF(AND(AE$1=Calendrier!AG$1,Calendrier!AG75="R"),Calendrier!$A75,"")</f>
        <v/>
      </c>
      <c r="AF74" s="173" t="str">
        <f>IF(AND(AF$1=Calendrier!AH$1,Calendrier!AH75="R"),Calendrier!$A75,"")</f>
        <v/>
      </c>
      <c r="AG74" s="173" t="str">
        <f>IF(AND(AG$1=Calendrier!AI$1,Calendrier!AI75="R"),Calendrier!$A75,"")</f>
        <v/>
      </c>
      <c r="AH74" s="173" t="str">
        <f>IF(AND(AH$1=Calendrier!AJ$1,Calendrier!AJ75="R"),Calendrier!$A75,"")</f>
        <v/>
      </c>
      <c r="AI74" s="173" t="str">
        <f>IF(AND(AI$1=Calendrier!AK$1,Calendrier!AK75="R"),Calendrier!$A75,"")</f>
        <v/>
      </c>
      <c r="AJ74" s="173" t="str">
        <f>IF(AND(AJ$1=Calendrier!AL$1,Calendrier!AL75="R"),Calendrier!$A75,"")</f>
        <v/>
      </c>
      <c r="AK74" s="173" t="str">
        <f>IF(AND(AK$1=Calendrier!AM$1,Calendrier!AM75="R"),Calendrier!$A75,"")</f>
        <v/>
      </c>
      <c r="AL74" s="173" t="str">
        <f>IF(AND(AL$1=Calendrier!AN$1,Calendrier!AN75="R"),Calendrier!$A75,"")</f>
        <v/>
      </c>
      <c r="AM74" s="173" t="str">
        <f>IF(AND(AM$1=Calendrier!AO$1,Calendrier!AO75="R"),Calendrier!$A75,"")</f>
        <v/>
      </c>
      <c r="AN74" s="173" t="str">
        <f>IF(AND(AN$1=Calendrier!AP$1,Calendrier!AP75="R"),Calendrier!$A75,"")</f>
        <v/>
      </c>
      <c r="AO74" s="173" t="str">
        <f>IF(AND(AO$1=Calendrier!AQ$1,Calendrier!AQ75="R"),Calendrier!$A75,"")</f>
        <v/>
      </c>
      <c r="AP74" s="173" t="str">
        <f>IF(AND(AP$1=Calendrier!AR$1,Calendrier!AR75="R"),Calendrier!$A75,"")</f>
        <v/>
      </c>
      <c r="AQ74" s="173" t="str">
        <f>IF(AND(AQ$1=Calendrier!AS$1,Calendrier!AS75="R"),Calendrier!$A75,"")</f>
        <v>souchet comestible</v>
      </c>
      <c r="AR74" s="173" t="str">
        <f>IF(AND(AR$1=Calendrier!AT$1,Calendrier!AT75="R"),Calendrier!$A75,"")</f>
        <v>souchet comestible</v>
      </c>
      <c r="AS74" s="173" t="str">
        <f>IF(AND(AS$1=Calendrier!AU$1,Calendrier!AU75="R"),Calendrier!$A75,"")</f>
        <v/>
      </c>
      <c r="AT74" s="173" t="str">
        <f>IF(AND(AT$1=Calendrier!AV$1,Calendrier!AV75="R"),Calendrier!$A75,"")</f>
        <v/>
      </c>
      <c r="AU74" s="173" t="str">
        <f>IF(AND(AU$1=Calendrier!AW$1,Calendrier!AW75="R"),Calendrier!$A75,"")</f>
        <v/>
      </c>
      <c r="AV74" s="173" t="str">
        <f>IF(AND(AV$1=Calendrier!AX$1,Calendrier!AX75="R"),Calendrier!$A75,"")</f>
        <v/>
      </c>
      <c r="AW74" s="173" t="str">
        <f>IF(AND(AW$1=Calendrier!AY$1,Calendrier!AY75="R"),Calendrier!$A75,"")</f>
        <v/>
      </c>
      <c r="AX74" s="173" t="str">
        <f>IF(AND(AX$1=Calendrier!AZ$1,Calendrier!AZ75="R"),Calendrier!$A75,"")</f>
        <v/>
      </c>
      <c r="AY74" s="173" t="str">
        <f>IF(AND(AY$1=Calendrier!BA$1,Calendrier!BA75="R"),Calendrier!$A75,"")</f>
        <v/>
      </c>
      <c r="AZ74" s="173" t="str">
        <f>IF(AND(AZ$1=Calendrier!BB$1,Calendrier!BB75="R"),Calendrier!$A75,"")</f>
        <v/>
      </c>
    </row>
    <row r="75" spans="1:52" x14ac:dyDescent="0.2">
      <c r="A75" s="173" t="str">
        <f>IF(AND(A$1=Calendrier!C$1,Calendrier!C76="R"),Calendrier!$A76,"")</f>
        <v/>
      </c>
      <c r="B75" s="173" t="str">
        <f>IF(AND(B$1=Calendrier!D$1,Calendrier!D76="R"),Calendrier!$A76,"")</f>
        <v/>
      </c>
      <c r="C75" s="173" t="str">
        <f>IF(AND(C$1=Calendrier!E$1,Calendrier!E76="R"),Calendrier!$A76,"")</f>
        <v/>
      </c>
      <c r="D75" s="173" t="str">
        <f>IF(AND(D$1=Calendrier!F$1,Calendrier!F76="R"),Calendrier!$A76,"")</f>
        <v/>
      </c>
      <c r="E75" s="173" t="str">
        <f>IF(AND(E$1=Calendrier!G$1,Calendrier!G76="R"),Calendrier!$A76,"")</f>
        <v/>
      </c>
      <c r="F75" s="173" t="str">
        <f>IF(AND(F$1=Calendrier!H$1,Calendrier!H76="R"),Calendrier!$A76,"")</f>
        <v/>
      </c>
      <c r="G75" s="173" t="str">
        <f>IF(AND(G$1=Calendrier!I$1,Calendrier!I76="R"),Calendrier!$A76,"")</f>
        <v/>
      </c>
      <c r="H75" s="173" t="str">
        <f>IF(AND(H$1=Calendrier!J$1,Calendrier!J76="R"),Calendrier!$A76,"")</f>
        <v/>
      </c>
      <c r="I75" s="173" t="str">
        <f>IF(AND(I$1=Calendrier!K$1,Calendrier!K76="R"),Calendrier!$A76,"")</f>
        <v/>
      </c>
      <c r="J75" s="173" t="str">
        <f>IF(AND(J$1=Calendrier!L$1,Calendrier!L76="R"),Calendrier!$A76,"")</f>
        <v/>
      </c>
      <c r="K75" s="173" t="str">
        <f>IF(AND(K$1=Calendrier!M$1,Calendrier!M76="R"),Calendrier!$A76,"")</f>
        <v/>
      </c>
      <c r="L75" s="173" t="str">
        <f>IF(AND(L$1=Calendrier!N$1,Calendrier!N76="R"),Calendrier!$A76,"")</f>
        <v/>
      </c>
      <c r="M75" s="173" t="str">
        <f>IF(AND(M$1=Calendrier!O$1,Calendrier!O76="R"),Calendrier!$A76,"")</f>
        <v/>
      </c>
      <c r="N75" s="173" t="str">
        <f>IF(AND(N$1=Calendrier!P$1,Calendrier!P76="R"),Calendrier!$A76,"")</f>
        <v/>
      </c>
      <c r="O75" s="173" t="str">
        <f>IF(AND(O$1=Calendrier!Q$1,Calendrier!Q76="R"),Calendrier!$A76,"")</f>
        <v/>
      </c>
      <c r="P75" s="173" t="str">
        <f>IF(AND(P$1=Calendrier!R$1,Calendrier!R76="R"),Calendrier!$A76,"")</f>
        <v/>
      </c>
      <c r="Q75" s="173" t="str">
        <f>IF(AND(Q$1=Calendrier!S$1,Calendrier!S76="R"),Calendrier!$A76,"")</f>
        <v/>
      </c>
      <c r="R75" s="173" t="str">
        <f>IF(AND(R$1=Calendrier!T$1,Calendrier!T76="R"),Calendrier!$A76,"")</f>
        <v/>
      </c>
      <c r="S75" s="173" t="str">
        <f>IF(AND(S$1=Calendrier!U$1,Calendrier!U76="R"),Calendrier!$A76,"")</f>
        <v/>
      </c>
      <c r="T75" s="173" t="str">
        <f>IF(AND(T$1=Calendrier!V$1,Calendrier!V76="R"),Calendrier!$A76,"")</f>
        <v/>
      </c>
      <c r="U75" s="173" t="str">
        <f>IF(AND(U$1=Calendrier!W$1,Calendrier!W76="R"),Calendrier!$A76,"")</f>
        <v/>
      </c>
      <c r="V75" s="173" t="str">
        <f>IF(AND(V$1=Calendrier!X$1,Calendrier!X76="R"),Calendrier!$A76,"")</f>
        <v/>
      </c>
      <c r="W75" s="173" t="str">
        <f>IF(AND(W$1=Calendrier!Y$1,Calendrier!Y76="R"),Calendrier!$A76,"")</f>
        <v/>
      </c>
      <c r="X75" s="173" t="str">
        <f>IF(AND(X$1=Calendrier!Z$1,Calendrier!Z76="R"),Calendrier!$A76,"")</f>
        <v/>
      </c>
      <c r="Y75" s="173" t="str">
        <f>IF(AND(Y$1=Calendrier!AA$1,Calendrier!AA76="R"),Calendrier!$A76,"")</f>
        <v/>
      </c>
      <c r="Z75" s="173" t="str">
        <f>IF(AND(Z$1=Calendrier!AB$1,Calendrier!AB76="R"),Calendrier!$A76,"")</f>
        <v/>
      </c>
      <c r="AA75" s="173" t="str">
        <f>IF(AND(AA$1=Calendrier!AC$1,Calendrier!AC76="R"),Calendrier!$A76,"")</f>
        <v/>
      </c>
      <c r="AB75" s="173" t="str">
        <f>IF(AND(AB$1=Calendrier!AD$1,Calendrier!AD76="R"),Calendrier!$A76,"")</f>
        <v/>
      </c>
      <c r="AC75" s="173" t="str">
        <f>IF(AND(AC$1=Calendrier!AE$1,Calendrier!AE76="R"),Calendrier!$A76,"")</f>
        <v/>
      </c>
      <c r="AD75" s="173" t="str">
        <f>IF(AND(AD$1=Calendrier!AF$1,Calendrier!AF76="R"),Calendrier!$A76,"")</f>
        <v/>
      </c>
      <c r="AE75" s="173" t="str">
        <f>IF(AND(AE$1=Calendrier!AG$1,Calendrier!AG76="R"),Calendrier!$A76,"")</f>
        <v/>
      </c>
      <c r="AF75" s="173" t="str">
        <f>IF(AND(AF$1=Calendrier!AH$1,Calendrier!AH76="R"),Calendrier!$A76,"")</f>
        <v/>
      </c>
      <c r="AG75" s="173" t="str">
        <f>IF(AND(AG$1=Calendrier!AI$1,Calendrier!AI76="R"),Calendrier!$A76,"")</f>
        <v/>
      </c>
      <c r="AH75" s="173" t="str">
        <f>IF(AND(AH$1=Calendrier!AJ$1,Calendrier!AJ76="R"),Calendrier!$A76,"")</f>
        <v/>
      </c>
      <c r="AI75" s="173" t="str">
        <f>IF(AND(AI$1=Calendrier!AK$1,Calendrier!AK76="R"),Calendrier!$A76,"")</f>
        <v/>
      </c>
      <c r="AJ75" s="173" t="str">
        <f>IF(AND(AJ$1=Calendrier!AL$1,Calendrier!AL76="R"),Calendrier!$A76,"")</f>
        <v/>
      </c>
      <c r="AK75" s="173" t="str">
        <f>IF(AND(AK$1=Calendrier!AM$1,Calendrier!AM76="R"),Calendrier!$A76,"")</f>
        <v/>
      </c>
      <c r="AL75" s="173" t="str">
        <f>IF(AND(AL$1=Calendrier!AN$1,Calendrier!AN76="R"),Calendrier!$A76,"")</f>
        <v/>
      </c>
      <c r="AM75" s="173" t="str">
        <f>IF(AND(AM$1=Calendrier!AO$1,Calendrier!AO76="R"),Calendrier!$A76,"")</f>
        <v/>
      </c>
      <c r="AN75" s="173" t="str">
        <f>IF(AND(AN$1=Calendrier!AP$1,Calendrier!AP76="R"),Calendrier!$A76,"")</f>
        <v/>
      </c>
      <c r="AO75" s="173" t="str">
        <f>IF(AND(AO$1=Calendrier!AQ$1,Calendrier!AQ76="R"),Calendrier!$A76,"")</f>
        <v/>
      </c>
      <c r="AP75" s="173" t="str">
        <f>IF(AND(AP$1=Calendrier!AR$1,Calendrier!AR76="R"),Calendrier!$A76,"")</f>
        <v/>
      </c>
      <c r="AQ75" s="173" t="str">
        <f ca="1">IF(AND(AQ$1=Calendrier!AS$1,Calendrier!AS76="R"),Calendrier!$A76,"")</f>
        <v/>
      </c>
      <c r="AR75" s="173" t="str">
        <f ca="1">IF(AND(AR$1=Calendrier!AT$1,Calendrier!AT76="R"),Calendrier!$A76,"")</f>
        <v/>
      </c>
      <c r="AS75" s="173" t="str">
        <f>IF(AND(AS$1=Calendrier!AU$1,Calendrier!AU76="R"),Calendrier!$A76,"")</f>
        <v/>
      </c>
      <c r="AT75" s="173" t="str">
        <f>IF(AND(AT$1=Calendrier!AV$1,Calendrier!AV76="R"),Calendrier!$A76,"")</f>
        <v/>
      </c>
      <c r="AU75" s="173" t="str">
        <f>IF(AND(AU$1=Calendrier!AW$1,Calendrier!AW76="R"),Calendrier!$A76,"")</f>
        <v/>
      </c>
      <c r="AV75" s="173" t="str">
        <f>IF(AND(AV$1=Calendrier!AX$1,Calendrier!AX76="R"),Calendrier!$A76,"")</f>
        <v/>
      </c>
      <c r="AW75" s="173" t="str">
        <f>IF(AND(AW$1=Calendrier!AY$1,Calendrier!AY76="R"),Calendrier!$A76,"")</f>
        <v/>
      </c>
      <c r="AX75" s="173" t="str">
        <f>IF(AND(AX$1=Calendrier!AZ$1,Calendrier!AZ76="R"),Calendrier!$A76,"")</f>
        <v/>
      </c>
      <c r="AY75" s="173" t="str">
        <f>IF(AND(AY$1=Calendrier!BA$1,Calendrier!BA76="R"),Calendrier!$A76,"")</f>
        <v/>
      </c>
      <c r="AZ75" s="173" t="str">
        <f>IF(AND(AZ$1=Calendrier!BB$1,Calendrier!BB76="R"),Calendrier!$A76,"")</f>
        <v/>
      </c>
    </row>
    <row r="76" spans="1:52" x14ac:dyDescent="0.2">
      <c r="A76" s="173" t="str">
        <f>IF(AND(A$1=Calendrier!C$1,Calendrier!C77="R"),Calendrier!$A77,"")</f>
        <v/>
      </c>
      <c r="B76" s="173" t="str">
        <f>IF(AND(B$1=Calendrier!D$1,Calendrier!D77="R"),Calendrier!$A77,"")</f>
        <v/>
      </c>
      <c r="C76" s="173" t="str">
        <f>IF(AND(C$1=Calendrier!E$1,Calendrier!E77="R"),Calendrier!$A77,"")</f>
        <v/>
      </c>
      <c r="D76" s="173" t="str">
        <f>IF(AND(D$1=Calendrier!F$1,Calendrier!F77="R"),Calendrier!$A77,"")</f>
        <v/>
      </c>
      <c r="E76" s="173" t="str">
        <f>IF(AND(E$1=Calendrier!G$1,Calendrier!G77="R"),Calendrier!$A77,"")</f>
        <v/>
      </c>
      <c r="F76" s="173" t="str">
        <f>IF(AND(F$1=Calendrier!H$1,Calendrier!H77="R"),Calendrier!$A77,"")</f>
        <v/>
      </c>
      <c r="G76" s="173" t="str">
        <f>IF(AND(G$1=Calendrier!I$1,Calendrier!I77="R"),Calendrier!$A77,"")</f>
        <v/>
      </c>
      <c r="H76" s="173" t="str">
        <f>IF(AND(H$1=Calendrier!J$1,Calendrier!J77="R"),Calendrier!$A77,"")</f>
        <v/>
      </c>
      <c r="I76" s="173" t="str">
        <f>IF(AND(I$1=Calendrier!K$1,Calendrier!K77="R"),Calendrier!$A77,"")</f>
        <v/>
      </c>
      <c r="J76" s="173" t="str">
        <f ca="1">IF(AND(J$1=Calendrier!L$1,Calendrier!L77="R"),Calendrier!$A77,"")</f>
        <v/>
      </c>
      <c r="K76" s="173" t="str">
        <f ca="1">IF(AND(K$1=Calendrier!M$1,Calendrier!M77="R"),Calendrier!$A77,"")</f>
        <v/>
      </c>
      <c r="L76" s="173" t="str">
        <f>IF(AND(L$1=Calendrier!N$1,Calendrier!N77="R"),Calendrier!$A77,"")</f>
        <v/>
      </c>
      <c r="M76" s="173" t="str">
        <f>IF(AND(M$1=Calendrier!O$1,Calendrier!O77="R"),Calendrier!$A77,"")</f>
        <v/>
      </c>
      <c r="N76" s="173" t="str">
        <f>IF(AND(N$1=Calendrier!P$1,Calendrier!P77="R"),Calendrier!$A77,"")</f>
        <v/>
      </c>
      <c r="O76" s="173" t="str">
        <f>IF(AND(O$1=Calendrier!Q$1,Calendrier!Q77="R"),Calendrier!$A77,"")</f>
        <v/>
      </c>
      <c r="P76" s="173" t="str">
        <f>IF(AND(P$1=Calendrier!R$1,Calendrier!R77="R"),Calendrier!$A77,"")</f>
        <v/>
      </c>
      <c r="Q76" s="173" t="str">
        <f>IF(AND(Q$1=Calendrier!S$1,Calendrier!S77="R"),Calendrier!$A77,"")</f>
        <v/>
      </c>
      <c r="R76" s="173" t="str">
        <f>IF(AND(R$1=Calendrier!T$1,Calendrier!T77="R"),Calendrier!$A77,"")</f>
        <v/>
      </c>
      <c r="S76" s="173" t="str">
        <f>IF(AND(S$1=Calendrier!U$1,Calendrier!U77="R"),Calendrier!$A77,"")</f>
        <v/>
      </c>
      <c r="T76" s="173" t="str">
        <f>IF(AND(T$1=Calendrier!V$1,Calendrier!V77="R"),Calendrier!$A77,"")</f>
        <v/>
      </c>
      <c r="U76" s="173" t="str">
        <f>IF(AND(U$1=Calendrier!W$1,Calendrier!W77="R"),Calendrier!$A77,"")</f>
        <v/>
      </c>
      <c r="V76" s="173" t="str">
        <f>IF(AND(V$1=Calendrier!X$1,Calendrier!X77="R"),Calendrier!$A77,"")</f>
        <v/>
      </c>
      <c r="W76" s="173" t="str">
        <f>IF(AND(W$1=Calendrier!Y$1,Calendrier!Y77="R"),Calendrier!$A77,"")</f>
        <v/>
      </c>
      <c r="X76" s="173" t="str">
        <f>IF(AND(X$1=Calendrier!Z$1,Calendrier!Z77="R"),Calendrier!$A77,"")</f>
        <v/>
      </c>
      <c r="Y76" s="173" t="str">
        <f>IF(AND(Y$1=Calendrier!AA$1,Calendrier!AA77="R"),Calendrier!$A77,"")</f>
        <v/>
      </c>
      <c r="Z76" s="173" t="str">
        <f>IF(AND(Z$1=Calendrier!AB$1,Calendrier!AB77="R"),Calendrier!$A77,"")</f>
        <v/>
      </c>
      <c r="AA76" s="173" t="str">
        <f>IF(AND(AA$1=Calendrier!AC$1,Calendrier!AC77="R"),Calendrier!$A77,"")</f>
        <v/>
      </c>
      <c r="AB76" s="173" t="str">
        <f>IF(AND(AB$1=Calendrier!AD$1,Calendrier!AD77="R"),Calendrier!$A77,"")</f>
        <v/>
      </c>
      <c r="AC76" s="173" t="str">
        <f>IF(AND(AC$1=Calendrier!AE$1,Calendrier!AE77="R"),Calendrier!$A77,"")</f>
        <v/>
      </c>
      <c r="AD76" s="173" t="str">
        <f>IF(AND(AD$1=Calendrier!AF$1,Calendrier!AF77="R"),Calendrier!$A77,"")</f>
        <v/>
      </c>
      <c r="AE76" s="173" t="str">
        <f>IF(AND(AE$1=Calendrier!AG$1,Calendrier!AG77="R"),Calendrier!$A77,"")</f>
        <v/>
      </c>
      <c r="AF76" s="173" t="str">
        <f>IF(AND(AF$1=Calendrier!AH$1,Calendrier!AH77="R"),Calendrier!$A77,"")</f>
        <v/>
      </c>
      <c r="AG76" s="173" t="str">
        <f>IF(AND(AG$1=Calendrier!AI$1,Calendrier!AI77="R"),Calendrier!$A77,"")</f>
        <v/>
      </c>
      <c r="AH76" s="173" t="str">
        <f>IF(AND(AH$1=Calendrier!AJ$1,Calendrier!AJ77="R"),Calendrier!$A77,"")</f>
        <v/>
      </c>
      <c r="AI76" s="173" t="str">
        <f>IF(AND(AI$1=Calendrier!AK$1,Calendrier!AK77="R"),Calendrier!$A77,"")</f>
        <v/>
      </c>
      <c r="AJ76" s="173" t="str">
        <f>IF(AND(AJ$1=Calendrier!AL$1,Calendrier!AL77="R"),Calendrier!$A77,"")</f>
        <v/>
      </c>
      <c r="AK76" s="173" t="str">
        <f>IF(AND(AK$1=Calendrier!AM$1,Calendrier!AM77="R"),Calendrier!$A77,"")</f>
        <v/>
      </c>
      <c r="AL76" s="173" t="str">
        <f>IF(AND(AL$1=Calendrier!AN$1,Calendrier!AN77="R"),Calendrier!$A77,"")</f>
        <v/>
      </c>
      <c r="AM76" s="173" t="str">
        <f>IF(AND(AM$1=Calendrier!AO$1,Calendrier!AO77="R"),Calendrier!$A77,"")</f>
        <v/>
      </c>
      <c r="AN76" s="173" t="str">
        <f>IF(AND(AN$1=Calendrier!AP$1,Calendrier!AP77="R"),Calendrier!$A77,"")</f>
        <v/>
      </c>
      <c r="AO76" s="173" t="str">
        <f>IF(AND(AO$1=Calendrier!AQ$1,Calendrier!AQ77="R"),Calendrier!$A77,"")</f>
        <v/>
      </c>
      <c r="AP76" s="173" t="str">
        <f>IF(AND(AP$1=Calendrier!AR$1,Calendrier!AR77="R"),Calendrier!$A77,"")</f>
        <v/>
      </c>
      <c r="AQ76" s="173" t="str">
        <f>IF(AND(AQ$1=Calendrier!AS$1,Calendrier!AS77="R"),Calendrier!$A77,"")</f>
        <v/>
      </c>
      <c r="AR76" s="173" t="str">
        <f>IF(AND(AR$1=Calendrier!AT$1,Calendrier!AT77="R"),Calendrier!$A77,"")</f>
        <v/>
      </c>
      <c r="AS76" s="173" t="str">
        <f>IF(AND(AS$1=Calendrier!AU$1,Calendrier!AU77="R"),Calendrier!$A77,"")</f>
        <v/>
      </c>
      <c r="AT76" s="173" t="str">
        <f>IF(AND(AT$1=Calendrier!AV$1,Calendrier!AV77="R"),Calendrier!$A77,"")</f>
        <v/>
      </c>
      <c r="AU76" s="173" t="str">
        <f>IF(AND(AU$1=Calendrier!AW$1,Calendrier!AW77="R"),Calendrier!$A77,"")</f>
        <v/>
      </c>
      <c r="AV76" s="173" t="str">
        <f>IF(AND(AV$1=Calendrier!AX$1,Calendrier!AX77="R"),Calendrier!$A77,"")</f>
        <v/>
      </c>
      <c r="AW76" s="173" t="str">
        <f>IF(AND(AW$1=Calendrier!AY$1,Calendrier!AY77="R"),Calendrier!$A77,"")</f>
        <v/>
      </c>
      <c r="AX76" s="173" t="str">
        <f>IF(AND(AX$1=Calendrier!AZ$1,Calendrier!AZ77="R"),Calendrier!$A77,"")</f>
        <v/>
      </c>
      <c r="AY76" s="173" t="str">
        <f>IF(AND(AY$1=Calendrier!BA$1,Calendrier!BA77="R"),Calendrier!$A77,"")</f>
        <v/>
      </c>
      <c r="AZ76" s="173" t="str">
        <f>IF(AND(AZ$1=Calendrier!BB$1,Calendrier!BB77="R"),Calendrier!$A77,"")</f>
        <v/>
      </c>
    </row>
    <row r="77" spans="1:52" x14ac:dyDescent="0.2">
      <c r="A77" s="173" t="str">
        <f>IF(AND(A$1=Calendrier!C$1,Calendrier!C78="R"),Calendrier!$A78,"")</f>
        <v/>
      </c>
      <c r="B77" s="173" t="str">
        <f>IF(AND(B$1=Calendrier!D$1,Calendrier!D78="R"),Calendrier!$A78,"")</f>
        <v/>
      </c>
      <c r="C77" s="173" t="str">
        <f>IF(AND(C$1=Calendrier!E$1,Calendrier!E78="R"),Calendrier!$A78,"")</f>
        <v/>
      </c>
      <c r="D77" s="173" t="str">
        <f>IF(AND(D$1=Calendrier!F$1,Calendrier!F78="R"),Calendrier!$A78,"")</f>
        <v/>
      </c>
      <c r="E77" s="173" t="str">
        <f>IF(AND(E$1=Calendrier!G$1,Calendrier!G78="R"),Calendrier!$A78,"")</f>
        <v/>
      </c>
      <c r="F77" s="173" t="str">
        <f>IF(AND(F$1=Calendrier!H$1,Calendrier!H78="R"),Calendrier!$A78,"")</f>
        <v/>
      </c>
      <c r="G77" s="173" t="str">
        <f>IF(AND(G$1=Calendrier!I$1,Calendrier!I78="R"),Calendrier!$A78,"")</f>
        <v/>
      </c>
      <c r="H77" s="173" t="str">
        <f>IF(AND(H$1=Calendrier!J$1,Calendrier!J78="R"),Calendrier!$A78,"")</f>
        <v/>
      </c>
      <c r="I77" s="173" t="str">
        <f>IF(AND(I$1=Calendrier!K$1,Calendrier!K78="R"),Calendrier!$A78,"")</f>
        <v/>
      </c>
      <c r="J77" s="173" t="str">
        <f>IF(AND(J$1=Calendrier!L$1,Calendrier!L78="R"),Calendrier!$A78,"")</f>
        <v/>
      </c>
      <c r="K77" s="173" t="str">
        <f>IF(AND(K$1=Calendrier!M$1,Calendrier!M78="R"),Calendrier!$A78,"")</f>
        <v/>
      </c>
      <c r="L77" s="173" t="str">
        <f>IF(AND(L$1=Calendrier!N$1,Calendrier!N78="R"),Calendrier!$A78,"")</f>
        <v/>
      </c>
      <c r="M77" s="173" t="str">
        <f>IF(AND(M$1=Calendrier!O$1,Calendrier!O78="R"),Calendrier!$A78,"")</f>
        <v/>
      </c>
      <c r="N77" s="173" t="str">
        <f>IF(AND(N$1=Calendrier!P$1,Calendrier!P78="R"),Calendrier!$A78,"")</f>
        <v/>
      </c>
      <c r="O77" s="173" t="str">
        <f>IF(AND(O$1=Calendrier!Q$1,Calendrier!Q78="R"),Calendrier!$A78,"")</f>
        <v/>
      </c>
      <c r="P77" s="173" t="str">
        <f>IF(AND(P$1=Calendrier!R$1,Calendrier!R78="R"),Calendrier!$A78,"")</f>
        <v/>
      </c>
      <c r="Q77" s="173" t="str">
        <f>IF(AND(Q$1=Calendrier!S$1,Calendrier!S78="R"),Calendrier!$A78,"")</f>
        <v/>
      </c>
      <c r="R77" s="173" t="str">
        <f>IF(AND(R$1=Calendrier!T$1,Calendrier!T78="R"),Calendrier!$A78,"")</f>
        <v/>
      </c>
      <c r="S77" s="173" t="str">
        <f>IF(AND(S$1=Calendrier!U$1,Calendrier!U78="R"),Calendrier!$A78,"")</f>
        <v/>
      </c>
      <c r="T77" s="173" t="str">
        <f>IF(AND(T$1=Calendrier!V$1,Calendrier!V78="R"),Calendrier!$A78,"")</f>
        <v/>
      </c>
      <c r="U77" s="173" t="str">
        <f>IF(AND(U$1=Calendrier!W$1,Calendrier!W78="R"),Calendrier!$A78,"")</f>
        <v/>
      </c>
      <c r="V77" s="173" t="str">
        <f>IF(AND(V$1=Calendrier!X$1,Calendrier!X78="R"),Calendrier!$A78,"")</f>
        <v/>
      </c>
      <c r="W77" s="173" t="str">
        <f>IF(AND(W$1=Calendrier!Y$1,Calendrier!Y78="R"),Calendrier!$A78,"")</f>
        <v/>
      </c>
      <c r="X77" s="173" t="str">
        <f>IF(AND(X$1=Calendrier!Z$1,Calendrier!Z78="R"),Calendrier!$A78,"")</f>
        <v/>
      </c>
      <c r="Y77" s="173" t="str">
        <f>IF(AND(Y$1=Calendrier!AA$1,Calendrier!AA78="R"),Calendrier!$A78,"")</f>
        <v/>
      </c>
      <c r="Z77" s="173" t="str">
        <f>IF(AND(Z$1=Calendrier!AB$1,Calendrier!AB78="R"),Calendrier!$A78,"")</f>
        <v/>
      </c>
      <c r="AA77" s="173" t="str">
        <f>IF(AND(AA$1=Calendrier!AC$1,Calendrier!AC78="R"),Calendrier!$A78,"")</f>
        <v/>
      </c>
      <c r="AB77" s="173" t="str">
        <f>IF(AND(AB$1=Calendrier!AD$1,Calendrier!AD78="R"),Calendrier!$A78,"")</f>
        <v/>
      </c>
      <c r="AC77" s="173" t="str">
        <f>IF(AND(AC$1=Calendrier!AE$1,Calendrier!AE78="R"),Calendrier!$A78,"")</f>
        <v/>
      </c>
      <c r="AD77" s="173" t="str">
        <f>IF(AND(AD$1=Calendrier!AF$1,Calendrier!AF78="R"),Calendrier!$A78,"")</f>
        <v/>
      </c>
      <c r="AE77" s="173" t="str">
        <f>IF(AND(AE$1=Calendrier!AG$1,Calendrier!AG78="R"),Calendrier!$A78,"")</f>
        <v/>
      </c>
      <c r="AF77" s="173" t="str">
        <f>IF(AND(AF$1=Calendrier!AH$1,Calendrier!AH78="R"),Calendrier!$A78,"")</f>
        <v/>
      </c>
      <c r="AG77" s="173" t="str">
        <f>IF(AND(AG$1=Calendrier!AI$1,Calendrier!AI78="R"),Calendrier!$A78,"")</f>
        <v/>
      </c>
      <c r="AH77" s="173" t="str">
        <f>IF(AND(AH$1=Calendrier!AJ$1,Calendrier!AJ78="R"),Calendrier!$A78,"")</f>
        <v/>
      </c>
      <c r="AI77" s="173" t="str">
        <f>IF(AND(AI$1=Calendrier!AK$1,Calendrier!AK78="R"),Calendrier!$A78,"")</f>
        <v/>
      </c>
      <c r="AJ77" s="173" t="str">
        <f>IF(AND(AJ$1=Calendrier!AL$1,Calendrier!AL78="R"),Calendrier!$A78,"")</f>
        <v/>
      </c>
      <c r="AK77" s="173" t="str">
        <f>IF(AND(AK$1=Calendrier!AM$1,Calendrier!AM78="R"),Calendrier!$A78,"")</f>
        <v/>
      </c>
      <c r="AL77" s="173" t="str">
        <f>IF(AND(AL$1=Calendrier!AN$1,Calendrier!AN78="R"),Calendrier!$A78,"")</f>
        <v/>
      </c>
      <c r="AM77" s="173" t="str">
        <f>IF(AND(AM$1=Calendrier!AO$1,Calendrier!AO78="R"),Calendrier!$A78,"")</f>
        <v/>
      </c>
      <c r="AN77" s="173" t="str">
        <f>IF(AND(AN$1=Calendrier!AP$1,Calendrier!AP78="R"),Calendrier!$A78,"")</f>
        <v/>
      </c>
      <c r="AO77" s="173" t="str">
        <f>IF(AND(AO$1=Calendrier!AQ$1,Calendrier!AQ78="R"),Calendrier!$A78,"")</f>
        <v/>
      </c>
      <c r="AP77" s="173" t="str">
        <f>IF(AND(AP$1=Calendrier!AR$1,Calendrier!AR78="R"),Calendrier!$A78,"")</f>
        <v/>
      </c>
      <c r="AQ77" s="173" t="str">
        <f>IF(AND(AQ$1=Calendrier!AS$1,Calendrier!AS78="R"),Calendrier!$A78,"")</f>
        <v>radis noir</v>
      </c>
      <c r="AR77" s="173" t="str">
        <f>IF(AND(AR$1=Calendrier!AT$1,Calendrier!AT78="R"),Calendrier!$A78,"")</f>
        <v>radis noir</v>
      </c>
      <c r="AS77" s="173" t="str">
        <f>IF(AND(AS$1=Calendrier!AU$1,Calendrier!AU78="R"),Calendrier!$A78,"")</f>
        <v/>
      </c>
      <c r="AT77" s="173" t="str">
        <f>IF(AND(AT$1=Calendrier!AV$1,Calendrier!AV78="R"),Calendrier!$A78,"")</f>
        <v/>
      </c>
      <c r="AU77" s="173" t="str">
        <f>IF(AND(AU$1=Calendrier!AW$1,Calendrier!AW78="R"),Calendrier!$A78,"")</f>
        <v/>
      </c>
      <c r="AV77" s="173" t="str">
        <f>IF(AND(AV$1=Calendrier!AX$1,Calendrier!AX78="R"),Calendrier!$A78,"")</f>
        <v/>
      </c>
      <c r="AW77" s="173" t="str">
        <f>IF(AND(AW$1=Calendrier!AY$1,Calendrier!AY78="R"),Calendrier!$A78,"")</f>
        <v/>
      </c>
      <c r="AX77" s="173" t="str">
        <f>IF(AND(AX$1=Calendrier!AZ$1,Calendrier!AZ78="R"),Calendrier!$A78,"")</f>
        <v/>
      </c>
      <c r="AY77" s="173" t="str">
        <f>IF(AND(AY$1=Calendrier!BA$1,Calendrier!BA78="R"),Calendrier!$A78,"")</f>
        <v/>
      </c>
      <c r="AZ77" s="173" t="str">
        <f>IF(AND(AZ$1=Calendrier!BB$1,Calendrier!BB78="R"),Calendrier!$A78,"")</f>
        <v/>
      </c>
    </row>
    <row r="78" spans="1:52" x14ac:dyDescent="0.2">
      <c r="A78" s="173" t="str">
        <f>IF(AND(A$1=Calendrier!C$1,Calendrier!C79="R"),Calendrier!$A79,"")</f>
        <v/>
      </c>
      <c r="B78" s="173" t="str">
        <f>IF(AND(B$1=Calendrier!D$1,Calendrier!D79="R"),Calendrier!$A79,"")</f>
        <v/>
      </c>
      <c r="C78" s="173" t="str">
        <f>IF(AND(C$1=Calendrier!E$1,Calendrier!E79="R"),Calendrier!$A79,"")</f>
        <v/>
      </c>
      <c r="D78" s="173" t="str">
        <f>IF(AND(D$1=Calendrier!F$1,Calendrier!F79="R"),Calendrier!$A79,"")</f>
        <v/>
      </c>
      <c r="E78" s="173" t="str">
        <f>IF(AND(E$1=Calendrier!G$1,Calendrier!G79="R"),Calendrier!$A79,"")</f>
        <v/>
      </c>
      <c r="F78" s="173" t="str">
        <f>IF(AND(F$1=Calendrier!H$1,Calendrier!H79="R"),Calendrier!$A79,"")</f>
        <v/>
      </c>
      <c r="G78" s="173" t="str">
        <f>IF(AND(G$1=Calendrier!I$1,Calendrier!I79="R"),Calendrier!$A79,"")</f>
        <v/>
      </c>
      <c r="H78" s="173" t="str">
        <f>IF(AND(H$1=Calendrier!J$1,Calendrier!J79="R"),Calendrier!$A79,"")</f>
        <v/>
      </c>
      <c r="I78" s="173" t="str">
        <f>IF(AND(I$1=Calendrier!K$1,Calendrier!K79="R"),Calendrier!$A79,"")</f>
        <v/>
      </c>
      <c r="J78" s="173" t="str">
        <f>IF(AND(J$1=Calendrier!L$1,Calendrier!L79="R"),Calendrier!$A79,"")</f>
        <v/>
      </c>
      <c r="K78" s="173" t="str">
        <f>IF(AND(K$1=Calendrier!M$1,Calendrier!M79="R"),Calendrier!$A79,"")</f>
        <v/>
      </c>
      <c r="L78" s="173" t="str">
        <f>IF(AND(L$1=Calendrier!N$1,Calendrier!N79="R"),Calendrier!$A79,"")</f>
        <v/>
      </c>
      <c r="M78" s="173" t="str">
        <f>IF(AND(M$1=Calendrier!O$1,Calendrier!O79="R"),Calendrier!$A79,"")</f>
        <v/>
      </c>
      <c r="N78" s="173" t="str">
        <f>IF(AND(N$1=Calendrier!P$1,Calendrier!P79="R"),Calendrier!$A79,"")</f>
        <v/>
      </c>
      <c r="O78" s="173" t="str">
        <f>IF(AND(O$1=Calendrier!Q$1,Calendrier!Q79="R"),Calendrier!$A79,"")</f>
        <v/>
      </c>
      <c r="P78" s="173" t="str">
        <f>IF(AND(P$1=Calendrier!R$1,Calendrier!R79="R"),Calendrier!$A79,"")</f>
        <v/>
      </c>
      <c r="Q78" s="173" t="str">
        <f>IF(AND(Q$1=Calendrier!S$1,Calendrier!S79="R"),Calendrier!$A79,"")</f>
        <v/>
      </c>
      <c r="R78" s="173" t="str">
        <f>IF(AND(R$1=Calendrier!T$1,Calendrier!T79="R"),Calendrier!$A79,"")</f>
        <v/>
      </c>
      <c r="S78" s="173" t="str">
        <f>IF(AND(S$1=Calendrier!U$1,Calendrier!U79="R"),Calendrier!$A79,"")</f>
        <v/>
      </c>
      <c r="T78" s="173" t="str">
        <f>IF(AND(T$1=Calendrier!V$1,Calendrier!V79="R"),Calendrier!$A79,"")</f>
        <v/>
      </c>
      <c r="U78" s="173" t="str">
        <f>IF(AND(U$1=Calendrier!W$1,Calendrier!W79="R"),Calendrier!$A79,"")</f>
        <v/>
      </c>
      <c r="V78" s="173" t="str">
        <f>IF(AND(V$1=Calendrier!X$1,Calendrier!X79="R"),Calendrier!$A79,"")</f>
        <v/>
      </c>
      <c r="W78" s="173" t="str">
        <f>IF(AND(W$1=Calendrier!Y$1,Calendrier!Y79="R"),Calendrier!$A79,"")</f>
        <v/>
      </c>
      <c r="X78" s="173" t="str">
        <f>IF(AND(X$1=Calendrier!Z$1,Calendrier!Z79="R"),Calendrier!$A79,"")</f>
        <v/>
      </c>
      <c r="Y78" s="173" t="str">
        <f>IF(AND(Y$1=Calendrier!AA$1,Calendrier!AA79="R"),Calendrier!$A79,"")</f>
        <v/>
      </c>
      <c r="Z78" s="173" t="str">
        <f>IF(AND(Z$1=Calendrier!AB$1,Calendrier!AB79="R"),Calendrier!$A79,"")</f>
        <v/>
      </c>
      <c r="AA78" s="173" t="str">
        <f>IF(AND(AA$1=Calendrier!AC$1,Calendrier!AC79="R"),Calendrier!$A79,"")</f>
        <v/>
      </c>
      <c r="AB78" s="173" t="str">
        <f>IF(AND(AB$1=Calendrier!AD$1,Calendrier!AD79="R"),Calendrier!$A79,"")</f>
        <v/>
      </c>
      <c r="AC78" s="173" t="str">
        <f>IF(AND(AC$1=Calendrier!AE$1,Calendrier!AE79="R"),Calendrier!$A79,"")</f>
        <v/>
      </c>
      <c r="AD78" s="173" t="str">
        <f>IF(AND(AD$1=Calendrier!AF$1,Calendrier!AF79="R"),Calendrier!$A79,"")</f>
        <v/>
      </c>
      <c r="AE78" s="173" t="str">
        <f>IF(AND(AE$1=Calendrier!AG$1,Calendrier!AG79="R"),Calendrier!$A79,"")</f>
        <v/>
      </c>
      <c r="AF78" s="173" t="str">
        <f>IF(AND(AF$1=Calendrier!AH$1,Calendrier!AH79="R"),Calendrier!$A79,"")</f>
        <v/>
      </c>
      <c r="AG78" s="173" t="str">
        <f>IF(AND(AG$1=Calendrier!AI$1,Calendrier!AI79="R"),Calendrier!$A79,"")</f>
        <v/>
      </c>
      <c r="AH78" s="173" t="str">
        <f>IF(AND(AH$1=Calendrier!AJ$1,Calendrier!AJ79="R"),Calendrier!$A79,"")</f>
        <v/>
      </c>
      <c r="AI78" s="173" t="str">
        <f>IF(AND(AI$1=Calendrier!AK$1,Calendrier!AK79="R"),Calendrier!$A79,"")</f>
        <v/>
      </c>
      <c r="AJ78" s="173" t="str">
        <f>IF(AND(AJ$1=Calendrier!AL$1,Calendrier!AL79="R"),Calendrier!$A79,"")</f>
        <v/>
      </c>
      <c r="AK78" s="173" t="str">
        <f>IF(AND(AK$1=Calendrier!AM$1,Calendrier!AM79="R"),Calendrier!$A79,"")</f>
        <v/>
      </c>
      <c r="AL78" s="173" t="str">
        <f>IF(AND(AL$1=Calendrier!AN$1,Calendrier!AN79="R"),Calendrier!$A79,"")</f>
        <v/>
      </c>
      <c r="AM78" s="173" t="str">
        <f>IF(AND(AM$1=Calendrier!AO$1,Calendrier!AO79="R"),Calendrier!$A79,"")</f>
        <v/>
      </c>
      <c r="AN78" s="173" t="str">
        <f>IF(AND(AN$1=Calendrier!AP$1,Calendrier!AP79="R"),Calendrier!$A79,"")</f>
        <v/>
      </c>
      <c r="AO78" s="173" t="str">
        <f>IF(AND(AO$1=Calendrier!AQ$1,Calendrier!AQ79="R"),Calendrier!$A79,"")</f>
        <v/>
      </c>
      <c r="AP78" s="173" t="str">
        <f>IF(AND(AP$1=Calendrier!AR$1,Calendrier!AR79="R"),Calendrier!$A79,"")</f>
        <v/>
      </c>
      <c r="AQ78" s="173" t="str">
        <f ca="1">IF(AND(AQ$1=Calendrier!AS$1,Calendrier!AS79="R"),Calendrier!$A79,"")</f>
        <v/>
      </c>
      <c r="AR78" s="173" t="str">
        <f ca="1">IF(AND(AR$1=Calendrier!AT$1,Calendrier!AT79="R"),Calendrier!$A79,"")</f>
        <v/>
      </c>
      <c r="AS78" s="173" t="str">
        <f>IF(AND(AS$1=Calendrier!AU$1,Calendrier!AU79="R"),Calendrier!$A79,"")</f>
        <v/>
      </c>
      <c r="AT78" s="173" t="str">
        <f>IF(AND(AT$1=Calendrier!AV$1,Calendrier!AV79="R"),Calendrier!$A79,"")</f>
        <v/>
      </c>
      <c r="AU78" s="173" t="str">
        <f>IF(AND(AU$1=Calendrier!AW$1,Calendrier!AW79="R"),Calendrier!$A79,"")</f>
        <v/>
      </c>
      <c r="AV78" s="173" t="str">
        <f>IF(AND(AV$1=Calendrier!AX$1,Calendrier!AX79="R"),Calendrier!$A79,"")</f>
        <v/>
      </c>
      <c r="AW78" s="173" t="str">
        <f>IF(AND(AW$1=Calendrier!AY$1,Calendrier!AY79="R"),Calendrier!$A79,"")</f>
        <v/>
      </c>
      <c r="AX78" s="173" t="str">
        <f>IF(AND(AX$1=Calendrier!AZ$1,Calendrier!AZ79="R"),Calendrier!$A79,"")</f>
        <v/>
      </c>
      <c r="AY78" s="173" t="str">
        <f>IF(AND(AY$1=Calendrier!BA$1,Calendrier!BA79="R"),Calendrier!$A79,"")</f>
        <v/>
      </c>
      <c r="AZ78" s="173" t="str">
        <f>IF(AND(AZ$1=Calendrier!BB$1,Calendrier!BB79="R"),Calendrier!$A79,"")</f>
        <v/>
      </c>
    </row>
    <row r="79" spans="1:52" x14ac:dyDescent="0.2">
      <c r="A79" s="173" t="str">
        <f>IF(AND(A$1=Calendrier!C$1,Calendrier!C80="R"),Calendrier!$A80,"")</f>
        <v/>
      </c>
      <c r="B79" s="173" t="str">
        <f>IF(AND(B$1=Calendrier!D$1,Calendrier!D80="R"),Calendrier!$A80,"")</f>
        <v/>
      </c>
      <c r="C79" s="173" t="str">
        <f>IF(AND(C$1=Calendrier!E$1,Calendrier!E80="R"),Calendrier!$A80,"")</f>
        <v/>
      </c>
      <c r="D79" s="173" t="str">
        <f>IF(AND(D$1=Calendrier!F$1,Calendrier!F80="R"),Calendrier!$A80,"")</f>
        <v/>
      </c>
      <c r="E79" s="173" t="str">
        <f>IF(AND(E$1=Calendrier!G$1,Calendrier!G80="R"),Calendrier!$A80,"")</f>
        <v/>
      </c>
      <c r="F79" s="173" t="str">
        <f>IF(AND(F$1=Calendrier!H$1,Calendrier!H80="R"),Calendrier!$A80,"")</f>
        <v/>
      </c>
      <c r="G79" s="173" t="str">
        <f>IF(AND(G$1=Calendrier!I$1,Calendrier!I80="R"),Calendrier!$A80,"")</f>
        <v/>
      </c>
      <c r="H79" s="173" t="str">
        <f ca="1">IF(AND(H$1=Calendrier!J$1,Calendrier!J80="R"),Calendrier!$A80,"")</f>
        <v/>
      </c>
      <c r="I79" s="173" t="str">
        <f ca="1">IF(AND(I$1=Calendrier!K$1,Calendrier!K80="R"),Calendrier!$A80,"")</f>
        <v/>
      </c>
      <c r="J79" s="173" t="str">
        <f>IF(AND(J$1=Calendrier!L$1,Calendrier!L80="R"),Calendrier!$A80,"")</f>
        <v/>
      </c>
      <c r="K79" s="173" t="str">
        <f>IF(AND(K$1=Calendrier!M$1,Calendrier!M80="R"),Calendrier!$A80,"")</f>
        <v/>
      </c>
      <c r="L79" s="173" t="str">
        <f>IF(AND(L$1=Calendrier!N$1,Calendrier!N80="R"),Calendrier!$A80,"")</f>
        <v/>
      </c>
      <c r="M79" s="173" t="str">
        <f>IF(AND(M$1=Calendrier!O$1,Calendrier!O80="R"),Calendrier!$A80,"")</f>
        <v/>
      </c>
      <c r="N79" s="173" t="str">
        <f>IF(AND(N$1=Calendrier!P$1,Calendrier!P80="R"),Calendrier!$A80,"")</f>
        <v/>
      </c>
      <c r="O79" s="173" t="str">
        <f>IF(AND(O$1=Calendrier!Q$1,Calendrier!Q80="R"),Calendrier!$A80,"")</f>
        <v/>
      </c>
      <c r="P79" s="173" t="str">
        <f>IF(AND(P$1=Calendrier!R$1,Calendrier!R80="R"),Calendrier!$A80,"")</f>
        <v/>
      </c>
      <c r="Q79" s="173" t="str">
        <f>IF(AND(Q$1=Calendrier!S$1,Calendrier!S80="R"),Calendrier!$A80,"")</f>
        <v/>
      </c>
      <c r="R79" s="173" t="str">
        <f>IF(AND(R$1=Calendrier!T$1,Calendrier!T80="R"),Calendrier!$A80,"")</f>
        <v/>
      </c>
      <c r="S79" s="173" t="str">
        <f>IF(AND(S$1=Calendrier!U$1,Calendrier!U80="R"),Calendrier!$A80,"")</f>
        <v/>
      </c>
      <c r="T79" s="173" t="str">
        <f>IF(AND(T$1=Calendrier!V$1,Calendrier!V80="R"),Calendrier!$A80,"")</f>
        <v/>
      </c>
      <c r="U79" s="173" t="str">
        <f>IF(AND(U$1=Calendrier!W$1,Calendrier!W80="R"),Calendrier!$A80,"")</f>
        <v/>
      </c>
      <c r="V79" s="173" t="str">
        <f>IF(AND(V$1=Calendrier!X$1,Calendrier!X80="R"),Calendrier!$A80,"")</f>
        <v/>
      </c>
      <c r="W79" s="173" t="str">
        <f>IF(AND(W$1=Calendrier!Y$1,Calendrier!Y80="R"),Calendrier!$A80,"")</f>
        <v/>
      </c>
      <c r="X79" s="173" t="str">
        <f>IF(AND(X$1=Calendrier!Z$1,Calendrier!Z80="R"),Calendrier!$A80,"")</f>
        <v/>
      </c>
      <c r="Y79" s="173" t="str">
        <f>IF(AND(Y$1=Calendrier!AA$1,Calendrier!AA80="R"),Calendrier!$A80,"")</f>
        <v/>
      </c>
      <c r="Z79" s="173" t="str">
        <f>IF(AND(Z$1=Calendrier!AB$1,Calendrier!AB80="R"),Calendrier!$A80,"")</f>
        <v/>
      </c>
      <c r="AA79" s="173" t="str">
        <f>IF(AND(AA$1=Calendrier!AC$1,Calendrier!AC80="R"),Calendrier!$A80,"")</f>
        <v/>
      </c>
      <c r="AB79" s="173" t="str">
        <f>IF(AND(AB$1=Calendrier!AD$1,Calendrier!AD80="R"),Calendrier!$A80,"")</f>
        <v/>
      </c>
      <c r="AC79" s="173" t="str">
        <f>IF(AND(AC$1=Calendrier!AE$1,Calendrier!AE80="R"),Calendrier!$A80,"")</f>
        <v/>
      </c>
      <c r="AD79" s="173" t="str">
        <f>IF(AND(AD$1=Calendrier!AF$1,Calendrier!AF80="R"),Calendrier!$A80,"")</f>
        <v/>
      </c>
      <c r="AE79" s="173" t="str">
        <f>IF(AND(AE$1=Calendrier!AG$1,Calendrier!AG80="R"),Calendrier!$A80,"")</f>
        <v/>
      </c>
      <c r="AF79" s="173" t="str">
        <f>IF(AND(AF$1=Calendrier!AH$1,Calendrier!AH80="R"),Calendrier!$A80,"")</f>
        <v/>
      </c>
      <c r="AG79" s="173" t="str">
        <f>IF(AND(AG$1=Calendrier!AI$1,Calendrier!AI80="R"),Calendrier!$A80,"")</f>
        <v/>
      </c>
      <c r="AH79" s="173" t="str">
        <f>IF(AND(AH$1=Calendrier!AJ$1,Calendrier!AJ80="R"),Calendrier!$A80,"")</f>
        <v/>
      </c>
      <c r="AI79" s="173" t="str">
        <f>IF(AND(AI$1=Calendrier!AK$1,Calendrier!AK80="R"),Calendrier!$A80,"")</f>
        <v/>
      </c>
      <c r="AJ79" s="173" t="str">
        <f>IF(AND(AJ$1=Calendrier!AL$1,Calendrier!AL80="R"),Calendrier!$A80,"")</f>
        <v/>
      </c>
      <c r="AK79" s="173" t="str">
        <f>IF(AND(AK$1=Calendrier!AM$1,Calendrier!AM80="R"),Calendrier!$A80,"")</f>
        <v/>
      </c>
      <c r="AL79" s="173" t="str">
        <f>IF(AND(AL$1=Calendrier!AN$1,Calendrier!AN80="R"),Calendrier!$A80,"")</f>
        <v/>
      </c>
      <c r="AM79" s="173" t="str">
        <f>IF(AND(AM$1=Calendrier!AO$1,Calendrier!AO80="R"),Calendrier!$A80,"")</f>
        <v/>
      </c>
      <c r="AN79" s="173" t="str">
        <f>IF(AND(AN$1=Calendrier!AP$1,Calendrier!AP80="R"),Calendrier!$A80,"")</f>
        <v/>
      </c>
      <c r="AO79" s="173" t="str">
        <f>IF(AND(AO$1=Calendrier!AQ$1,Calendrier!AQ80="R"),Calendrier!$A80,"")</f>
        <v/>
      </c>
      <c r="AP79" s="173" t="str">
        <f>IF(AND(AP$1=Calendrier!AR$1,Calendrier!AR80="R"),Calendrier!$A80,"")</f>
        <v/>
      </c>
      <c r="AQ79" s="173" t="str">
        <f>IF(AND(AQ$1=Calendrier!AS$1,Calendrier!AS80="R"),Calendrier!$A80,"")</f>
        <v/>
      </c>
      <c r="AR79" s="173" t="str">
        <f>IF(AND(AR$1=Calendrier!AT$1,Calendrier!AT80="R"),Calendrier!$A80,"")</f>
        <v/>
      </c>
      <c r="AS79" s="173" t="str">
        <f>IF(AND(AS$1=Calendrier!AU$1,Calendrier!AU80="R"),Calendrier!$A80,"")</f>
        <v/>
      </c>
      <c r="AT79" s="173" t="str">
        <f>IF(AND(AT$1=Calendrier!AV$1,Calendrier!AV80="R"),Calendrier!$A80,"")</f>
        <v/>
      </c>
      <c r="AU79" s="173" t="str">
        <f>IF(AND(AU$1=Calendrier!AW$1,Calendrier!AW80="R"),Calendrier!$A80,"")</f>
        <v/>
      </c>
      <c r="AV79" s="173" t="str">
        <f>IF(AND(AV$1=Calendrier!AX$1,Calendrier!AX80="R"),Calendrier!$A80,"")</f>
        <v/>
      </c>
      <c r="AW79" s="173" t="str">
        <f>IF(AND(AW$1=Calendrier!AY$1,Calendrier!AY80="R"),Calendrier!$A80,"")</f>
        <v/>
      </c>
      <c r="AX79" s="173" t="str">
        <f>IF(AND(AX$1=Calendrier!AZ$1,Calendrier!AZ80="R"),Calendrier!$A80,"")</f>
        <v/>
      </c>
      <c r="AY79" s="173" t="str">
        <f>IF(AND(AY$1=Calendrier!BA$1,Calendrier!BA80="R"),Calendrier!$A80,"")</f>
        <v/>
      </c>
      <c r="AZ79" s="173" t="str">
        <f>IF(AND(AZ$1=Calendrier!BB$1,Calendrier!BB80="R"),Calendrier!$A80,"")</f>
        <v/>
      </c>
    </row>
    <row r="80" spans="1:52" x14ac:dyDescent="0.2">
      <c r="A80" s="173" t="str">
        <f>IF(AND(A$1=Calendrier!C$1,Calendrier!C81="R"),Calendrier!$A81,"")</f>
        <v/>
      </c>
      <c r="B80" s="173" t="str">
        <f>IF(AND(B$1=Calendrier!D$1,Calendrier!D81="R"),Calendrier!$A81,"")</f>
        <v/>
      </c>
      <c r="C80" s="173" t="str">
        <f>IF(AND(C$1=Calendrier!E$1,Calendrier!E81="R"),Calendrier!$A81,"")</f>
        <v/>
      </c>
      <c r="D80" s="173" t="str">
        <f>IF(AND(D$1=Calendrier!F$1,Calendrier!F81="R"),Calendrier!$A81,"")</f>
        <v/>
      </c>
      <c r="E80" s="173" t="str">
        <f>IF(AND(E$1=Calendrier!G$1,Calendrier!G81="R"),Calendrier!$A81,"")</f>
        <v/>
      </c>
      <c r="F80" s="173" t="str">
        <f>IF(AND(F$1=Calendrier!H$1,Calendrier!H81="R"),Calendrier!$A81,"")</f>
        <v/>
      </c>
      <c r="G80" s="173" t="str">
        <f>IF(AND(G$1=Calendrier!I$1,Calendrier!I81="R"),Calendrier!$A81,"")</f>
        <v/>
      </c>
      <c r="H80" s="173" t="str">
        <f>IF(AND(H$1=Calendrier!J$1,Calendrier!J81="R"),Calendrier!$A81,"")</f>
        <v/>
      </c>
      <c r="I80" s="173" t="str">
        <f>IF(AND(I$1=Calendrier!K$1,Calendrier!K81="R"),Calendrier!$A81,"")</f>
        <v/>
      </c>
      <c r="J80" s="173" t="str">
        <f>IF(AND(J$1=Calendrier!L$1,Calendrier!L81="R"),Calendrier!$A81,"")</f>
        <v/>
      </c>
      <c r="K80" s="173" t="str">
        <f>IF(AND(K$1=Calendrier!M$1,Calendrier!M81="R"),Calendrier!$A81,"")</f>
        <v/>
      </c>
      <c r="L80" s="173" t="str">
        <f>IF(AND(L$1=Calendrier!N$1,Calendrier!N81="R"),Calendrier!$A81,"")</f>
        <v/>
      </c>
      <c r="M80" s="173" t="str">
        <f>IF(AND(M$1=Calendrier!O$1,Calendrier!O81="R"),Calendrier!$A81,"")</f>
        <v/>
      </c>
      <c r="N80" s="173" t="str">
        <f>IF(AND(N$1=Calendrier!P$1,Calendrier!P81="R"),Calendrier!$A81,"")</f>
        <v/>
      </c>
      <c r="O80" s="173" t="str">
        <f>IF(AND(O$1=Calendrier!Q$1,Calendrier!Q81="R"),Calendrier!$A81,"")</f>
        <v/>
      </c>
      <c r="P80" s="173" t="str">
        <f>IF(AND(P$1=Calendrier!R$1,Calendrier!R81="R"),Calendrier!$A81,"")</f>
        <v/>
      </c>
      <c r="Q80" s="173" t="str">
        <f>IF(AND(Q$1=Calendrier!S$1,Calendrier!S81="R"),Calendrier!$A81,"")</f>
        <v/>
      </c>
      <c r="R80" s="173" t="str">
        <f>IF(AND(R$1=Calendrier!T$1,Calendrier!T81="R"),Calendrier!$A81,"")</f>
        <v/>
      </c>
      <c r="S80" s="173" t="str">
        <f>IF(AND(S$1=Calendrier!U$1,Calendrier!U81="R"),Calendrier!$A81,"")</f>
        <v/>
      </c>
      <c r="T80" s="173" t="str">
        <f>IF(AND(T$1=Calendrier!V$1,Calendrier!V81="R"),Calendrier!$A81,"")</f>
        <v/>
      </c>
      <c r="U80" s="173" t="str">
        <f>IF(AND(U$1=Calendrier!W$1,Calendrier!W81="R"),Calendrier!$A81,"")</f>
        <v/>
      </c>
      <c r="V80" s="173" t="str">
        <f>IF(AND(V$1=Calendrier!X$1,Calendrier!X81="R"),Calendrier!$A81,"")</f>
        <v/>
      </c>
      <c r="W80" s="173" t="str">
        <f>IF(AND(W$1=Calendrier!Y$1,Calendrier!Y81="R"),Calendrier!$A81,"")</f>
        <v/>
      </c>
      <c r="X80" s="173" t="str">
        <f>IF(AND(X$1=Calendrier!Z$1,Calendrier!Z81="R"),Calendrier!$A81,"")</f>
        <v/>
      </c>
      <c r="Y80" s="173" t="str">
        <f>IF(AND(Y$1=Calendrier!AA$1,Calendrier!AA81="R"),Calendrier!$A81,"")</f>
        <v/>
      </c>
      <c r="Z80" s="173" t="str">
        <f>IF(AND(Z$1=Calendrier!AB$1,Calendrier!AB81="R"),Calendrier!$A81,"")</f>
        <v/>
      </c>
      <c r="AA80" s="173" t="str">
        <f>IF(AND(AA$1=Calendrier!AC$1,Calendrier!AC81="R"),Calendrier!$A81,"")</f>
        <v/>
      </c>
      <c r="AB80" s="173" t="str">
        <f>IF(AND(AB$1=Calendrier!AD$1,Calendrier!AD81="R"),Calendrier!$A81,"")</f>
        <v/>
      </c>
      <c r="AC80" s="173" t="str">
        <f>IF(AND(AC$1=Calendrier!AE$1,Calendrier!AE81="R"),Calendrier!$A81,"")</f>
        <v/>
      </c>
      <c r="AD80" s="173" t="str">
        <f>IF(AND(AD$1=Calendrier!AF$1,Calendrier!AF81="R"),Calendrier!$A81,"")</f>
        <v/>
      </c>
      <c r="AE80" s="173" t="str">
        <f>IF(AND(AE$1=Calendrier!AG$1,Calendrier!AG81="R"),Calendrier!$A81,"")</f>
        <v/>
      </c>
      <c r="AF80" s="173" t="str">
        <f>IF(AND(AF$1=Calendrier!AH$1,Calendrier!AH81="R"),Calendrier!$A81,"")</f>
        <v/>
      </c>
      <c r="AG80" s="173" t="str">
        <f>IF(AND(AG$1=Calendrier!AI$1,Calendrier!AI81="R"),Calendrier!$A81,"")</f>
        <v/>
      </c>
      <c r="AH80" s="173" t="str">
        <f>IF(AND(AH$1=Calendrier!AJ$1,Calendrier!AJ81="R"),Calendrier!$A81,"")</f>
        <v/>
      </c>
      <c r="AI80" s="173" t="str">
        <f>IF(AND(AI$1=Calendrier!AK$1,Calendrier!AK81="R"),Calendrier!$A81,"")</f>
        <v/>
      </c>
      <c r="AJ80" s="173" t="str">
        <f>IF(AND(AJ$1=Calendrier!AL$1,Calendrier!AL81="R"),Calendrier!$A81,"")</f>
        <v/>
      </c>
      <c r="AK80" s="173" t="str">
        <f>IF(AND(AK$1=Calendrier!AM$1,Calendrier!AM81="R"),Calendrier!$A81,"")</f>
        <v/>
      </c>
      <c r="AL80" s="173" t="str">
        <f>IF(AND(AL$1=Calendrier!AN$1,Calendrier!AN81="R"),Calendrier!$A81,"")</f>
        <v/>
      </c>
      <c r="AM80" s="173" t="str">
        <f>IF(AND(AM$1=Calendrier!AO$1,Calendrier!AO81="R"),Calendrier!$A81,"")</f>
        <v/>
      </c>
      <c r="AN80" s="173" t="str">
        <f>IF(AND(AN$1=Calendrier!AP$1,Calendrier!AP81="R"),Calendrier!$A81,"")</f>
        <v/>
      </c>
      <c r="AO80" s="173" t="str">
        <f>IF(AND(AO$1=Calendrier!AQ$1,Calendrier!AQ81="R"),Calendrier!$A81,"")</f>
        <v/>
      </c>
      <c r="AP80" s="173" t="str">
        <f>IF(AND(AP$1=Calendrier!AR$1,Calendrier!AR81="R"),Calendrier!$A81,"")</f>
        <v/>
      </c>
      <c r="AQ80" s="173" t="str">
        <f>IF(AND(AQ$1=Calendrier!AS$1,Calendrier!AS81="R"),Calendrier!$A81,"")</f>
        <v>poire de terre</v>
      </c>
      <c r="AR80" s="173" t="str">
        <f>IF(AND(AR$1=Calendrier!AT$1,Calendrier!AT81="R"),Calendrier!$A81,"")</f>
        <v>poire de terre</v>
      </c>
      <c r="AS80" s="173" t="str">
        <f>IF(AND(AS$1=Calendrier!AU$1,Calendrier!AU81="R"),Calendrier!$A81,"")</f>
        <v/>
      </c>
      <c r="AT80" s="173" t="str">
        <f>IF(AND(AT$1=Calendrier!AV$1,Calendrier!AV81="R"),Calendrier!$A81,"")</f>
        <v/>
      </c>
      <c r="AU80" s="173" t="str">
        <f>IF(AND(AU$1=Calendrier!AW$1,Calendrier!AW81="R"),Calendrier!$A81,"")</f>
        <v/>
      </c>
      <c r="AV80" s="173" t="str">
        <f>IF(AND(AV$1=Calendrier!AX$1,Calendrier!AX81="R"),Calendrier!$A81,"")</f>
        <v/>
      </c>
      <c r="AW80" s="173" t="str">
        <f>IF(AND(AW$1=Calendrier!AY$1,Calendrier!AY81="R"),Calendrier!$A81,"")</f>
        <v/>
      </c>
      <c r="AX80" s="173" t="str">
        <f>IF(AND(AX$1=Calendrier!AZ$1,Calendrier!AZ81="R"),Calendrier!$A81,"")</f>
        <v/>
      </c>
      <c r="AY80" s="173" t="str">
        <f>IF(AND(AY$1=Calendrier!BA$1,Calendrier!BA81="R"),Calendrier!$A81,"")</f>
        <v/>
      </c>
      <c r="AZ80" s="173" t="str">
        <f>IF(AND(AZ$1=Calendrier!BB$1,Calendrier!BB81="R"),Calendrier!$A81,"")</f>
        <v/>
      </c>
    </row>
    <row r="81" spans="1:52" x14ac:dyDescent="0.2">
      <c r="A81" s="173" t="str">
        <f>IF(AND(A$1=Calendrier!C$1,Calendrier!C82="R"),Calendrier!$A82,"")</f>
        <v/>
      </c>
      <c r="B81" s="173" t="str">
        <f>IF(AND(B$1=Calendrier!D$1,Calendrier!D82="R"),Calendrier!$A82,"")</f>
        <v/>
      </c>
      <c r="C81" s="173" t="str">
        <f>IF(AND(C$1=Calendrier!E$1,Calendrier!E82="R"),Calendrier!$A82,"")</f>
        <v/>
      </c>
      <c r="D81" s="173" t="str">
        <f>IF(AND(D$1=Calendrier!F$1,Calendrier!F82="R"),Calendrier!$A82,"")</f>
        <v/>
      </c>
      <c r="E81" s="173" t="str">
        <f>IF(AND(E$1=Calendrier!G$1,Calendrier!G82="R"),Calendrier!$A82,"")</f>
        <v/>
      </c>
      <c r="F81" s="173" t="str">
        <f>IF(AND(F$1=Calendrier!H$1,Calendrier!H82="R"),Calendrier!$A82,"")</f>
        <v/>
      </c>
      <c r="G81" s="173" t="str">
        <f>IF(AND(G$1=Calendrier!I$1,Calendrier!I82="R"),Calendrier!$A82,"")</f>
        <v/>
      </c>
      <c r="H81" s="173" t="str">
        <f>IF(AND(H$1=Calendrier!J$1,Calendrier!J82="R"),Calendrier!$A82,"")</f>
        <v/>
      </c>
      <c r="I81" s="173" t="str">
        <f>IF(AND(I$1=Calendrier!K$1,Calendrier!K82="R"),Calendrier!$A82,"")</f>
        <v/>
      </c>
      <c r="J81" s="173" t="str">
        <f>IF(AND(J$1=Calendrier!L$1,Calendrier!L82="R"),Calendrier!$A82,"")</f>
        <v/>
      </c>
      <c r="K81" s="173" t="str">
        <f>IF(AND(K$1=Calendrier!M$1,Calendrier!M82="R"),Calendrier!$A82,"")</f>
        <v/>
      </c>
      <c r="L81" s="173" t="str">
        <f>IF(AND(L$1=Calendrier!N$1,Calendrier!N82="R"),Calendrier!$A82,"")</f>
        <v/>
      </c>
      <c r="M81" s="173" t="str">
        <f>IF(AND(M$1=Calendrier!O$1,Calendrier!O82="R"),Calendrier!$A82,"")</f>
        <v/>
      </c>
      <c r="N81" s="173" t="str">
        <f>IF(AND(N$1=Calendrier!P$1,Calendrier!P82="R"),Calendrier!$A82,"")</f>
        <v/>
      </c>
      <c r="O81" s="173" t="str">
        <f>IF(AND(O$1=Calendrier!Q$1,Calendrier!Q82="R"),Calendrier!$A82,"")</f>
        <v/>
      </c>
      <c r="P81" s="173" t="str">
        <f>IF(AND(P$1=Calendrier!R$1,Calendrier!R82="R"),Calendrier!$A82,"")</f>
        <v/>
      </c>
      <c r="Q81" s="173" t="str">
        <f>IF(AND(Q$1=Calendrier!S$1,Calendrier!S82="R"),Calendrier!$A82,"")</f>
        <v/>
      </c>
      <c r="R81" s="173" t="str">
        <f>IF(AND(R$1=Calendrier!T$1,Calendrier!T82="R"),Calendrier!$A82,"")</f>
        <v/>
      </c>
      <c r="S81" s="173" t="str">
        <f>IF(AND(S$1=Calendrier!U$1,Calendrier!U82="R"),Calendrier!$A82,"")</f>
        <v/>
      </c>
      <c r="T81" s="173" t="str">
        <f>IF(AND(T$1=Calendrier!V$1,Calendrier!V82="R"),Calendrier!$A82,"")</f>
        <v/>
      </c>
      <c r="U81" s="173" t="str">
        <f>IF(AND(U$1=Calendrier!W$1,Calendrier!W82="R"),Calendrier!$A82,"")</f>
        <v/>
      </c>
      <c r="V81" s="173" t="str">
        <f>IF(AND(V$1=Calendrier!X$1,Calendrier!X82="R"),Calendrier!$A82,"")</f>
        <v/>
      </c>
      <c r="W81" s="173" t="str">
        <f>IF(AND(W$1=Calendrier!Y$1,Calendrier!Y82="R"),Calendrier!$A82,"")</f>
        <v/>
      </c>
      <c r="X81" s="173" t="str">
        <f>IF(AND(X$1=Calendrier!Z$1,Calendrier!Z82="R"),Calendrier!$A82,"")</f>
        <v/>
      </c>
      <c r="Y81" s="173" t="str">
        <f>IF(AND(Y$1=Calendrier!AA$1,Calendrier!AA82="R"),Calendrier!$A82,"")</f>
        <v/>
      </c>
      <c r="Z81" s="173" t="str">
        <f>IF(AND(Z$1=Calendrier!AB$1,Calendrier!AB82="R"),Calendrier!$A82,"")</f>
        <v/>
      </c>
      <c r="AA81" s="173" t="str">
        <f>IF(AND(AA$1=Calendrier!AC$1,Calendrier!AC82="R"),Calendrier!$A82,"")</f>
        <v/>
      </c>
      <c r="AB81" s="173" t="str">
        <f>IF(AND(AB$1=Calendrier!AD$1,Calendrier!AD82="R"),Calendrier!$A82,"")</f>
        <v/>
      </c>
      <c r="AC81" s="173" t="str">
        <f>IF(AND(AC$1=Calendrier!AE$1,Calendrier!AE82="R"),Calendrier!$A82,"")</f>
        <v/>
      </c>
      <c r="AD81" s="173" t="str">
        <f>IF(AND(AD$1=Calendrier!AF$1,Calendrier!AF82="R"),Calendrier!$A82,"")</f>
        <v/>
      </c>
      <c r="AE81" s="173" t="str">
        <f>IF(AND(AE$1=Calendrier!AG$1,Calendrier!AG82="R"),Calendrier!$A82,"")</f>
        <v/>
      </c>
      <c r="AF81" s="173" t="str">
        <f>IF(AND(AF$1=Calendrier!AH$1,Calendrier!AH82="R"),Calendrier!$A82,"")</f>
        <v/>
      </c>
      <c r="AG81" s="173" t="str">
        <f>IF(AND(AG$1=Calendrier!AI$1,Calendrier!AI82="R"),Calendrier!$A82,"")</f>
        <v/>
      </c>
      <c r="AH81" s="173" t="str">
        <f>IF(AND(AH$1=Calendrier!AJ$1,Calendrier!AJ82="R"),Calendrier!$A82,"")</f>
        <v/>
      </c>
      <c r="AI81" s="173" t="str">
        <f>IF(AND(AI$1=Calendrier!AK$1,Calendrier!AK82="R"),Calendrier!$A82,"")</f>
        <v/>
      </c>
      <c r="AJ81" s="173" t="str">
        <f>IF(AND(AJ$1=Calendrier!AL$1,Calendrier!AL82="R"),Calendrier!$A82,"")</f>
        <v/>
      </c>
      <c r="AK81" s="173" t="str">
        <f>IF(AND(AK$1=Calendrier!AM$1,Calendrier!AM82="R"),Calendrier!$A82,"")</f>
        <v/>
      </c>
      <c r="AL81" s="173" t="str">
        <f>IF(AND(AL$1=Calendrier!AN$1,Calendrier!AN82="R"),Calendrier!$A82,"")</f>
        <v/>
      </c>
      <c r="AM81" s="173" t="str">
        <f>IF(AND(AM$1=Calendrier!AO$1,Calendrier!AO82="R"),Calendrier!$A82,"")</f>
        <v/>
      </c>
      <c r="AN81" s="173" t="str">
        <f>IF(AND(AN$1=Calendrier!AP$1,Calendrier!AP82="R"),Calendrier!$A82,"")</f>
        <v/>
      </c>
      <c r="AO81" s="173" t="str">
        <f>IF(AND(AO$1=Calendrier!AQ$1,Calendrier!AQ82="R"),Calendrier!$A82,"")</f>
        <v/>
      </c>
      <c r="AP81" s="173" t="str">
        <f>IF(AND(AP$1=Calendrier!AR$1,Calendrier!AR82="R"),Calendrier!$A82,"")</f>
        <v/>
      </c>
      <c r="AQ81" s="173" t="str">
        <f ca="1">IF(AND(AQ$1=Calendrier!AS$1,Calendrier!AS82="R"),Calendrier!$A82,"")</f>
        <v/>
      </c>
      <c r="AR81" s="173" t="str">
        <f ca="1">IF(AND(AR$1=Calendrier!AT$1,Calendrier!AT82="R"),Calendrier!$A82,"")</f>
        <v/>
      </c>
      <c r="AS81" s="173" t="str">
        <f>IF(AND(AS$1=Calendrier!AU$1,Calendrier!AU82="R"),Calendrier!$A82,"")</f>
        <v/>
      </c>
      <c r="AT81" s="173" t="str">
        <f>IF(AND(AT$1=Calendrier!AV$1,Calendrier!AV82="R"),Calendrier!$A82,"")</f>
        <v/>
      </c>
      <c r="AU81" s="173" t="str">
        <f>IF(AND(AU$1=Calendrier!AW$1,Calendrier!AW82="R"),Calendrier!$A82,"")</f>
        <v/>
      </c>
      <c r="AV81" s="173" t="str">
        <f>IF(AND(AV$1=Calendrier!AX$1,Calendrier!AX82="R"),Calendrier!$A82,"")</f>
        <v/>
      </c>
      <c r="AW81" s="173" t="str">
        <f>IF(AND(AW$1=Calendrier!AY$1,Calendrier!AY82="R"),Calendrier!$A82,"")</f>
        <v/>
      </c>
      <c r="AX81" s="173" t="str">
        <f>IF(AND(AX$1=Calendrier!AZ$1,Calendrier!AZ82="R"),Calendrier!$A82,"")</f>
        <v/>
      </c>
      <c r="AY81" s="173" t="str">
        <f>IF(AND(AY$1=Calendrier!BA$1,Calendrier!BA82="R"),Calendrier!$A82,"")</f>
        <v/>
      </c>
      <c r="AZ81" s="173" t="str">
        <f>IF(AND(AZ$1=Calendrier!BB$1,Calendrier!BB82="R"),Calendrier!$A82,"")</f>
        <v/>
      </c>
    </row>
    <row r="82" spans="1:52" x14ac:dyDescent="0.2">
      <c r="A82" s="173" t="str">
        <f>IF(AND(A$1=Calendrier!C$1,Calendrier!C83="R"),Calendrier!$A83,"")</f>
        <v/>
      </c>
      <c r="B82" s="173" t="str">
        <f>IF(AND(B$1=Calendrier!D$1,Calendrier!D83="R"),Calendrier!$A83,"")</f>
        <v/>
      </c>
      <c r="C82" s="173" t="str">
        <f>IF(AND(C$1=Calendrier!E$1,Calendrier!E83="R"),Calendrier!$A83,"")</f>
        <v/>
      </c>
      <c r="D82" s="173" t="str">
        <f>IF(AND(D$1=Calendrier!F$1,Calendrier!F83="R"),Calendrier!$A83,"")</f>
        <v/>
      </c>
      <c r="E82" s="173" t="str">
        <f>IF(AND(E$1=Calendrier!G$1,Calendrier!G83="R"),Calendrier!$A83,"")</f>
        <v/>
      </c>
      <c r="F82" s="173" t="str">
        <f>IF(AND(F$1=Calendrier!H$1,Calendrier!H83="R"),Calendrier!$A83,"")</f>
        <v/>
      </c>
      <c r="G82" s="173" t="str">
        <f>IF(AND(G$1=Calendrier!I$1,Calendrier!I83="R"),Calendrier!$A83,"")</f>
        <v/>
      </c>
      <c r="H82" s="173" t="str">
        <f>IF(AND(H$1=Calendrier!J$1,Calendrier!J83="R"),Calendrier!$A83,"")</f>
        <v/>
      </c>
      <c r="I82" s="173" t="str">
        <f>IF(AND(I$1=Calendrier!K$1,Calendrier!K83="R"),Calendrier!$A83,"")</f>
        <v/>
      </c>
      <c r="J82" s="173" t="str">
        <f>IF(AND(J$1=Calendrier!L$1,Calendrier!L83="R"),Calendrier!$A83,"")</f>
        <v/>
      </c>
      <c r="K82" s="173" t="str">
        <f>IF(AND(K$1=Calendrier!M$1,Calendrier!M83="R"),Calendrier!$A83,"")</f>
        <v/>
      </c>
      <c r="L82" s="173" t="str">
        <f>IF(AND(L$1=Calendrier!N$1,Calendrier!N83="R"),Calendrier!$A83,"")</f>
        <v/>
      </c>
      <c r="M82" s="173" t="str">
        <f>IF(AND(M$1=Calendrier!O$1,Calendrier!O83="R"),Calendrier!$A83,"")</f>
        <v/>
      </c>
      <c r="N82" s="173" t="str">
        <f>IF(AND(N$1=Calendrier!P$1,Calendrier!P83="R"),Calendrier!$A83,"")</f>
        <v/>
      </c>
      <c r="O82" s="173" t="str">
        <f>IF(AND(O$1=Calendrier!Q$1,Calendrier!Q83="R"),Calendrier!$A83,"")</f>
        <v/>
      </c>
      <c r="P82" s="173" t="str">
        <f>IF(AND(P$1=Calendrier!R$1,Calendrier!R83="R"),Calendrier!$A83,"")</f>
        <v/>
      </c>
      <c r="Q82" s="173" t="str">
        <f>IF(AND(Q$1=Calendrier!S$1,Calendrier!S83="R"),Calendrier!$A83,"")</f>
        <v/>
      </c>
      <c r="R82" s="173" t="str">
        <f>IF(AND(R$1=Calendrier!T$1,Calendrier!T83="R"),Calendrier!$A83,"")</f>
        <v/>
      </c>
      <c r="S82" s="173" t="str">
        <f>IF(AND(S$1=Calendrier!U$1,Calendrier!U83="R"),Calendrier!$A83,"")</f>
        <v/>
      </c>
      <c r="T82" s="173" t="str">
        <f>IF(AND(T$1=Calendrier!V$1,Calendrier!V83="R"),Calendrier!$A83,"")</f>
        <v/>
      </c>
      <c r="U82" s="173" t="str">
        <f>IF(AND(U$1=Calendrier!W$1,Calendrier!W83="R"),Calendrier!$A83,"")</f>
        <v/>
      </c>
      <c r="V82" s="173" t="str">
        <f ca="1">IF(AND(V$1=Calendrier!X$1,Calendrier!X83="R"),Calendrier!$A83,"")</f>
        <v/>
      </c>
      <c r="W82" s="173" t="str">
        <f ca="1">IF(AND(W$1=Calendrier!Y$1,Calendrier!Y83="R"),Calendrier!$A83,"")</f>
        <v/>
      </c>
      <c r="X82" s="173" t="str">
        <f>IF(AND(X$1=Calendrier!Z$1,Calendrier!Z83="R"),Calendrier!$A83,"")</f>
        <v/>
      </c>
      <c r="Y82" s="173" t="str">
        <f>IF(AND(Y$1=Calendrier!AA$1,Calendrier!AA83="R"),Calendrier!$A83,"")</f>
        <v/>
      </c>
      <c r="Z82" s="173" t="str">
        <f>IF(AND(Z$1=Calendrier!AB$1,Calendrier!AB83="R"),Calendrier!$A83,"")</f>
        <v/>
      </c>
      <c r="AA82" s="173" t="str">
        <f>IF(AND(AA$1=Calendrier!AC$1,Calendrier!AC83="R"),Calendrier!$A83,"")</f>
        <v/>
      </c>
      <c r="AB82" s="173" t="str">
        <f>IF(AND(AB$1=Calendrier!AD$1,Calendrier!AD83="R"),Calendrier!$A83,"")</f>
        <v/>
      </c>
      <c r="AC82" s="173" t="str">
        <f>IF(AND(AC$1=Calendrier!AE$1,Calendrier!AE83="R"),Calendrier!$A83,"")</f>
        <v/>
      </c>
      <c r="AD82" s="173" t="str">
        <f>IF(AND(AD$1=Calendrier!AF$1,Calendrier!AF83="R"),Calendrier!$A83,"")</f>
        <v/>
      </c>
      <c r="AE82" s="173" t="str">
        <f ca="1">IF(AND(AE$1=Calendrier!AG$1,Calendrier!AG83="R"),Calendrier!$A83,"")</f>
        <v/>
      </c>
      <c r="AF82" s="173" t="str">
        <f>IF(AND(AF$1=Calendrier!AH$1,Calendrier!AH83="R"),Calendrier!$A83,"")</f>
        <v/>
      </c>
      <c r="AG82" s="173" t="str">
        <f>IF(AND(AG$1=Calendrier!AI$1,Calendrier!AI83="R"),Calendrier!$A83,"")</f>
        <v/>
      </c>
      <c r="AH82" s="173" t="str">
        <f>IF(AND(AH$1=Calendrier!AJ$1,Calendrier!AJ83="R"),Calendrier!$A83,"")</f>
        <v/>
      </c>
      <c r="AI82" s="173" t="str">
        <f>IF(AND(AI$1=Calendrier!AK$1,Calendrier!AK83="R"),Calendrier!$A83,"")</f>
        <v/>
      </c>
      <c r="AJ82" s="173" t="str">
        <f>IF(AND(AJ$1=Calendrier!AL$1,Calendrier!AL83="R"),Calendrier!$A83,"")</f>
        <v/>
      </c>
      <c r="AK82" s="173" t="str">
        <f ca="1">IF(AND(AK$1=Calendrier!AM$1,Calendrier!AM83="R"),Calendrier!$A83,"")</f>
        <v/>
      </c>
      <c r="AL82" s="173" t="str">
        <f ca="1">IF(AND(AL$1=Calendrier!AN$1,Calendrier!AN83="R"),Calendrier!$A83,"")</f>
        <v/>
      </c>
      <c r="AM82" s="173" t="str">
        <f>IF(AND(AM$1=Calendrier!AO$1,Calendrier!AO83="R"),Calendrier!$A83,"")</f>
        <v/>
      </c>
      <c r="AN82" s="173" t="str">
        <f>IF(AND(AN$1=Calendrier!AP$1,Calendrier!AP83="R"),Calendrier!$A83,"")</f>
        <v/>
      </c>
      <c r="AO82" s="173" t="str">
        <f>IF(AND(AO$1=Calendrier!AQ$1,Calendrier!AQ83="R"),Calendrier!$A83,"")</f>
        <v/>
      </c>
      <c r="AP82" s="173" t="str">
        <f>IF(AND(AP$1=Calendrier!AR$1,Calendrier!AR83="R"),Calendrier!$A83,"")</f>
        <v/>
      </c>
      <c r="AQ82" s="173" t="str">
        <f>IF(AND(AQ$1=Calendrier!AS$1,Calendrier!AS83="R"),Calendrier!$A83,"")</f>
        <v/>
      </c>
      <c r="AR82" s="173" t="str">
        <f>IF(AND(AR$1=Calendrier!AT$1,Calendrier!AT83="R"),Calendrier!$A83,"")</f>
        <v/>
      </c>
      <c r="AS82" s="173" t="str">
        <f>IF(AND(AS$1=Calendrier!AU$1,Calendrier!AU83="R"),Calendrier!$A83,"")</f>
        <v/>
      </c>
      <c r="AT82" s="173" t="str">
        <f>IF(AND(AT$1=Calendrier!AV$1,Calendrier!AV83="R"),Calendrier!$A83,"")</f>
        <v/>
      </c>
      <c r="AU82" s="173" t="str">
        <f>IF(AND(AU$1=Calendrier!AW$1,Calendrier!AW83="R"),Calendrier!$A83,"")</f>
        <v/>
      </c>
      <c r="AV82" s="173" t="str">
        <f>IF(AND(AV$1=Calendrier!AX$1,Calendrier!AX83="R"),Calendrier!$A83,"")</f>
        <v/>
      </c>
      <c r="AW82" s="173" t="str">
        <f>IF(AND(AW$1=Calendrier!AY$1,Calendrier!AY83="R"),Calendrier!$A83,"")</f>
        <v/>
      </c>
      <c r="AX82" s="173" t="str">
        <f>IF(AND(AX$1=Calendrier!AZ$1,Calendrier!AZ83="R"),Calendrier!$A83,"")</f>
        <v/>
      </c>
      <c r="AY82" s="173" t="str">
        <f>IF(AND(AY$1=Calendrier!BA$1,Calendrier!BA83="R"),Calendrier!$A83,"")</f>
        <v/>
      </c>
      <c r="AZ82" s="173" t="str">
        <f>IF(AND(AZ$1=Calendrier!BB$1,Calendrier!BB83="R"),Calendrier!$A83,"")</f>
        <v/>
      </c>
    </row>
    <row r="83" spans="1:52" x14ac:dyDescent="0.2">
      <c r="A83" s="173" t="str">
        <f>IF(AND(A$1=Calendrier!C$1,Calendrier!C84="R"),Calendrier!$A84,"")</f>
        <v>fenouil</v>
      </c>
      <c r="B83" s="173" t="str">
        <f>IF(AND(B$1=Calendrier!D$1,Calendrier!D84="R"),Calendrier!$A84,"")</f>
        <v/>
      </c>
      <c r="C83" s="173" t="str">
        <f>IF(AND(C$1=Calendrier!E$1,Calendrier!E84="R"),Calendrier!$A84,"")</f>
        <v/>
      </c>
      <c r="D83" s="173" t="str">
        <f>IF(AND(D$1=Calendrier!F$1,Calendrier!F84="R"),Calendrier!$A84,"")</f>
        <v/>
      </c>
      <c r="E83" s="173" t="str">
        <f>IF(AND(E$1=Calendrier!G$1,Calendrier!G84="R"),Calendrier!$A84,"")</f>
        <v/>
      </c>
      <c r="F83" s="173" t="str">
        <f>IF(AND(F$1=Calendrier!H$1,Calendrier!H84="R"),Calendrier!$A84,"")</f>
        <v/>
      </c>
      <c r="G83" s="173" t="str">
        <f>IF(AND(G$1=Calendrier!I$1,Calendrier!I84="R"),Calendrier!$A84,"")</f>
        <v>fenouil</v>
      </c>
      <c r="H83" s="173" t="str">
        <f>IF(AND(H$1=Calendrier!J$1,Calendrier!J84="R"),Calendrier!$A84,"")</f>
        <v>fenouil</v>
      </c>
      <c r="I83" s="173" t="str">
        <f>IF(AND(I$1=Calendrier!K$1,Calendrier!K84="R"),Calendrier!$A84,"")</f>
        <v/>
      </c>
      <c r="J83" s="173" t="str">
        <f>IF(AND(J$1=Calendrier!L$1,Calendrier!L84="R"),Calendrier!$A84,"")</f>
        <v/>
      </c>
      <c r="K83" s="173" t="str">
        <f>IF(AND(K$1=Calendrier!M$1,Calendrier!M84="R"),Calendrier!$A84,"")</f>
        <v/>
      </c>
      <c r="L83" s="173" t="str">
        <f>IF(AND(L$1=Calendrier!N$1,Calendrier!N84="R"),Calendrier!$A84,"")</f>
        <v/>
      </c>
      <c r="M83" s="173" t="str">
        <f>IF(AND(M$1=Calendrier!O$1,Calendrier!O84="R"),Calendrier!$A84,"")</f>
        <v/>
      </c>
      <c r="N83" s="173" t="str">
        <f>IF(AND(N$1=Calendrier!P$1,Calendrier!P84="R"),Calendrier!$A84,"")</f>
        <v/>
      </c>
      <c r="O83" s="173" t="str">
        <f>IF(AND(O$1=Calendrier!Q$1,Calendrier!Q84="R"),Calendrier!$A84,"")</f>
        <v/>
      </c>
      <c r="P83" s="173" t="str">
        <f>IF(AND(P$1=Calendrier!R$1,Calendrier!R84="R"),Calendrier!$A84,"")</f>
        <v/>
      </c>
      <c r="Q83" s="173" t="str">
        <f>IF(AND(Q$1=Calendrier!S$1,Calendrier!S84="R"),Calendrier!$A84,"")</f>
        <v/>
      </c>
      <c r="R83" s="173" t="str">
        <f>IF(AND(R$1=Calendrier!T$1,Calendrier!T84="R"),Calendrier!$A84,"")</f>
        <v/>
      </c>
      <c r="S83" s="173" t="str">
        <f>IF(AND(S$1=Calendrier!U$1,Calendrier!U84="R"),Calendrier!$A84,"")</f>
        <v/>
      </c>
      <c r="T83" s="173" t="str">
        <f>IF(AND(T$1=Calendrier!V$1,Calendrier!V84="R"),Calendrier!$A84,"")</f>
        <v/>
      </c>
      <c r="U83" s="173" t="str">
        <f>IF(AND(U$1=Calendrier!W$1,Calendrier!W84="R"),Calendrier!$A84,"")</f>
        <v/>
      </c>
      <c r="V83" s="173" t="str">
        <f>IF(AND(V$1=Calendrier!X$1,Calendrier!X84="R"),Calendrier!$A84,"")</f>
        <v/>
      </c>
      <c r="W83" s="173" t="str">
        <f>IF(AND(W$1=Calendrier!Y$1,Calendrier!Y84="R"),Calendrier!$A84,"")</f>
        <v/>
      </c>
      <c r="X83" s="173" t="str">
        <f>IF(AND(X$1=Calendrier!Z$1,Calendrier!Z84="R"),Calendrier!$A84,"")</f>
        <v/>
      </c>
      <c r="Y83" s="173" t="str">
        <f>IF(AND(Y$1=Calendrier!AA$1,Calendrier!AA84="R"),Calendrier!$A84,"")</f>
        <v/>
      </c>
      <c r="Z83" s="173" t="str">
        <f>IF(AND(Z$1=Calendrier!AB$1,Calendrier!AB84="R"),Calendrier!$A84,"")</f>
        <v/>
      </c>
      <c r="AA83" s="173" t="str">
        <f>IF(AND(AA$1=Calendrier!AC$1,Calendrier!AC84="R"),Calendrier!$A84,"")</f>
        <v/>
      </c>
      <c r="AB83" s="173" t="str">
        <f>IF(AND(AB$1=Calendrier!AD$1,Calendrier!AD84="R"),Calendrier!$A84,"")</f>
        <v/>
      </c>
      <c r="AC83" s="173" t="str">
        <f>IF(AND(AC$1=Calendrier!AE$1,Calendrier!AE84="R"),Calendrier!$A84,"")</f>
        <v/>
      </c>
      <c r="AD83" s="173" t="str">
        <f>IF(AND(AD$1=Calendrier!AF$1,Calendrier!AF84="R"),Calendrier!$A84,"")</f>
        <v/>
      </c>
      <c r="AE83" s="173" t="str">
        <f>IF(AND(AE$1=Calendrier!AG$1,Calendrier!AG84="R"),Calendrier!$A84,"")</f>
        <v/>
      </c>
      <c r="AF83" s="173" t="str">
        <f>IF(AND(AF$1=Calendrier!AH$1,Calendrier!AH84="R"),Calendrier!$A84,"")</f>
        <v/>
      </c>
      <c r="AG83" s="173" t="str">
        <f>IF(AND(AG$1=Calendrier!AI$1,Calendrier!AI84="R"),Calendrier!$A84,"")</f>
        <v/>
      </c>
      <c r="AH83" s="173" t="str">
        <f>IF(AND(AH$1=Calendrier!AJ$1,Calendrier!AJ84="R"),Calendrier!$A84,"")</f>
        <v/>
      </c>
      <c r="AI83" s="173" t="str">
        <f>IF(AND(AI$1=Calendrier!AK$1,Calendrier!AK84="R"),Calendrier!$A84,"")</f>
        <v/>
      </c>
      <c r="AJ83" s="173" t="str">
        <f>IF(AND(AJ$1=Calendrier!AL$1,Calendrier!AL84="R"),Calendrier!$A84,"")</f>
        <v/>
      </c>
      <c r="AK83" s="173" t="str">
        <f>IF(AND(AK$1=Calendrier!AM$1,Calendrier!AM84="R"),Calendrier!$A84,"")</f>
        <v/>
      </c>
      <c r="AL83" s="173" t="str">
        <f>IF(AND(AL$1=Calendrier!AN$1,Calendrier!AN84="R"),Calendrier!$A84,"")</f>
        <v/>
      </c>
      <c r="AM83" s="173" t="str">
        <f>IF(AND(AM$1=Calendrier!AO$1,Calendrier!AO84="R"),Calendrier!$A84,"")</f>
        <v/>
      </c>
      <c r="AN83" s="173" t="str">
        <f>IF(AND(AN$1=Calendrier!AP$1,Calendrier!AP84="R"),Calendrier!$A84,"")</f>
        <v/>
      </c>
      <c r="AO83" s="173" t="str">
        <f>IF(AND(AO$1=Calendrier!AQ$1,Calendrier!AQ84="R"),Calendrier!$A84,"")</f>
        <v/>
      </c>
      <c r="AP83" s="173" t="str">
        <f>IF(AND(AP$1=Calendrier!AR$1,Calendrier!AR84="R"),Calendrier!$A84,"")</f>
        <v/>
      </c>
      <c r="AQ83" s="173" t="str">
        <f>IF(AND(AQ$1=Calendrier!AS$1,Calendrier!AS84="R"),Calendrier!$A84,"")</f>
        <v>fenouil</v>
      </c>
      <c r="AR83" s="173" t="str">
        <f>IF(AND(AR$1=Calendrier!AT$1,Calendrier!AT84="R"),Calendrier!$A84,"")</f>
        <v>fenouil</v>
      </c>
      <c r="AS83" s="173" t="str">
        <f>IF(AND(AS$1=Calendrier!AU$1,Calendrier!AU84="R"),Calendrier!$A84,"")</f>
        <v/>
      </c>
      <c r="AT83" s="173" t="str">
        <f>IF(AND(AT$1=Calendrier!AV$1,Calendrier!AV84="R"),Calendrier!$A84,"")</f>
        <v/>
      </c>
      <c r="AU83" s="173" t="str">
        <f>IF(AND(AU$1=Calendrier!AW$1,Calendrier!AW84="R"),Calendrier!$A84,"")</f>
        <v/>
      </c>
      <c r="AV83" s="173" t="str">
        <f>IF(AND(AV$1=Calendrier!AX$1,Calendrier!AX84="R"),Calendrier!$A84,"")</f>
        <v/>
      </c>
      <c r="AW83" s="173" t="str">
        <f>IF(AND(AW$1=Calendrier!AY$1,Calendrier!AY84="R"),Calendrier!$A84,"")</f>
        <v/>
      </c>
      <c r="AX83" s="173" t="str">
        <f>IF(AND(AX$1=Calendrier!AZ$1,Calendrier!AZ84="R"),Calendrier!$A84,"")</f>
        <v/>
      </c>
      <c r="AY83" s="173" t="str">
        <f>IF(AND(AY$1=Calendrier!BA$1,Calendrier!BA84="R"),Calendrier!$A84,"")</f>
        <v/>
      </c>
      <c r="AZ83" s="173" t="str">
        <f>IF(AND(AZ$1=Calendrier!BB$1,Calendrier!BB84="R"),Calendrier!$A84,"")</f>
        <v>fenouil</v>
      </c>
    </row>
    <row r="84" spans="1:52" x14ac:dyDescent="0.2">
      <c r="A84" s="173" t="str">
        <f ca="1">IF(AND(A$1=Calendrier!C$1,Calendrier!C85="R"),Calendrier!$A85,"")</f>
        <v/>
      </c>
      <c r="B84" s="173" t="str">
        <f>IF(AND(B$1=Calendrier!D$1,Calendrier!D85="R"),Calendrier!$A85,"")</f>
        <v/>
      </c>
      <c r="C84" s="173" t="str">
        <f>IF(AND(C$1=Calendrier!E$1,Calendrier!E85="R"),Calendrier!$A85,"")</f>
        <v/>
      </c>
      <c r="D84" s="173" t="str">
        <f>IF(AND(D$1=Calendrier!F$1,Calendrier!F85="R"),Calendrier!$A85,"")</f>
        <v/>
      </c>
      <c r="E84" s="173" t="str">
        <f>IF(AND(E$1=Calendrier!G$1,Calendrier!G85="R"),Calendrier!$A85,"")</f>
        <v/>
      </c>
      <c r="F84" s="173" t="str">
        <f>IF(AND(F$1=Calendrier!H$1,Calendrier!H85="R"),Calendrier!$A85,"")</f>
        <v/>
      </c>
      <c r="G84" s="173" t="str">
        <f ca="1">IF(AND(G$1=Calendrier!I$1,Calendrier!I85="R"),Calendrier!$A85,"")</f>
        <v/>
      </c>
      <c r="H84" s="173" t="str">
        <f ca="1">IF(AND(H$1=Calendrier!J$1,Calendrier!J85="R"),Calendrier!$A85,"")</f>
        <v/>
      </c>
      <c r="I84" s="173" t="str">
        <f>IF(AND(I$1=Calendrier!K$1,Calendrier!K85="R"),Calendrier!$A85,"")</f>
        <v/>
      </c>
      <c r="J84" s="173" t="str">
        <f>IF(AND(J$1=Calendrier!L$1,Calendrier!L85="R"),Calendrier!$A85,"")</f>
        <v/>
      </c>
      <c r="K84" s="173" t="str">
        <f>IF(AND(K$1=Calendrier!M$1,Calendrier!M85="R"),Calendrier!$A85,"")</f>
        <v/>
      </c>
      <c r="L84" s="173" t="str">
        <f>IF(AND(L$1=Calendrier!N$1,Calendrier!N85="R"),Calendrier!$A85,"")</f>
        <v/>
      </c>
      <c r="M84" s="173" t="str">
        <f>IF(AND(M$1=Calendrier!O$1,Calendrier!O85="R"),Calendrier!$A85,"")</f>
        <v/>
      </c>
      <c r="N84" s="173" t="str">
        <f>IF(AND(N$1=Calendrier!P$1,Calendrier!P85="R"),Calendrier!$A85,"")</f>
        <v/>
      </c>
      <c r="O84" s="173" t="str">
        <f>IF(AND(O$1=Calendrier!Q$1,Calendrier!Q85="R"),Calendrier!$A85,"")</f>
        <v/>
      </c>
      <c r="P84" s="173" t="str">
        <f>IF(AND(P$1=Calendrier!R$1,Calendrier!R85="R"),Calendrier!$A85,"")</f>
        <v/>
      </c>
      <c r="Q84" s="173" t="str">
        <f>IF(AND(Q$1=Calendrier!S$1,Calendrier!S85="R"),Calendrier!$A85,"")</f>
        <v/>
      </c>
      <c r="R84" s="173" t="str">
        <f>IF(AND(R$1=Calendrier!T$1,Calendrier!T85="R"),Calendrier!$A85,"")</f>
        <v/>
      </c>
      <c r="S84" s="173" t="str">
        <f>IF(AND(S$1=Calendrier!U$1,Calendrier!U85="R"),Calendrier!$A85,"")</f>
        <v/>
      </c>
      <c r="T84" s="173" t="str">
        <f>IF(AND(T$1=Calendrier!V$1,Calendrier!V85="R"),Calendrier!$A85,"")</f>
        <v/>
      </c>
      <c r="U84" s="173" t="str">
        <f>IF(AND(U$1=Calendrier!W$1,Calendrier!W85="R"),Calendrier!$A85,"")</f>
        <v/>
      </c>
      <c r="V84" s="173" t="str">
        <f>IF(AND(V$1=Calendrier!X$1,Calendrier!X85="R"),Calendrier!$A85,"")</f>
        <v/>
      </c>
      <c r="W84" s="173" t="str">
        <f>IF(AND(W$1=Calendrier!Y$1,Calendrier!Y85="R"),Calendrier!$A85,"")</f>
        <v/>
      </c>
      <c r="X84" s="173" t="str">
        <f>IF(AND(X$1=Calendrier!Z$1,Calendrier!Z85="R"),Calendrier!$A85,"")</f>
        <v/>
      </c>
      <c r="Y84" s="173" t="str">
        <f>IF(AND(Y$1=Calendrier!AA$1,Calendrier!AA85="R"),Calendrier!$A85,"")</f>
        <v/>
      </c>
      <c r="Z84" s="173" t="str">
        <f>IF(AND(Z$1=Calendrier!AB$1,Calendrier!AB85="R"),Calendrier!$A85,"")</f>
        <v/>
      </c>
      <c r="AA84" s="173" t="str">
        <f>IF(AND(AA$1=Calendrier!AC$1,Calendrier!AC85="R"),Calendrier!$A85,"")</f>
        <v/>
      </c>
      <c r="AB84" s="173" t="str">
        <f>IF(AND(AB$1=Calendrier!AD$1,Calendrier!AD85="R"),Calendrier!$A85,"")</f>
        <v/>
      </c>
      <c r="AC84" s="173" t="str">
        <f>IF(AND(AC$1=Calendrier!AE$1,Calendrier!AE85="R"),Calendrier!$A85,"")</f>
        <v/>
      </c>
      <c r="AD84" s="173" t="str">
        <f>IF(AND(AD$1=Calendrier!AF$1,Calendrier!AF85="R"),Calendrier!$A85,"")</f>
        <v/>
      </c>
      <c r="AE84" s="173" t="str">
        <f>IF(AND(AE$1=Calendrier!AG$1,Calendrier!AG85="R"),Calendrier!$A85,"")</f>
        <v/>
      </c>
      <c r="AF84" s="173" t="str">
        <f>IF(AND(AF$1=Calendrier!AH$1,Calendrier!AH85="R"),Calendrier!$A85,"")</f>
        <v/>
      </c>
      <c r="AG84" s="173" t="str">
        <f>IF(AND(AG$1=Calendrier!AI$1,Calendrier!AI85="R"),Calendrier!$A85,"")</f>
        <v/>
      </c>
      <c r="AH84" s="173" t="str">
        <f>IF(AND(AH$1=Calendrier!AJ$1,Calendrier!AJ85="R"),Calendrier!$A85,"")</f>
        <v/>
      </c>
      <c r="AI84" s="173" t="str">
        <f>IF(AND(AI$1=Calendrier!AK$1,Calendrier!AK85="R"),Calendrier!$A85,"")</f>
        <v/>
      </c>
      <c r="AJ84" s="173" t="str">
        <f>IF(AND(AJ$1=Calendrier!AL$1,Calendrier!AL85="R"),Calendrier!$A85,"")</f>
        <v/>
      </c>
      <c r="AK84" s="173" t="str">
        <f>IF(AND(AK$1=Calendrier!AM$1,Calendrier!AM85="R"),Calendrier!$A85,"")</f>
        <v/>
      </c>
      <c r="AL84" s="173" t="str">
        <f>IF(AND(AL$1=Calendrier!AN$1,Calendrier!AN85="R"),Calendrier!$A85,"")</f>
        <v/>
      </c>
      <c r="AM84" s="173" t="str">
        <f>IF(AND(AM$1=Calendrier!AO$1,Calendrier!AO85="R"),Calendrier!$A85,"")</f>
        <v/>
      </c>
      <c r="AN84" s="173" t="str">
        <f>IF(AND(AN$1=Calendrier!AP$1,Calendrier!AP85="R"),Calendrier!$A85,"")</f>
        <v/>
      </c>
      <c r="AO84" s="173" t="str">
        <f>IF(AND(AO$1=Calendrier!AQ$1,Calendrier!AQ85="R"),Calendrier!$A85,"")</f>
        <v/>
      </c>
      <c r="AP84" s="173" t="str">
        <f>IF(AND(AP$1=Calendrier!AR$1,Calendrier!AR85="R"),Calendrier!$A85,"")</f>
        <v/>
      </c>
      <c r="AQ84" s="173" t="str">
        <f ca="1">IF(AND(AQ$1=Calendrier!AS$1,Calendrier!AS85="R"),Calendrier!$A85,"")</f>
        <v/>
      </c>
      <c r="AR84" s="173" t="str">
        <f ca="1">IF(AND(AR$1=Calendrier!AT$1,Calendrier!AT85="R"),Calendrier!$A85,"")</f>
        <v/>
      </c>
      <c r="AS84" s="173" t="str">
        <f>IF(AND(AS$1=Calendrier!AU$1,Calendrier!AU85="R"),Calendrier!$A85,"")</f>
        <v/>
      </c>
      <c r="AT84" s="173" t="str">
        <f>IF(AND(AT$1=Calendrier!AV$1,Calendrier!AV85="R"),Calendrier!$A85,"")</f>
        <v/>
      </c>
      <c r="AU84" s="173" t="str">
        <f>IF(AND(AU$1=Calendrier!AW$1,Calendrier!AW85="R"),Calendrier!$A85,"")</f>
        <v/>
      </c>
      <c r="AV84" s="173" t="str">
        <f>IF(AND(AV$1=Calendrier!AX$1,Calendrier!AX85="R"),Calendrier!$A85,"")</f>
        <v/>
      </c>
      <c r="AW84" s="173" t="str">
        <f>IF(AND(AW$1=Calendrier!AY$1,Calendrier!AY85="R"),Calendrier!$A85,"")</f>
        <v/>
      </c>
      <c r="AX84" s="173" t="str">
        <f>IF(AND(AX$1=Calendrier!AZ$1,Calendrier!AZ85="R"),Calendrier!$A85,"")</f>
        <v/>
      </c>
      <c r="AY84" s="173" t="str">
        <f>IF(AND(AY$1=Calendrier!BA$1,Calendrier!BA85="R"),Calendrier!$A85,"")</f>
        <v/>
      </c>
      <c r="AZ84" s="173" t="str">
        <f ca="1">IF(AND(AZ$1=Calendrier!BB$1,Calendrier!BB85="R"),Calendrier!$A85,"")</f>
        <v/>
      </c>
    </row>
    <row r="85" spans="1:52" x14ac:dyDescent="0.2">
      <c r="A85" s="173" t="str">
        <f>IF(AND(A$1=Calendrier!C$1,Calendrier!C86="R"),Calendrier!$A86,"")</f>
        <v/>
      </c>
      <c r="B85" s="173" t="str">
        <f>IF(AND(B$1=Calendrier!D$1,Calendrier!D86="R"),Calendrier!$A86,"")</f>
        <v/>
      </c>
      <c r="C85" s="173" t="str">
        <f>IF(AND(C$1=Calendrier!E$1,Calendrier!E86="R"),Calendrier!$A86,"")</f>
        <v/>
      </c>
      <c r="D85" s="173" t="str">
        <f>IF(AND(D$1=Calendrier!F$1,Calendrier!F86="R"),Calendrier!$A86,"")</f>
        <v/>
      </c>
      <c r="E85" s="173" t="str">
        <f>IF(AND(E$1=Calendrier!G$1,Calendrier!G86="R"),Calendrier!$A86,"")</f>
        <v/>
      </c>
      <c r="F85" s="173" t="str">
        <f>IF(AND(F$1=Calendrier!H$1,Calendrier!H86="R"),Calendrier!$A86,"")</f>
        <v/>
      </c>
      <c r="G85" s="173" t="str">
        <f>IF(AND(G$1=Calendrier!I$1,Calendrier!I86="R"),Calendrier!$A86,"")</f>
        <v/>
      </c>
      <c r="H85" s="173" t="str">
        <f>IF(AND(H$1=Calendrier!J$1,Calendrier!J86="R"),Calendrier!$A86,"")</f>
        <v/>
      </c>
      <c r="I85" s="173" t="str">
        <f>IF(AND(I$1=Calendrier!K$1,Calendrier!K86="R"),Calendrier!$A86,"")</f>
        <v/>
      </c>
      <c r="J85" s="173" t="str">
        <f>IF(AND(J$1=Calendrier!L$1,Calendrier!L86="R"),Calendrier!$A86,"")</f>
        <v/>
      </c>
      <c r="K85" s="173" t="str">
        <f ca="1">IF(AND(K$1=Calendrier!M$1,Calendrier!M86="R"),Calendrier!$A86,"")</f>
        <v/>
      </c>
      <c r="L85" s="173" t="str">
        <f ca="1">IF(AND(L$1=Calendrier!N$1,Calendrier!N86="R"),Calendrier!$A86,"")</f>
        <v/>
      </c>
      <c r="M85" s="173" t="str">
        <f ca="1">IF(AND(M$1=Calendrier!O$1,Calendrier!O86="R"),Calendrier!$A86,"")</f>
        <v/>
      </c>
      <c r="N85" s="173" t="str">
        <f ca="1">IF(AND(N$1=Calendrier!P$1,Calendrier!P86="R"),Calendrier!$A86,"")</f>
        <v/>
      </c>
      <c r="O85" s="173" t="str">
        <f ca="1">IF(AND(O$1=Calendrier!Q$1,Calendrier!Q86="R"),Calendrier!$A86,"")</f>
        <v/>
      </c>
      <c r="P85" s="173" t="str">
        <f ca="1">IF(AND(P$1=Calendrier!R$1,Calendrier!R86="R"),Calendrier!$A86,"")</f>
        <v/>
      </c>
      <c r="Q85" s="173" t="str">
        <f ca="1">IF(AND(Q$1=Calendrier!S$1,Calendrier!S86="R"),Calendrier!$A86,"")</f>
        <v/>
      </c>
      <c r="R85" s="173" t="str">
        <f>IF(AND(R$1=Calendrier!T$1,Calendrier!T86="R"),Calendrier!$A86,"")</f>
        <v/>
      </c>
      <c r="S85" s="173" t="str">
        <f>IF(AND(S$1=Calendrier!U$1,Calendrier!U86="R"),Calendrier!$A86,"")</f>
        <v/>
      </c>
      <c r="T85" s="173" t="str">
        <f>IF(AND(T$1=Calendrier!V$1,Calendrier!V86="R"),Calendrier!$A86,"")</f>
        <v/>
      </c>
      <c r="U85" s="173" t="str">
        <f>IF(AND(U$1=Calendrier!W$1,Calendrier!W86="R"),Calendrier!$A86,"")</f>
        <v/>
      </c>
      <c r="V85" s="173" t="str">
        <f>IF(AND(V$1=Calendrier!X$1,Calendrier!X86="R"),Calendrier!$A86,"")</f>
        <v/>
      </c>
      <c r="W85" s="173" t="str">
        <f>IF(AND(W$1=Calendrier!Y$1,Calendrier!Y86="R"),Calendrier!$A86,"")</f>
        <v/>
      </c>
      <c r="X85" s="173" t="str">
        <f>IF(AND(X$1=Calendrier!Z$1,Calendrier!Z86="R"),Calendrier!$A86,"")</f>
        <v/>
      </c>
      <c r="Y85" s="173" t="str">
        <f>IF(AND(Y$1=Calendrier!AA$1,Calendrier!AA86="R"),Calendrier!$A86,"")</f>
        <v/>
      </c>
      <c r="Z85" s="173" t="str">
        <f>IF(AND(Z$1=Calendrier!AB$1,Calendrier!AB86="R"),Calendrier!$A86,"")</f>
        <v/>
      </c>
      <c r="AA85" s="173" t="str">
        <f>IF(AND(AA$1=Calendrier!AC$1,Calendrier!AC86="R"),Calendrier!$A86,"")</f>
        <v/>
      </c>
      <c r="AB85" s="173" t="str">
        <f>IF(AND(AB$1=Calendrier!AD$1,Calendrier!AD86="R"),Calendrier!$A86,"")</f>
        <v/>
      </c>
      <c r="AC85" s="173" t="str">
        <f>IF(AND(AC$1=Calendrier!AE$1,Calendrier!AE86="R"),Calendrier!$A86,"")</f>
        <v/>
      </c>
      <c r="AD85" s="173" t="str">
        <f>IF(AND(AD$1=Calendrier!AF$1,Calendrier!AF86="R"),Calendrier!$A86,"")</f>
        <v/>
      </c>
      <c r="AE85" s="173" t="str">
        <f>IF(AND(AE$1=Calendrier!AG$1,Calendrier!AG86="R"),Calendrier!$A86,"")</f>
        <v/>
      </c>
      <c r="AF85" s="173" t="str">
        <f>IF(AND(AF$1=Calendrier!AH$1,Calendrier!AH86="R"),Calendrier!$A86,"")</f>
        <v/>
      </c>
      <c r="AG85" s="173" t="str">
        <f>IF(AND(AG$1=Calendrier!AI$1,Calendrier!AI86="R"),Calendrier!$A86,"")</f>
        <v/>
      </c>
      <c r="AH85" s="173" t="str">
        <f>IF(AND(AH$1=Calendrier!AJ$1,Calendrier!AJ86="R"),Calendrier!$A86,"")</f>
        <v/>
      </c>
      <c r="AI85" s="173" t="str">
        <f>IF(AND(AI$1=Calendrier!AK$1,Calendrier!AK86="R"),Calendrier!$A86,"")</f>
        <v/>
      </c>
      <c r="AJ85" s="173" t="str">
        <f>IF(AND(AJ$1=Calendrier!AL$1,Calendrier!AL86="R"),Calendrier!$A86,"")</f>
        <v/>
      </c>
      <c r="AK85" s="173" t="str">
        <f>IF(AND(AK$1=Calendrier!AM$1,Calendrier!AM86="R"),Calendrier!$A86,"")</f>
        <v/>
      </c>
      <c r="AL85" s="173" t="str">
        <f>IF(AND(AL$1=Calendrier!AN$1,Calendrier!AN86="R"),Calendrier!$A86,"")</f>
        <v/>
      </c>
      <c r="AM85" s="173" t="str">
        <f>IF(AND(AM$1=Calendrier!AO$1,Calendrier!AO86="R"),Calendrier!$A86,"")</f>
        <v/>
      </c>
      <c r="AN85" s="173" t="str">
        <f>IF(AND(AN$1=Calendrier!AP$1,Calendrier!AP86="R"),Calendrier!$A86,"")</f>
        <v/>
      </c>
      <c r="AO85" s="173" t="str">
        <f>IF(AND(AO$1=Calendrier!AQ$1,Calendrier!AQ86="R"),Calendrier!$A86,"")</f>
        <v/>
      </c>
      <c r="AP85" s="173" t="str">
        <f>IF(AND(AP$1=Calendrier!AR$1,Calendrier!AR86="R"),Calendrier!$A86,"")</f>
        <v/>
      </c>
      <c r="AQ85" s="173" t="str">
        <f>IF(AND(AQ$1=Calendrier!AS$1,Calendrier!AS86="R"),Calendrier!$A86,"")</f>
        <v/>
      </c>
      <c r="AR85" s="173" t="str">
        <f>IF(AND(AR$1=Calendrier!AT$1,Calendrier!AT86="R"),Calendrier!$A86,"")</f>
        <v/>
      </c>
      <c r="AS85" s="173" t="str">
        <f>IF(AND(AS$1=Calendrier!AU$1,Calendrier!AU86="R"),Calendrier!$A86,"")</f>
        <v/>
      </c>
      <c r="AT85" s="173" t="str">
        <f>IF(AND(AT$1=Calendrier!AV$1,Calendrier!AV86="R"),Calendrier!$A86,"")</f>
        <v/>
      </c>
      <c r="AU85" s="173" t="str">
        <f>IF(AND(AU$1=Calendrier!AW$1,Calendrier!AW86="R"),Calendrier!$A86,"")</f>
        <v/>
      </c>
      <c r="AV85" s="173" t="str">
        <f>IF(AND(AV$1=Calendrier!AX$1,Calendrier!AX86="R"),Calendrier!$A86,"")</f>
        <v/>
      </c>
      <c r="AW85" s="173" t="str">
        <f ca="1">IF(AND(AW$1=Calendrier!AY$1,Calendrier!AY86="R"),Calendrier!$A86,"")</f>
        <v/>
      </c>
      <c r="AX85" s="173" t="str">
        <f ca="1">IF(AND(AX$1=Calendrier!AZ$1,Calendrier!AZ86="R"),Calendrier!$A86,"")</f>
        <v/>
      </c>
      <c r="AY85" s="173" t="str">
        <f>IF(AND(AY$1=Calendrier!BA$1,Calendrier!BA86="R"),Calendrier!$A86,"")</f>
        <v/>
      </c>
      <c r="AZ85" s="173" t="str">
        <f>IF(AND(AZ$1=Calendrier!BB$1,Calendrier!BB86="R"),Calendrier!$A86,"")</f>
        <v/>
      </c>
    </row>
    <row r="86" spans="1:52" x14ac:dyDescent="0.2">
      <c r="A86" s="173" t="str">
        <f>IF(AND(A$1=Calendrier!C$1,Calendrier!C87="R"),Calendrier!$A87,"")</f>
        <v/>
      </c>
      <c r="B86" s="173" t="str">
        <f>IF(AND(B$1=Calendrier!D$1,Calendrier!D87="R"),Calendrier!$A87,"")</f>
        <v/>
      </c>
      <c r="C86" s="173" t="str">
        <f>IF(AND(C$1=Calendrier!E$1,Calendrier!E87="R"),Calendrier!$A87,"")</f>
        <v/>
      </c>
      <c r="D86" s="173" t="str">
        <f>IF(AND(D$1=Calendrier!F$1,Calendrier!F87="R"),Calendrier!$A87,"")</f>
        <v/>
      </c>
      <c r="E86" s="173" t="str">
        <f>IF(AND(E$1=Calendrier!G$1,Calendrier!G87="R"),Calendrier!$A87,"")</f>
        <v/>
      </c>
      <c r="F86" s="173" t="str">
        <f>IF(AND(F$1=Calendrier!H$1,Calendrier!H87="R"),Calendrier!$A87,"")</f>
        <v/>
      </c>
      <c r="G86" s="173" t="str">
        <f>IF(AND(G$1=Calendrier!I$1,Calendrier!I87="R"),Calendrier!$A87,"")</f>
        <v/>
      </c>
      <c r="H86" s="173" t="str">
        <f>IF(AND(H$1=Calendrier!J$1,Calendrier!J87="R"),Calendrier!$A87,"")</f>
        <v/>
      </c>
      <c r="I86" s="173" t="str">
        <f>IF(AND(I$1=Calendrier!K$1,Calendrier!K87="R"),Calendrier!$A87,"")</f>
        <v/>
      </c>
      <c r="J86" s="173" t="str">
        <f>IF(AND(J$1=Calendrier!L$1,Calendrier!L87="R"),Calendrier!$A87,"")</f>
        <v/>
      </c>
      <c r="K86" s="173" t="str">
        <f>IF(AND(K$1=Calendrier!M$1,Calendrier!M87="R"),Calendrier!$A87,"")</f>
        <v/>
      </c>
      <c r="L86" s="173" t="str">
        <f>IF(AND(L$1=Calendrier!N$1,Calendrier!N87="R"),Calendrier!$A87,"")</f>
        <v/>
      </c>
      <c r="M86" s="173" t="str">
        <f>IF(AND(M$1=Calendrier!O$1,Calendrier!O87="R"),Calendrier!$A87,"")</f>
        <v/>
      </c>
      <c r="N86" s="173" t="str">
        <f>IF(AND(N$1=Calendrier!P$1,Calendrier!P87="R"),Calendrier!$A87,"")</f>
        <v/>
      </c>
      <c r="O86" s="173" t="str">
        <f>IF(AND(O$1=Calendrier!Q$1,Calendrier!Q87="R"),Calendrier!$A87,"")</f>
        <v>oignons</v>
      </c>
      <c r="P86" s="173" t="str">
        <f>IF(AND(P$1=Calendrier!R$1,Calendrier!R87="R"),Calendrier!$A87,"")</f>
        <v>oignons</v>
      </c>
      <c r="Q86" s="173" t="str">
        <f>IF(AND(Q$1=Calendrier!S$1,Calendrier!S87="R"),Calendrier!$A87,"")</f>
        <v/>
      </c>
      <c r="R86" s="173" t="str">
        <f>IF(AND(R$1=Calendrier!T$1,Calendrier!T87="R"),Calendrier!$A87,"")</f>
        <v/>
      </c>
      <c r="S86" s="173" t="str">
        <f>IF(AND(S$1=Calendrier!U$1,Calendrier!U87="R"),Calendrier!$A87,"")</f>
        <v/>
      </c>
      <c r="T86" s="173" t="str">
        <f>IF(AND(T$1=Calendrier!V$1,Calendrier!V87="R"),Calendrier!$A87,"")</f>
        <v/>
      </c>
      <c r="U86" s="173" t="str">
        <f>IF(AND(U$1=Calendrier!W$1,Calendrier!W87="R"),Calendrier!$A87,"")</f>
        <v/>
      </c>
      <c r="V86" s="173" t="str">
        <f>IF(AND(V$1=Calendrier!X$1,Calendrier!X87="R"),Calendrier!$A87,"")</f>
        <v/>
      </c>
      <c r="W86" s="173" t="str">
        <f>IF(AND(W$1=Calendrier!Y$1,Calendrier!Y87="R"),Calendrier!$A87,"")</f>
        <v/>
      </c>
      <c r="X86" s="173" t="str">
        <f>IF(AND(X$1=Calendrier!Z$1,Calendrier!Z87="R"),Calendrier!$A87,"")</f>
        <v/>
      </c>
      <c r="Y86" s="173" t="str">
        <f>IF(AND(Y$1=Calendrier!AA$1,Calendrier!AA87="R"),Calendrier!$A87,"")</f>
        <v/>
      </c>
      <c r="Z86" s="173" t="str">
        <f>IF(AND(Z$1=Calendrier!AB$1,Calendrier!AB87="R"),Calendrier!$A87,"")</f>
        <v/>
      </c>
      <c r="AA86" s="173" t="str">
        <f>IF(AND(AA$1=Calendrier!AC$1,Calendrier!AC87="R"),Calendrier!$A87,"")</f>
        <v/>
      </c>
      <c r="AB86" s="173" t="str">
        <f>IF(AND(AB$1=Calendrier!AD$1,Calendrier!AD87="R"),Calendrier!$A87,"")</f>
        <v>oignons</v>
      </c>
      <c r="AC86" s="173" t="str">
        <f>IF(AND(AC$1=Calendrier!AE$1,Calendrier!AE87="R"),Calendrier!$A87,"")</f>
        <v>oignons</v>
      </c>
      <c r="AD86" s="173" t="str">
        <f>IF(AND(AD$1=Calendrier!AF$1,Calendrier!AF87="R"),Calendrier!$A87,"")</f>
        <v>oignons</v>
      </c>
      <c r="AE86" s="173" t="str">
        <f>IF(AND(AE$1=Calendrier!AG$1,Calendrier!AG87="R"),Calendrier!$A87,"")</f>
        <v>oignons</v>
      </c>
      <c r="AF86" s="173" t="str">
        <f>IF(AND(AF$1=Calendrier!AH$1,Calendrier!AH87="R"),Calendrier!$A87,"")</f>
        <v>oignons</v>
      </c>
      <c r="AG86" s="173" t="str">
        <f>IF(AND(AG$1=Calendrier!AI$1,Calendrier!AI87="R"),Calendrier!$A87,"")</f>
        <v>oignons</v>
      </c>
      <c r="AH86" s="173" t="str">
        <f>IF(AND(AH$1=Calendrier!AJ$1,Calendrier!AJ87="R"),Calendrier!$A87,"")</f>
        <v>oignons</v>
      </c>
      <c r="AI86" s="173" t="str">
        <f>IF(AND(AI$1=Calendrier!AK$1,Calendrier!AK87="R"),Calendrier!$A87,"")</f>
        <v/>
      </c>
      <c r="AJ86" s="173" t="str">
        <f>IF(AND(AJ$1=Calendrier!AL$1,Calendrier!AL87="R"),Calendrier!$A87,"")</f>
        <v/>
      </c>
      <c r="AK86" s="173" t="str">
        <f>IF(AND(AK$1=Calendrier!AM$1,Calendrier!AM87="R"),Calendrier!$A87,"")</f>
        <v/>
      </c>
      <c r="AL86" s="173" t="str">
        <f>IF(AND(AL$1=Calendrier!AN$1,Calendrier!AN87="R"),Calendrier!$A87,"")</f>
        <v/>
      </c>
      <c r="AM86" s="173" t="str">
        <f>IF(AND(AM$1=Calendrier!AO$1,Calendrier!AO87="R"),Calendrier!$A87,"")</f>
        <v/>
      </c>
      <c r="AN86" s="173" t="str">
        <f>IF(AND(AN$1=Calendrier!AP$1,Calendrier!AP87="R"),Calendrier!$A87,"")</f>
        <v/>
      </c>
      <c r="AO86" s="173" t="str">
        <f>IF(AND(AO$1=Calendrier!AQ$1,Calendrier!AQ87="R"),Calendrier!$A87,"")</f>
        <v/>
      </c>
      <c r="AP86" s="173" t="str">
        <f>IF(AND(AP$1=Calendrier!AR$1,Calendrier!AR87="R"),Calendrier!$A87,"")</f>
        <v/>
      </c>
      <c r="AQ86" s="173" t="str">
        <f>IF(AND(AQ$1=Calendrier!AS$1,Calendrier!AS87="R"),Calendrier!$A87,"")</f>
        <v/>
      </c>
      <c r="AR86" s="173" t="str">
        <f>IF(AND(AR$1=Calendrier!AT$1,Calendrier!AT87="R"),Calendrier!$A87,"")</f>
        <v/>
      </c>
      <c r="AS86" s="173" t="str">
        <f>IF(AND(AS$1=Calendrier!AU$1,Calendrier!AU87="R"),Calendrier!$A87,"")</f>
        <v/>
      </c>
      <c r="AT86" s="173" t="str">
        <f>IF(AND(AT$1=Calendrier!AV$1,Calendrier!AV87="R"),Calendrier!$A87,"")</f>
        <v/>
      </c>
      <c r="AU86" s="173" t="str">
        <f>IF(AND(AU$1=Calendrier!AW$1,Calendrier!AW87="R"),Calendrier!$A87,"")</f>
        <v/>
      </c>
      <c r="AV86" s="173" t="str">
        <f>IF(AND(AV$1=Calendrier!AX$1,Calendrier!AX87="R"),Calendrier!$A87,"")</f>
        <v/>
      </c>
      <c r="AW86" s="173" t="str">
        <f>IF(AND(AW$1=Calendrier!AY$1,Calendrier!AY87="R"),Calendrier!$A87,"")</f>
        <v/>
      </c>
      <c r="AX86" s="173" t="str">
        <f>IF(AND(AX$1=Calendrier!AZ$1,Calendrier!AZ87="R"),Calendrier!$A87,"")</f>
        <v/>
      </c>
      <c r="AY86" s="173" t="str">
        <f>IF(AND(AY$1=Calendrier!BA$1,Calendrier!BA87="R"),Calendrier!$A87,"")</f>
        <v/>
      </c>
      <c r="AZ86" s="173" t="str">
        <f>IF(AND(AZ$1=Calendrier!BB$1,Calendrier!BB87="R"),Calendrier!$A87,"")</f>
        <v/>
      </c>
    </row>
    <row r="87" spans="1:52" x14ac:dyDescent="0.2">
      <c r="A87" s="173" t="str">
        <f>IF(AND(A$1=Calendrier!C$1,Calendrier!C88="R"),Calendrier!$A88,"")</f>
        <v/>
      </c>
      <c r="B87" s="173" t="str">
        <f>IF(AND(B$1=Calendrier!D$1,Calendrier!D88="R"),Calendrier!$A88,"")</f>
        <v/>
      </c>
      <c r="C87" s="173" t="str">
        <f>IF(AND(C$1=Calendrier!E$1,Calendrier!E88="R"),Calendrier!$A88,"")</f>
        <v/>
      </c>
      <c r="D87" s="173" t="str">
        <f>IF(AND(D$1=Calendrier!F$1,Calendrier!F88="R"),Calendrier!$A88,"")</f>
        <v/>
      </c>
      <c r="E87" s="173" t="str">
        <f>IF(AND(E$1=Calendrier!G$1,Calendrier!G88="R"),Calendrier!$A88,"")</f>
        <v/>
      </c>
      <c r="F87" s="173" t="str">
        <f>IF(AND(F$1=Calendrier!H$1,Calendrier!H88="R"),Calendrier!$A88,"")</f>
        <v/>
      </c>
      <c r="G87" s="173" t="str">
        <f>IF(AND(G$1=Calendrier!I$1,Calendrier!I88="R"),Calendrier!$A88,"")</f>
        <v/>
      </c>
      <c r="H87" s="173" t="str">
        <f>IF(AND(H$1=Calendrier!J$1,Calendrier!J88="R"),Calendrier!$A88,"")</f>
        <v/>
      </c>
      <c r="I87" s="173" t="str">
        <f>IF(AND(I$1=Calendrier!K$1,Calendrier!K88="R"),Calendrier!$A88,"")</f>
        <v/>
      </c>
      <c r="J87" s="173" t="str">
        <f>IF(AND(J$1=Calendrier!L$1,Calendrier!L88="R"),Calendrier!$A88,"")</f>
        <v/>
      </c>
      <c r="K87" s="173" t="str">
        <f>IF(AND(K$1=Calendrier!M$1,Calendrier!M88="R"),Calendrier!$A88,"")</f>
        <v/>
      </c>
      <c r="L87" s="173" t="str">
        <f>IF(AND(L$1=Calendrier!N$1,Calendrier!N88="R"),Calendrier!$A88,"")</f>
        <v/>
      </c>
      <c r="M87" s="173" t="str">
        <f>IF(AND(M$1=Calendrier!O$1,Calendrier!O88="R"),Calendrier!$A88,"")</f>
        <v/>
      </c>
      <c r="N87" s="173" t="str">
        <f>IF(AND(N$1=Calendrier!P$1,Calendrier!P88="R"),Calendrier!$A88,"")</f>
        <v/>
      </c>
      <c r="O87" s="173" t="str">
        <f ca="1">IF(AND(O$1=Calendrier!Q$1,Calendrier!Q88="R"),Calendrier!$A88,"")</f>
        <v/>
      </c>
      <c r="P87" s="173" t="str">
        <f ca="1">IF(AND(P$1=Calendrier!R$1,Calendrier!R88="R"),Calendrier!$A88,"")</f>
        <v/>
      </c>
      <c r="Q87" s="173" t="str">
        <f>IF(AND(Q$1=Calendrier!S$1,Calendrier!S88="R"),Calendrier!$A88,"")</f>
        <v/>
      </c>
      <c r="R87" s="173" t="str">
        <f>IF(AND(R$1=Calendrier!T$1,Calendrier!T88="R"),Calendrier!$A88,"")</f>
        <v/>
      </c>
      <c r="S87" s="173" t="str">
        <f>IF(AND(S$1=Calendrier!U$1,Calendrier!U88="R"),Calendrier!$A88,"")</f>
        <v/>
      </c>
      <c r="T87" s="173" t="str">
        <f>IF(AND(T$1=Calendrier!V$1,Calendrier!V88="R"),Calendrier!$A88,"")</f>
        <v/>
      </c>
      <c r="U87" s="173" t="str">
        <f>IF(AND(U$1=Calendrier!W$1,Calendrier!W88="R"),Calendrier!$A88,"")</f>
        <v/>
      </c>
      <c r="V87" s="173" t="str">
        <f>IF(AND(V$1=Calendrier!X$1,Calendrier!X88="R"),Calendrier!$A88,"")</f>
        <v/>
      </c>
      <c r="W87" s="173" t="str">
        <f>IF(AND(W$1=Calendrier!Y$1,Calendrier!Y88="R"),Calendrier!$A88,"")</f>
        <v/>
      </c>
      <c r="X87" s="173" t="str">
        <f>IF(AND(X$1=Calendrier!Z$1,Calendrier!Z88="R"),Calendrier!$A88,"")</f>
        <v/>
      </c>
      <c r="Y87" s="173" t="str">
        <f>IF(AND(Y$1=Calendrier!AA$1,Calendrier!AA88="R"),Calendrier!$A88,"")</f>
        <v/>
      </c>
      <c r="Z87" s="173" t="str">
        <f>IF(AND(Z$1=Calendrier!AB$1,Calendrier!AB88="R"),Calendrier!$A88,"")</f>
        <v/>
      </c>
      <c r="AA87" s="173" t="str">
        <f>IF(AND(AA$1=Calendrier!AC$1,Calendrier!AC88="R"),Calendrier!$A88,"")</f>
        <v/>
      </c>
      <c r="AB87" s="173" t="str">
        <f ca="1">IF(AND(AB$1=Calendrier!AD$1,Calendrier!AD88="R"),Calendrier!$A88,"")</f>
        <v/>
      </c>
      <c r="AC87" s="173" t="str">
        <f ca="1">IF(AND(AC$1=Calendrier!AE$1,Calendrier!AE88="R"),Calendrier!$A88,"")</f>
        <v/>
      </c>
      <c r="AD87" s="173" t="str">
        <f ca="1">IF(AND(AD$1=Calendrier!AF$1,Calendrier!AF88="R"),Calendrier!$A88,"")</f>
        <v/>
      </c>
      <c r="AE87" s="173" t="str">
        <f ca="1">IF(AND(AE$1=Calendrier!AG$1,Calendrier!AG88="R"),Calendrier!$A88,"")</f>
        <v/>
      </c>
      <c r="AF87" s="173" t="str">
        <f ca="1">IF(AND(AF$1=Calendrier!AH$1,Calendrier!AH88="R"),Calendrier!$A88,"")</f>
        <v/>
      </c>
      <c r="AG87" s="173" t="str">
        <f ca="1">IF(AND(AG$1=Calendrier!AI$1,Calendrier!AI88="R"),Calendrier!$A88,"")</f>
        <v/>
      </c>
      <c r="AH87" s="173" t="str">
        <f ca="1">IF(AND(AH$1=Calendrier!AJ$1,Calendrier!AJ88="R"),Calendrier!$A88,"")</f>
        <v/>
      </c>
      <c r="AI87" s="173" t="str">
        <f>IF(AND(AI$1=Calendrier!AK$1,Calendrier!AK88="R"),Calendrier!$A88,"")</f>
        <v/>
      </c>
      <c r="AJ87" s="173" t="str">
        <f>IF(AND(AJ$1=Calendrier!AL$1,Calendrier!AL88="R"),Calendrier!$A88,"")</f>
        <v/>
      </c>
      <c r="AK87" s="173" t="str">
        <f>IF(AND(AK$1=Calendrier!AM$1,Calendrier!AM88="R"),Calendrier!$A88,"")</f>
        <v/>
      </c>
      <c r="AL87" s="173" t="str">
        <f>IF(AND(AL$1=Calendrier!AN$1,Calendrier!AN88="R"),Calendrier!$A88,"")</f>
        <v/>
      </c>
      <c r="AM87" s="173" t="str">
        <f>IF(AND(AM$1=Calendrier!AO$1,Calendrier!AO88="R"),Calendrier!$A88,"")</f>
        <v/>
      </c>
      <c r="AN87" s="173" t="str">
        <f>IF(AND(AN$1=Calendrier!AP$1,Calendrier!AP88="R"),Calendrier!$A88,"")</f>
        <v/>
      </c>
      <c r="AO87" s="173" t="str">
        <f>IF(AND(AO$1=Calendrier!AQ$1,Calendrier!AQ88="R"),Calendrier!$A88,"")</f>
        <v/>
      </c>
      <c r="AP87" s="173" t="str">
        <f>IF(AND(AP$1=Calendrier!AR$1,Calendrier!AR88="R"),Calendrier!$A88,"")</f>
        <v/>
      </c>
      <c r="AQ87" s="173" t="str">
        <f>IF(AND(AQ$1=Calendrier!AS$1,Calendrier!AS88="R"),Calendrier!$A88,"")</f>
        <v/>
      </c>
      <c r="AR87" s="173" t="str">
        <f>IF(AND(AR$1=Calendrier!AT$1,Calendrier!AT88="R"),Calendrier!$A88,"")</f>
        <v/>
      </c>
      <c r="AS87" s="173" t="str">
        <f>IF(AND(AS$1=Calendrier!AU$1,Calendrier!AU88="R"),Calendrier!$A88,"")</f>
        <v/>
      </c>
      <c r="AT87" s="173" t="str">
        <f>IF(AND(AT$1=Calendrier!AV$1,Calendrier!AV88="R"),Calendrier!$A88,"")</f>
        <v/>
      </c>
      <c r="AU87" s="173" t="str">
        <f>IF(AND(AU$1=Calendrier!AW$1,Calendrier!AW88="R"),Calendrier!$A88,"")</f>
        <v/>
      </c>
      <c r="AV87" s="173" t="str">
        <f>IF(AND(AV$1=Calendrier!AX$1,Calendrier!AX88="R"),Calendrier!$A88,"")</f>
        <v/>
      </c>
      <c r="AW87" s="173" t="str">
        <f>IF(AND(AW$1=Calendrier!AY$1,Calendrier!AY88="R"),Calendrier!$A88,"")</f>
        <v/>
      </c>
      <c r="AX87" s="173" t="str">
        <f>IF(AND(AX$1=Calendrier!AZ$1,Calendrier!AZ88="R"),Calendrier!$A88,"")</f>
        <v/>
      </c>
      <c r="AY87" s="173" t="str">
        <f>IF(AND(AY$1=Calendrier!BA$1,Calendrier!BA88="R"),Calendrier!$A88,"")</f>
        <v/>
      </c>
      <c r="AZ87" s="173" t="str">
        <f>IF(AND(AZ$1=Calendrier!BB$1,Calendrier!BB88="R"),Calendrier!$A88,"")</f>
        <v/>
      </c>
    </row>
    <row r="88" spans="1:52" x14ac:dyDescent="0.2">
      <c r="A88" s="173" t="str">
        <f>IF(AND(A$1=Calendrier!C$1,Calendrier!C89="R"),Calendrier!$A89,"")</f>
        <v/>
      </c>
      <c r="B88" s="173" t="str">
        <f>IF(AND(B$1=Calendrier!D$1,Calendrier!D89="R"),Calendrier!$A89,"")</f>
        <v/>
      </c>
      <c r="C88" s="173" t="str">
        <f>IF(AND(C$1=Calendrier!E$1,Calendrier!E89="R"),Calendrier!$A89,"")</f>
        <v/>
      </c>
      <c r="D88" s="173" t="str">
        <f>IF(AND(D$1=Calendrier!F$1,Calendrier!F89="R"),Calendrier!$A89,"")</f>
        <v/>
      </c>
      <c r="E88" s="173" t="str">
        <f>IF(AND(E$1=Calendrier!G$1,Calendrier!G89="R"),Calendrier!$A89,"")</f>
        <v/>
      </c>
      <c r="F88" s="173" t="str">
        <f>IF(AND(F$1=Calendrier!H$1,Calendrier!H89="R"),Calendrier!$A89,"")</f>
        <v/>
      </c>
      <c r="G88" s="173" t="str">
        <f>IF(AND(G$1=Calendrier!I$1,Calendrier!I89="R"),Calendrier!$A89,"")</f>
        <v/>
      </c>
      <c r="H88" s="173" t="str">
        <f>IF(AND(H$1=Calendrier!J$1,Calendrier!J89="R"),Calendrier!$A89,"")</f>
        <v/>
      </c>
      <c r="I88" s="173" t="str">
        <f>IF(AND(I$1=Calendrier!K$1,Calendrier!K89="R"),Calendrier!$A89,"")</f>
        <v/>
      </c>
      <c r="J88" s="173" t="str">
        <f>IF(AND(J$1=Calendrier!L$1,Calendrier!L89="R"),Calendrier!$A89,"")</f>
        <v/>
      </c>
      <c r="K88" s="173" t="str">
        <f>IF(AND(K$1=Calendrier!M$1,Calendrier!M89="R"),Calendrier!$A89,"")</f>
        <v/>
      </c>
      <c r="L88" s="173" t="str">
        <f>IF(AND(L$1=Calendrier!N$1,Calendrier!N89="R"),Calendrier!$A89,"")</f>
        <v/>
      </c>
      <c r="M88" s="173" t="str">
        <f>IF(AND(M$1=Calendrier!O$1,Calendrier!O89="R"),Calendrier!$A89,"")</f>
        <v/>
      </c>
      <c r="N88" s="173" t="str">
        <f>IF(AND(N$1=Calendrier!P$1,Calendrier!P89="R"),Calendrier!$A89,"")</f>
        <v/>
      </c>
      <c r="O88" s="173" t="str">
        <f>IF(AND(O$1=Calendrier!Q$1,Calendrier!Q89="R"),Calendrier!$A89,"")</f>
        <v/>
      </c>
      <c r="P88" s="173" t="str">
        <f>IF(AND(P$1=Calendrier!R$1,Calendrier!R89="R"),Calendrier!$A89,"")</f>
        <v/>
      </c>
      <c r="Q88" s="173" t="str">
        <f>IF(AND(Q$1=Calendrier!S$1,Calendrier!S89="R"),Calendrier!$A89,"")</f>
        <v/>
      </c>
      <c r="R88" s="173" t="str">
        <f>IF(AND(R$1=Calendrier!T$1,Calendrier!T89="R"),Calendrier!$A89,"")</f>
        <v/>
      </c>
      <c r="S88" s="173" t="str">
        <f>IF(AND(S$1=Calendrier!U$1,Calendrier!U89="R"),Calendrier!$A89,"")</f>
        <v/>
      </c>
      <c r="T88" s="173" t="str">
        <f>IF(AND(T$1=Calendrier!V$1,Calendrier!V89="R"),Calendrier!$A89,"")</f>
        <v/>
      </c>
      <c r="U88" s="173" t="str">
        <f>IF(AND(U$1=Calendrier!W$1,Calendrier!W89="R"),Calendrier!$A89,"")</f>
        <v/>
      </c>
      <c r="V88" s="173" t="str">
        <f>IF(AND(V$1=Calendrier!X$1,Calendrier!X89="R"),Calendrier!$A89,"")</f>
        <v/>
      </c>
      <c r="W88" s="173" t="str">
        <f>IF(AND(W$1=Calendrier!Y$1,Calendrier!Y89="R"),Calendrier!$A89,"")</f>
        <v/>
      </c>
      <c r="X88" s="173" t="str">
        <f>IF(AND(X$1=Calendrier!Z$1,Calendrier!Z89="R"),Calendrier!$A89,"")</f>
        <v/>
      </c>
      <c r="Y88" s="173" t="str">
        <f>IF(AND(Y$1=Calendrier!AA$1,Calendrier!AA89="R"),Calendrier!$A89,"")</f>
        <v/>
      </c>
      <c r="Z88" s="173" t="str">
        <f>IF(AND(Z$1=Calendrier!AB$1,Calendrier!AB89="R"),Calendrier!$A89,"")</f>
        <v/>
      </c>
      <c r="AA88" s="173" t="str">
        <f>IF(AND(AA$1=Calendrier!AC$1,Calendrier!AC89="R"),Calendrier!$A89,"")</f>
        <v/>
      </c>
      <c r="AB88" s="173" t="str">
        <f>IF(AND(AB$1=Calendrier!AD$1,Calendrier!AD89="R"),Calendrier!$A89,"")</f>
        <v/>
      </c>
      <c r="AC88" s="173" t="str">
        <f>IF(AND(AC$1=Calendrier!AE$1,Calendrier!AE89="R"),Calendrier!$A89,"")</f>
        <v/>
      </c>
      <c r="AD88" s="173" t="str">
        <f>IF(AND(AD$1=Calendrier!AF$1,Calendrier!AF89="R"),Calendrier!$A89,"")</f>
        <v/>
      </c>
      <c r="AE88" s="173" t="str">
        <f>IF(AND(AE$1=Calendrier!AG$1,Calendrier!AG89="R"),Calendrier!$A89,"")</f>
        <v/>
      </c>
      <c r="AF88" s="173" t="str">
        <f>IF(AND(AF$1=Calendrier!AH$1,Calendrier!AH89="R"),Calendrier!$A89,"")</f>
        <v/>
      </c>
      <c r="AG88" s="173" t="str">
        <f>IF(AND(AG$1=Calendrier!AI$1,Calendrier!AI89="R"),Calendrier!$A89,"")</f>
        <v/>
      </c>
      <c r="AH88" s="173" t="str">
        <f>IF(AND(AH$1=Calendrier!AJ$1,Calendrier!AJ89="R"),Calendrier!$A89,"")</f>
        <v/>
      </c>
      <c r="AI88" s="173" t="str">
        <f>IF(AND(AI$1=Calendrier!AK$1,Calendrier!AK89="R"),Calendrier!$A89,"")</f>
        <v/>
      </c>
      <c r="AJ88" s="173" t="str">
        <f>IF(AND(AJ$1=Calendrier!AL$1,Calendrier!AL89="R"),Calendrier!$A89,"")</f>
        <v/>
      </c>
      <c r="AK88" s="173" t="str">
        <f>IF(AND(AK$1=Calendrier!AM$1,Calendrier!AM89="R"),Calendrier!$A89,"")</f>
        <v/>
      </c>
      <c r="AL88" s="173" t="str">
        <f>IF(AND(AL$1=Calendrier!AN$1,Calendrier!AN89="R"),Calendrier!$A89,"")</f>
        <v/>
      </c>
      <c r="AM88" s="173" t="str">
        <f>IF(AND(AM$1=Calendrier!AO$1,Calendrier!AO89="R"),Calendrier!$A89,"")</f>
        <v/>
      </c>
      <c r="AN88" s="173" t="str">
        <f>IF(AND(AN$1=Calendrier!AP$1,Calendrier!AP89="R"),Calendrier!$A89,"")</f>
        <v/>
      </c>
      <c r="AO88" s="173" t="str">
        <f>IF(AND(AO$1=Calendrier!AQ$1,Calendrier!AQ89="R"),Calendrier!$A89,"")</f>
        <v/>
      </c>
      <c r="AP88" s="173" t="str">
        <f>IF(AND(AP$1=Calendrier!AR$1,Calendrier!AR89="R"),Calendrier!$A89,"")</f>
        <v/>
      </c>
      <c r="AQ88" s="173" t="str">
        <f ca="1">IF(AND(AQ$1=Calendrier!AS$1,Calendrier!AS89="R"),Calendrier!$A89,"")</f>
        <v/>
      </c>
      <c r="AR88" s="173" t="str">
        <f ca="1">IF(AND(AR$1=Calendrier!AT$1,Calendrier!AT89="R"),Calendrier!$A89,"")</f>
        <v/>
      </c>
      <c r="AS88" s="173" t="str">
        <f>IF(AND(AS$1=Calendrier!AU$1,Calendrier!AU89="R"),Calendrier!$A89,"")</f>
        <v/>
      </c>
      <c r="AT88" s="173" t="str">
        <f>IF(AND(AT$1=Calendrier!AV$1,Calendrier!AV89="R"),Calendrier!$A89,"")</f>
        <v/>
      </c>
      <c r="AU88" s="173" t="str">
        <f>IF(AND(AU$1=Calendrier!AW$1,Calendrier!AW89="R"),Calendrier!$A89,"")</f>
        <v/>
      </c>
      <c r="AV88" s="173" t="str">
        <f>IF(AND(AV$1=Calendrier!AX$1,Calendrier!AX89="R"),Calendrier!$A89,"")</f>
        <v/>
      </c>
      <c r="AW88" s="173" t="str">
        <f>IF(AND(AW$1=Calendrier!AY$1,Calendrier!AY89="R"),Calendrier!$A89,"")</f>
        <v/>
      </c>
      <c r="AX88" s="173" t="str">
        <f>IF(AND(AX$1=Calendrier!AZ$1,Calendrier!AZ89="R"),Calendrier!$A89,"")</f>
        <v/>
      </c>
      <c r="AY88" s="173" t="str">
        <f>IF(AND(AY$1=Calendrier!BA$1,Calendrier!BA89="R"),Calendrier!$A89,"")</f>
        <v/>
      </c>
      <c r="AZ88" s="173" t="str">
        <f>IF(AND(AZ$1=Calendrier!BB$1,Calendrier!BB89="R"),Calendrier!$A89,"")</f>
        <v/>
      </c>
    </row>
    <row r="89" spans="1:52" x14ac:dyDescent="0.2">
      <c r="A89" s="173" t="str">
        <f>IF(AND(A$1=Calendrier!C$1,Calendrier!C90="R"),Calendrier!$A90,"")</f>
        <v/>
      </c>
      <c r="B89" s="173" t="str">
        <f>IF(AND(B$1=Calendrier!D$1,Calendrier!D90="R"),Calendrier!$A90,"")</f>
        <v/>
      </c>
      <c r="C89" s="173" t="str">
        <f>IF(AND(C$1=Calendrier!E$1,Calendrier!E90="R"),Calendrier!$A90,"")</f>
        <v/>
      </c>
      <c r="D89" s="173" t="str">
        <f>IF(AND(D$1=Calendrier!F$1,Calendrier!F90="R"),Calendrier!$A90,"")</f>
        <v/>
      </c>
      <c r="E89" s="173" t="str">
        <f>IF(AND(E$1=Calendrier!G$1,Calendrier!G90="R"),Calendrier!$A90,"")</f>
        <v/>
      </c>
      <c r="F89" s="173" t="str">
        <f>IF(AND(F$1=Calendrier!H$1,Calendrier!H90="R"),Calendrier!$A90,"")</f>
        <v/>
      </c>
      <c r="G89" s="173" t="str">
        <f>IF(AND(G$1=Calendrier!I$1,Calendrier!I90="R"),Calendrier!$A90,"")</f>
        <v/>
      </c>
      <c r="H89" s="173" t="str">
        <f>IF(AND(H$1=Calendrier!J$1,Calendrier!J90="R"),Calendrier!$A90,"")</f>
        <v/>
      </c>
      <c r="I89" s="173" t="str">
        <f>IF(AND(I$1=Calendrier!K$1,Calendrier!K90="R"),Calendrier!$A90,"")</f>
        <v/>
      </c>
      <c r="J89" s="173" t="str">
        <f>IF(AND(J$1=Calendrier!L$1,Calendrier!L90="R"),Calendrier!$A90,"")</f>
        <v/>
      </c>
      <c r="K89" s="173" t="str">
        <f>IF(AND(K$1=Calendrier!M$1,Calendrier!M90="R"),Calendrier!$A90,"")</f>
        <v/>
      </c>
      <c r="L89" s="173" t="str">
        <f>IF(AND(L$1=Calendrier!N$1,Calendrier!N90="R"),Calendrier!$A90,"")</f>
        <v/>
      </c>
      <c r="M89" s="173" t="str">
        <f>IF(AND(M$1=Calendrier!O$1,Calendrier!O90="R"),Calendrier!$A90,"")</f>
        <v/>
      </c>
      <c r="N89" s="173" t="str">
        <f>IF(AND(N$1=Calendrier!P$1,Calendrier!P90="R"),Calendrier!$A90,"")</f>
        <v/>
      </c>
      <c r="O89" s="173" t="str">
        <f>IF(AND(O$1=Calendrier!Q$1,Calendrier!Q90="R"),Calendrier!$A90,"")</f>
        <v/>
      </c>
      <c r="P89" s="173" t="str">
        <f>IF(AND(P$1=Calendrier!R$1,Calendrier!R90="R"),Calendrier!$A90,"")</f>
        <v/>
      </c>
      <c r="Q89" s="173" t="str">
        <f>IF(AND(Q$1=Calendrier!S$1,Calendrier!S90="R"),Calendrier!$A90,"")</f>
        <v/>
      </c>
      <c r="R89" s="173" t="str">
        <f>IF(AND(R$1=Calendrier!T$1,Calendrier!T90="R"),Calendrier!$A90,"")</f>
        <v/>
      </c>
      <c r="S89" s="173" t="str">
        <f>IF(AND(S$1=Calendrier!U$1,Calendrier!U90="R"),Calendrier!$A90,"")</f>
        <v/>
      </c>
      <c r="T89" s="173" t="str">
        <f>IF(AND(T$1=Calendrier!V$1,Calendrier!V90="R"),Calendrier!$A90,"")</f>
        <v/>
      </c>
      <c r="U89" s="173" t="str">
        <f>IF(AND(U$1=Calendrier!W$1,Calendrier!W90="R"),Calendrier!$A90,"")</f>
        <v/>
      </c>
      <c r="V89" s="173" t="str">
        <f>IF(AND(V$1=Calendrier!X$1,Calendrier!X90="R"),Calendrier!$A90,"")</f>
        <v/>
      </c>
      <c r="W89" s="173" t="str">
        <f>IF(AND(W$1=Calendrier!Y$1,Calendrier!Y90="R"),Calendrier!$A90,"")</f>
        <v/>
      </c>
      <c r="X89" s="173" t="str">
        <f>IF(AND(X$1=Calendrier!Z$1,Calendrier!Z90="R"),Calendrier!$A90,"")</f>
        <v/>
      </c>
      <c r="Y89" s="173" t="str">
        <f>IF(AND(Y$1=Calendrier!AA$1,Calendrier!AA90="R"),Calendrier!$A90,"")</f>
        <v/>
      </c>
      <c r="Z89" s="173" t="str">
        <f>IF(AND(Z$1=Calendrier!AB$1,Calendrier!AB90="R"),Calendrier!$A90,"")</f>
        <v/>
      </c>
      <c r="AA89" s="173" t="str">
        <f>IF(AND(AA$1=Calendrier!AC$1,Calendrier!AC90="R"),Calendrier!$A90,"")</f>
        <v/>
      </c>
      <c r="AB89" s="173" t="str">
        <f>IF(AND(AB$1=Calendrier!AD$1,Calendrier!AD90="R"),Calendrier!$A90,"")</f>
        <v/>
      </c>
      <c r="AC89" s="173" t="str">
        <f>IF(AND(AC$1=Calendrier!AE$1,Calendrier!AE90="R"),Calendrier!$A90,"")</f>
        <v/>
      </c>
      <c r="AD89" s="173" t="str">
        <f>IF(AND(AD$1=Calendrier!AF$1,Calendrier!AF90="R"),Calendrier!$A90,"")</f>
        <v/>
      </c>
      <c r="AE89" s="173" t="str">
        <f>IF(AND(AE$1=Calendrier!AG$1,Calendrier!AG90="R"),Calendrier!$A90,"")</f>
        <v/>
      </c>
      <c r="AF89" s="173" t="str">
        <f>IF(AND(AF$1=Calendrier!AH$1,Calendrier!AH90="R"),Calendrier!$A90,"")</f>
        <v/>
      </c>
      <c r="AG89" s="173" t="str">
        <f>IF(AND(AG$1=Calendrier!AI$1,Calendrier!AI90="R"),Calendrier!$A90,"")</f>
        <v/>
      </c>
      <c r="AH89" s="173" t="str">
        <f>IF(AND(AH$1=Calendrier!AJ$1,Calendrier!AJ90="R"),Calendrier!$A90,"")</f>
        <v/>
      </c>
      <c r="AI89" s="173" t="str">
        <f>IF(AND(AI$1=Calendrier!AK$1,Calendrier!AK90="R"),Calendrier!$A90,"")</f>
        <v/>
      </c>
      <c r="AJ89" s="173" t="str">
        <f>IF(AND(AJ$1=Calendrier!AL$1,Calendrier!AL90="R"),Calendrier!$A90,"")</f>
        <v/>
      </c>
      <c r="AK89" s="173" t="str">
        <f>IF(AND(AK$1=Calendrier!AM$1,Calendrier!AM90="R"),Calendrier!$A90,"")</f>
        <v/>
      </c>
      <c r="AL89" s="173" t="str">
        <f>IF(AND(AL$1=Calendrier!AN$1,Calendrier!AN90="R"),Calendrier!$A90,"")</f>
        <v/>
      </c>
      <c r="AM89" s="173" t="str">
        <f>IF(AND(AM$1=Calendrier!AO$1,Calendrier!AO90="R"),Calendrier!$A90,"")</f>
        <v/>
      </c>
      <c r="AN89" s="173" t="str">
        <f>IF(AND(AN$1=Calendrier!AP$1,Calendrier!AP90="R"),Calendrier!$A90,"")</f>
        <v/>
      </c>
      <c r="AO89" s="173" t="str">
        <f>IF(AND(AO$1=Calendrier!AQ$1,Calendrier!AQ90="R"),Calendrier!$A90,"")</f>
        <v/>
      </c>
      <c r="AP89" s="173" t="str">
        <f>IF(AND(AP$1=Calendrier!AR$1,Calendrier!AR90="R"),Calendrier!$A90,"")</f>
        <v/>
      </c>
      <c r="AQ89" s="173" t="str">
        <f>IF(AND(AQ$1=Calendrier!AS$1,Calendrier!AS90="R"),Calendrier!$A90,"")</f>
        <v>racine de pissenlit</v>
      </c>
      <c r="AR89" s="173" t="str">
        <f>IF(AND(AR$1=Calendrier!AT$1,Calendrier!AT90="R"),Calendrier!$A90,"")</f>
        <v>racine de pissenlit</v>
      </c>
      <c r="AS89" s="173" t="str">
        <f>IF(AND(AS$1=Calendrier!AU$1,Calendrier!AU90="R"),Calendrier!$A90,"")</f>
        <v/>
      </c>
      <c r="AT89" s="173" t="str">
        <f>IF(AND(AT$1=Calendrier!AV$1,Calendrier!AV90="R"),Calendrier!$A90,"")</f>
        <v/>
      </c>
      <c r="AU89" s="173" t="str">
        <f>IF(AND(AU$1=Calendrier!AW$1,Calendrier!AW90="R"),Calendrier!$A90,"")</f>
        <v/>
      </c>
      <c r="AV89" s="173" t="str">
        <f>IF(AND(AV$1=Calendrier!AX$1,Calendrier!AX90="R"),Calendrier!$A90,"")</f>
        <v/>
      </c>
      <c r="AW89" s="173" t="str">
        <f>IF(AND(AW$1=Calendrier!AY$1,Calendrier!AY90="R"),Calendrier!$A90,"")</f>
        <v/>
      </c>
      <c r="AX89" s="173" t="str">
        <f>IF(AND(AX$1=Calendrier!AZ$1,Calendrier!AZ90="R"),Calendrier!$A90,"")</f>
        <v/>
      </c>
      <c r="AY89" s="173" t="str">
        <f>IF(AND(AY$1=Calendrier!BA$1,Calendrier!BA90="R"),Calendrier!$A90,"")</f>
        <v/>
      </c>
      <c r="AZ89" s="173" t="str">
        <f>IF(AND(AZ$1=Calendrier!BB$1,Calendrier!BB90="R"),Calendrier!$A90,"")</f>
        <v/>
      </c>
    </row>
    <row r="90" spans="1:52" x14ac:dyDescent="0.2">
      <c r="A90" s="173" t="str">
        <f>IF(AND(A$1=Calendrier!C$1,Calendrier!C91="R"),Calendrier!$A91,"")</f>
        <v/>
      </c>
      <c r="B90" s="173" t="str">
        <f>IF(AND(B$1=Calendrier!D$1,Calendrier!D91="R"),Calendrier!$A91,"")</f>
        <v/>
      </c>
      <c r="C90" s="173" t="str">
        <f>IF(AND(C$1=Calendrier!E$1,Calendrier!E91="R"),Calendrier!$A91,"")</f>
        <v/>
      </c>
      <c r="D90" s="173" t="str">
        <f>IF(AND(D$1=Calendrier!F$1,Calendrier!F91="R"),Calendrier!$A91,"")</f>
        <v/>
      </c>
      <c r="E90" s="173" t="str">
        <f>IF(AND(E$1=Calendrier!G$1,Calendrier!G91="R"),Calendrier!$A91,"")</f>
        <v/>
      </c>
      <c r="F90" s="173" t="str">
        <f>IF(AND(F$1=Calendrier!H$1,Calendrier!H91="R"),Calendrier!$A91,"")</f>
        <v/>
      </c>
      <c r="G90" s="173" t="str">
        <f>IF(AND(G$1=Calendrier!I$1,Calendrier!I91="R"),Calendrier!$A91,"")</f>
        <v/>
      </c>
      <c r="H90" s="173" t="str">
        <f>IF(AND(H$1=Calendrier!J$1,Calendrier!J91="R"),Calendrier!$A91,"")</f>
        <v/>
      </c>
      <c r="I90" s="173" t="str">
        <f>IF(AND(I$1=Calendrier!K$1,Calendrier!K91="R"),Calendrier!$A91,"")</f>
        <v/>
      </c>
      <c r="J90" s="173" t="str">
        <f>IF(AND(J$1=Calendrier!L$1,Calendrier!L91="R"),Calendrier!$A91,"")</f>
        <v/>
      </c>
      <c r="K90" s="173" t="str">
        <f>IF(AND(K$1=Calendrier!M$1,Calendrier!M91="R"),Calendrier!$A91,"")</f>
        <v/>
      </c>
      <c r="L90" s="173" t="str">
        <f>IF(AND(L$1=Calendrier!N$1,Calendrier!N91="R"),Calendrier!$A91,"")</f>
        <v/>
      </c>
      <c r="M90" s="173" t="str">
        <f>IF(AND(M$1=Calendrier!O$1,Calendrier!O91="R"),Calendrier!$A91,"")</f>
        <v/>
      </c>
      <c r="N90" s="173" t="str">
        <f>IF(AND(N$1=Calendrier!P$1,Calendrier!P91="R"),Calendrier!$A91,"")</f>
        <v/>
      </c>
      <c r="O90" s="173" t="str">
        <f>IF(AND(O$1=Calendrier!Q$1,Calendrier!Q91="R"),Calendrier!$A91,"")</f>
        <v/>
      </c>
      <c r="P90" s="173" t="str">
        <f>IF(AND(P$1=Calendrier!R$1,Calendrier!R91="R"),Calendrier!$A91,"")</f>
        <v/>
      </c>
      <c r="Q90" s="173" t="str">
        <f>IF(AND(Q$1=Calendrier!S$1,Calendrier!S91="R"),Calendrier!$A91,"")</f>
        <v/>
      </c>
      <c r="R90" s="173" t="str">
        <f>IF(AND(R$1=Calendrier!T$1,Calendrier!T91="R"),Calendrier!$A91,"")</f>
        <v/>
      </c>
      <c r="S90" s="173" t="str">
        <f>IF(AND(S$1=Calendrier!U$1,Calendrier!U91="R"),Calendrier!$A91,"")</f>
        <v/>
      </c>
      <c r="T90" s="173" t="str">
        <f>IF(AND(T$1=Calendrier!V$1,Calendrier!V91="R"),Calendrier!$A91,"")</f>
        <v/>
      </c>
      <c r="U90" s="173" t="str">
        <f>IF(AND(U$1=Calendrier!W$1,Calendrier!W91="R"),Calendrier!$A91,"")</f>
        <v/>
      </c>
      <c r="V90" s="173" t="str">
        <f>IF(AND(V$1=Calendrier!X$1,Calendrier!X91="R"),Calendrier!$A91,"")</f>
        <v/>
      </c>
      <c r="W90" s="173" t="str">
        <f>IF(AND(W$1=Calendrier!Y$1,Calendrier!Y91="R"),Calendrier!$A91,"")</f>
        <v/>
      </c>
      <c r="X90" s="173" t="str">
        <f>IF(AND(X$1=Calendrier!Z$1,Calendrier!Z91="R"),Calendrier!$A91,"")</f>
        <v/>
      </c>
      <c r="Y90" s="173" t="str">
        <f>IF(AND(Y$1=Calendrier!AA$1,Calendrier!AA91="R"),Calendrier!$A91,"")</f>
        <v/>
      </c>
      <c r="Z90" s="173" t="str">
        <f>IF(AND(Z$1=Calendrier!AB$1,Calendrier!AB91="R"),Calendrier!$A91,"")</f>
        <v/>
      </c>
      <c r="AA90" s="173" t="str">
        <f>IF(AND(AA$1=Calendrier!AC$1,Calendrier!AC91="R"),Calendrier!$A91,"")</f>
        <v/>
      </c>
      <c r="AB90" s="173" t="str">
        <f>IF(AND(AB$1=Calendrier!AD$1,Calendrier!AD91="R"),Calendrier!$A91,"")</f>
        <v/>
      </c>
      <c r="AC90" s="173" t="str">
        <f>IF(AND(AC$1=Calendrier!AE$1,Calendrier!AE91="R"),Calendrier!$A91,"")</f>
        <v/>
      </c>
      <c r="AD90" s="173" t="str">
        <f>IF(AND(AD$1=Calendrier!AF$1,Calendrier!AF91="R"),Calendrier!$A91,"")</f>
        <v/>
      </c>
      <c r="AE90" s="173" t="str">
        <f>IF(AND(AE$1=Calendrier!AG$1,Calendrier!AG91="R"),Calendrier!$A91,"")</f>
        <v/>
      </c>
      <c r="AF90" s="173" t="str">
        <f>IF(AND(AF$1=Calendrier!AH$1,Calendrier!AH91="R"),Calendrier!$A91,"")</f>
        <v/>
      </c>
      <c r="AG90" s="173" t="str">
        <f>IF(AND(AG$1=Calendrier!AI$1,Calendrier!AI91="R"),Calendrier!$A91,"")</f>
        <v/>
      </c>
      <c r="AH90" s="173" t="str">
        <f>IF(AND(AH$1=Calendrier!AJ$1,Calendrier!AJ91="R"),Calendrier!$A91,"")</f>
        <v/>
      </c>
      <c r="AI90" s="173" t="str">
        <f>IF(AND(AI$1=Calendrier!AK$1,Calendrier!AK91="R"),Calendrier!$A91,"")</f>
        <v/>
      </c>
      <c r="AJ90" s="173" t="str">
        <f>IF(AND(AJ$1=Calendrier!AL$1,Calendrier!AL91="R"),Calendrier!$A91,"")</f>
        <v/>
      </c>
      <c r="AK90" s="173" t="str">
        <f>IF(AND(AK$1=Calendrier!AM$1,Calendrier!AM91="R"),Calendrier!$A91,"")</f>
        <v/>
      </c>
      <c r="AL90" s="173" t="str">
        <f>IF(AND(AL$1=Calendrier!AN$1,Calendrier!AN91="R"),Calendrier!$A91,"")</f>
        <v/>
      </c>
      <c r="AM90" s="173" t="str">
        <f>IF(AND(AM$1=Calendrier!AO$1,Calendrier!AO91="R"),Calendrier!$A91,"")</f>
        <v/>
      </c>
      <c r="AN90" s="173" t="str">
        <f>IF(AND(AN$1=Calendrier!AP$1,Calendrier!AP91="R"),Calendrier!$A91,"")</f>
        <v/>
      </c>
      <c r="AO90" s="173" t="str">
        <f>IF(AND(AO$1=Calendrier!AQ$1,Calendrier!AQ91="R"),Calendrier!$A91,"")</f>
        <v/>
      </c>
      <c r="AP90" s="173" t="str">
        <f>IF(AND(AP$1=Calendrier!AR$1,Calendrier!AR91="R"),Calendrier!$A91,"")</f>
        <v/>
      </c>
      <c r="AQ90" s="173" t="str">
        <f ca="1">IF(AND(AQ$1=Calendrier!AS$1,Calendrier!AS91="R"),Calendrier!$A91,"")</f>
        <v/>
      </c>
      <c r="AR90" s="173" t="str">
        <f ca="1">IF(AND(AR$1=Calendrier!AT$1,Calendrier!AT91="R"),Calendrier!$A91,"")</f>
        <v/>
      </c>
      <c r="AS90" s="173" t="str">
        <f>IF(AND(AS$1=Calendrier!AU$1,Calendrier!AU91="R"),Calendrier!$A91,"")</f>
        <v/>
      </c>
      <c r="AT90" s="173" t="str">
        <f>IF(AND(AT$1=Calendrier!AV$1,Calendrier!AV91="R"),Calendrier!$A91,"")</f>
        <v/>
      </c>
      <c r="AU90" s="173" t="str">
        <f>IF(AND(AU$1=Calendrier!AW$1,Calendrier!AW91="R"),Calendrier!$A91,"")</f>
        <v/>
      </c>
      <c r="AV90" s="173" t="str">
        <f>IF(AND(AV$1=Calendrier!AX$1,Calendrier!AX91="R"),Calendrier!$A91,"")</f>
        <v/>
      </c>
      <c r="AW90" s="173" t="str">
        <f>IF(AND(AW$1=Calendrier!AY$1,Calendrier!AY91="R"),Calendrier!$A91,"")</f>
        <v/>
      </c>
      <c r="AX90" s="173" t="str">
        <f>IF(AND(AX$1=Calendrier!AZ$1,Calendrier!AZ91="R"),Calendrier!$A91,"")</f>
        <v/>
      </c>
      <c r="AY90" s="173" t="str">
        <f>IF(AND(AY$1=Calendrier!BA$1,Calendrier!BA91="R"),Calendrier!$A91,"")</f>
        <v/>
      </c>
      <c r="AZ90" s="173" t="str">
        <f>IF(AND(AZ$1=Calendrier!BB$1,Calendrier!BB91="R"),Calendrier!$A91,"")</f>
        <v/>
      </c>
    </row>
    <row r="91" spans="1:52" x14ac:dyDescent="0.2">
      <c r="A91" s="173" t="str">
        <f>IF(AND(A$1=Calendrier!C$1,Calendrier!C92="R"),Calendrier!$A92,"")</f>
        <v/>
      </c>
      <c r="B91" s="173" t="str">
        <f>IF(AND(B$1=Calendrier!D$1,Calendrier!D92="R"),Calendrier!$A92,"")</f>
        <v/>
      </c>
      <c r="C91" s="173" t="str">
        <f>IF(AND(C$1=Calendrier!E$1,Calendrier!E92="R"),Calendrier!$A92,"")</f>
        <v/>
      </c>
      <c r="D91" s="173" t="str">
        <f>IF(AND(D$1=Calendrier!F$1,Calendrier!F92="R"),Calendrier!$A92,"")</f>
        <v/>
      </c>
      <c r="E91" s="173" t="str">
        <f>IF(AND(E$1=Calendrier!G$1,Calendrier!G92="R"),Calendrier!$A92,"")</f>
        <v/>
      </c>
      <c r="F91" s="173" t="str">
        <f ca="1">IF(AND(F$1=Calendrier!H$1,Calendrier!H92="R"),Calendrier!$A92,"")</f>
        <v/>
      </c>
      <c r="G91" s="173" t="str">
        <f ca="1">IF(AND(G$1=Calendrier!I$1,Calendrier!I92="R"),Calendrier!$A92,"")</f>
        <v/>
      </c>
      <c r="H91" s="173" t="str">
        <f ca="1">IF(AND(H$1=Calendrier!J$1,Calendrier!J92="R"),Calendrier!$A92,"")</f>
        <v/>
      </c>
      <c r="I91" s="173" t="str">
        <f ca="1">IF(AND(I$1=Calendrier!K$1,Calendrier!K92="R"),Calendrier!$A92,"")</f>
        <v/>
      </c>
      <c r="J91" s="173" t="str">
        <f ca="1">IF(AND(J$1=Calendrier!L$1,Calendrier!L92="R"),Calendrier!$A92,"")</f>
        <v/>
      </c>
      <c r="K91" s="173" t="str">
        <f ca="1">IF(AND(K$1=Calendrier!M$1,Calendrier!M92="R"),Calendrier!$A92,"")</f>
        <v/>
      </c>
      <c r="L91" s="173" t="str">
        <f ca="1">IF(AND(L$1=Calendrier!N$1,Calendrier!N92="R"),Calendrier!$A92,"")</f>
        <v/>
      </c>
      <c r="M91" s="173" t="str">
        <f ca="1">IF(AND(M$1=Calendrier!O$1,Calendrier!O92="R"),Calendrier!$A92,"")</f>
        <v/>
      </c>
      <c r="N91" s="173" t="str">
        <f>IF(AND(N$1=Calendrier!P$1,Calendrier!P92="R"),Calendrier!$A92,"")</f>
        <v/>
      </c>
      <c r="O91" s="173" t="str">
        <f>IF(AND(O$1=Calendrier!Q$1,Calendrier!Q92="R"),Calendrier!$A92,"")</f>
        <v/>
      </c>
      <c r="P91" s="173" t="str">
        <f>IF(AND(P$1=Calendrier!R$1,Calendrier!R92="R"),Calendrier!$A92,"")</f>
        <v/>
      </c>
      <c r="Q91" s="173" t="str">
        <f>IF(AND(Q$1=Calendrier!S$1,Calendrier!S92="R"),Calendrier!$A92,"")</f>
        <v/>
      </c>
      <c r="R91" s="173" t="str">
        <f>IF(AND(R$1=Calendrier!T$1,Calendrier!T92="R"),Calendrier!$A92,"")</f>
        <v/>
      </c>
      <c r="S91" s="173" t="str">
        <f>IF(AND(S$1=Calendrier!U$1,Calendrier!U92="R"),Calendrier!$A92,"")</f>
        <v/>
      </c>
      <c r="T91" s="173" t="str">
        <f>IF(AND(T$1=Calendrier!V$1,Calendrier!V92="R"),Calendrier!$A92,"")</f>
        <v/>
      </c>
      <c r="U91" s="173" t="str">
        <f ca="1">IF(AND(U$1=Calendrier!W$1,Calendrier!W92="R"),Calendrier!$A92,"")</f>
        <v/>
      </c>
      <c r="V91" s="173" t="str">
        <f ca="1">IF(AND(V$1=Calendrier!X$1,Calendrier!X92="R"),Calendrier!$A92,"")</f>
        <v/>
      </c>
      <c r="W91" s="173" t="str">
        <f>IF(AND(W$1=Calendrier!Y$1,Calendrier!Y92="R"),Calendrier!$A92,"")</f>
        <v/>
      </c>
      <c r="X91" s="173" t="str">
        <f>IF(AND(X$1=Calendrier!Z$1,Calendrier!Z92="R"),Calendrier!$A92,"")</f>
        <v/>
      </c>
      <c r="Y91" s="173" t="str">
        <f>IF(AND(Y$1=Calendrier!AA$1,Calendrier!AA92="R"),Calendrier!$A92,"")</f>
        <v/>
      </c>
      <c r="Z91" s="173" t="str">
        <f>IF(AND(Z$1=Calendrier!AB$1,Calendrier!AB92="R"),Calendrier!$A92,"")</f>
        <v/>
      </c>
      <c r="AA91" s="173" t="str">
        <f>IF(AND(AA$1=Calendrier!AC$1,Calendrier!AC92="R"),Calendrier!$A92,"")</f>
        <v/>
      </c>
      <c r="AB91" s="173" t="str">
        <f>IF(AND(AB$1=Calendrier!AD$1,Calendrier!AD92="R"),Calendrier!$A92,"")</f>
        <v/>
      </c>
      <c r="AC91" s="173" t="str">
        <f>IF(AND(AC$1=Calendrier!AE$1,Calendrier!AE92="R"),Calendrier!$A92,"")</f>
        <v/>
      </c>
      <c r="AD91" s="173" t="str">
        <f ca="1">IF(AND(AD$1=Calendrier!AF$1,Calendrier!AF92="R"),Calendrier!$A92,"")</f>
        <v/>
      </c>
      <c r="AE91" s="173" t="str">
        <f>IF(AND(AE$1=Calendrier!AG$1,Calendrier!AG92="R"),Calendrier!$A92,"")</f>
        <v/>
      </c>
      <c r="AF91" s="173" t="str">
        <f>IF(AND(AF$1=Calendrier!AH$1,Calendrier!AH92="R"),Calendrier!$A92,"")</f>
        <v/>
      </c>
      <c r="AG91" s="173" t="str">
        <f>IF(AND(AG$1=Calendrier!AI$1,Calendrier!AI92="R"),Calendrier!$A92,"")</f>
        <v/>
      </c>
      <c r="AH91" s="173" t="str">
        <f>IF(AND(AH$1=Calendrier!AJ$1,Calendrier!AJ92="R"),Calendrier!$A92,"")</f>
        <v/>
      </c>
      <c r="AI91" s="173" t="str">
        <f>IF(AND(AI$1=Calendrier!AK$1,Calendrier!AK92="R"),Calendrier!$A92,"")</f>
        <v/>
      </c>
      <c r="AJ91" s="173" t="str">
        <f ca="1">IF(AND(AJ$1=Calendrier!AL$1,Calendrier!AL92="R"),Calendrier!$A92,"")</f>
        <v/>
      </c>
      <c r="AK91" s="173" t="str">
        <f ca="1">IF(AND(AK$1=Calendrier!AM$1,Calendrier!AM92="R"),Calendrier!$A92,"")</f>
        <v/>
      </c>
      <c r="AL91" s="173" t="str">
        <f>IF(AND(AL$1=Calendrier!AN$1,Calendrier!AN92="R"),Calendrier!$A92,"")</f>
        <v/>
      </c>
      <c r="AM91" s="173" t="str">
        <f>IF(AND(AM$1=Calendrier!AO$1,Calendrier!AO92="R"),Calendrier!$A92,"")</f>
        <v/>
      </c>
      <c r="AN91" s="173" t="str">
        <f>IF(AND(AN$1=Calendrier!AP$1,Calendrier!AP92="R"),Calendrier!$A92,"")</f>
        <v/>
      </c>
      <c r="AO91" s="173" t="str">
        <f>IF(AND(AO$1=Calendrier!AQ$1,Calendrier!AQ92="R"),Calendrier!$A92,"")</f>
        <v/>
      </c>
      <c r="AP91" s="173" t="str">
        <f>IF(AND(AP$1=Calendrier!AR$1,Calendrier!AR92="R"),Calendrier!$A92,"")</f>
        <v/>
      </c>
      <c r="AQ91" s="173" t="str">
        <f>IF(AND(AQ$1=Calendrier!AS$1,Calendrier!AS92="R"),Calendrier!$A92,"")</f>
        <v/>
      </c>
      <c r="AR91" s="173" t="str">
        <f ca="1">IF(AND(AR$1=Calendrier!AT$1,Calendrier!AT92="R"),Calendrier!$A92,"")</f>
        <v/>
      </c>
      <c r="AS91" s="173" t="str">
        <f ca="1">IF(AND(AS$1=Calendrier!AU$1,Calendrier!AU92="R"),Calendrier!$A92,"")</f>
        <v/>
      </c>
      <c r="AT91" s="173" t="str">
        <f>IF(AND(AT$1=Calendrier!AV$1,Calendrier!AV92="R"),Calendrier!$A92,"")</f>
        <v/>
      </c>
      <c r="AU91" s="173" t="str">
        <f>IF(AND(AU$1=Calendrier!AW$1,Calendrier!AW92="R"),Calendrier!$A92,"")</f>
        <v/>
      </c>
      <c r="AV91" s="173" t="str">
        <f>IF(AND(AV$1=Calendrier!AX$1,Calendrier!AX92="R"),Calendrier!$A92,"")</f>
        <v/>
      </c>
      <c r="AW91" s="173" t="str">
        <f>IF(AND(AW$1=Calendrier!AY$1,Calendrier!AY92="R"),Calendrier!$A92,"")</f>
        <v/>
      </c>
      <c r="AX91" s="173" t="str">
        <f>IF(AND(AX$1=Calendrier!AZ$1,Calendrier!AZ92="R"),Calendrier!$A92,"")</f>
        <v/>
      </c>
      <c r="AY91" s="173" t="str">
        <f>IF(AND(AY$1=Calendrier!BA$1,Calendrier!BA92="R"),Calendrier!$A92,"")</f>
        <v/>
      </c>
      <c r="AZ91" s="173" t="str">
        <f>IF(AND(AZ$1=Calendrier!BB$1,Calendrier!BB92="R"),Calendrier!$A92,"")</f>
        <v/>
      </c>
    </row>
    <row r="92" spans="1:52" x14ac:dyDescent="0.2">
      <c r="A92" s="173" t="str">
        <f>IF(AND(A$1=Calendrier!C$1,Calendrier!C93="R"),Calendrier!$A93,"")</f>
        <v>choux rouge</v>
      </c>
      <c r="B92" s="173" t="str">
        <f>IF(AND(B$1=Calendrier!D$1,Calendrier!D93="R"),Calendrier!$A93,"")</f>
        <v/>
      </c>
      <c r="C92" s="173" t="str">
        <f>IF(AND(C$1=Calendrier!E$1,Calendrier!E93="R"),Calendrier!$A93,"")</f>
        <v/>
      </c>
      <c r="D92" s="173" t="str">
        <f>IF(AND(D$1=Calendrier!F$1,Calendrier!F93="R"),Calendrier!$A93,"")</f>
        <v/>
      </c>
      <c r="E92" s="173" t="str">
        <f>IF(AND(E$1=Calendrier!G$1,Calendrier!G93="R"),Calendrier!$A93,"")</f>
        <v/>
      </c>
      <c r="F92" s="173" t="str">
        <f>IF(AND(F$1=Calendrier!H$1,Calendrier!H93="R"),Calendrier!$A93,"")</f>
        <v/>
      </c>
      <c r="G92" s="173" t="str">
        <f>IF(AND(G$1=Calendrier!I$1,Calendrier!I93="R"),Calendrier!$A93,"")</f>
        <v>choux rouge</v>
      </c>
      <c r="H92" s="173" t="str">
        <f>IF(AND(H$1=Calendrier!J$1,Calendrier!J93="R"),Calendrier!$A93,"")</f>
        <v>choux rouge</v>
      </c>
      <c r="I92" s="173" t="str">
        <f>IF(AND(I$1=Calendrier!K$1,Calendrier!K93="R"),Calendrier!$A93,"")</f>
        <v/>
      </c>
      <c r="J92" s="173" t="str">
        <f>IF(AND(J$1=Calendrier!L$1,Calendrier!L93="R"),Calendrier!$A93,"")</f>
        <v/>
      </c>
      <c r="K92" s="173" t="str">
        <f>IF(AND(K$1=Calendrier!M$1,Calendrier!M93="R"),Calendrier!$A93,"")</f>
        <v/>
      </c>
      <c r="L92" s="173" t="str">
        <f>IF(AND(L$1=Calendrier!N$1,Calendrier!N93="R"),Calendrier!$A93,"")</f>
        <v/>
      </c>
      <c r="M92" s="173" t="str">
        <f>IF(AND(M$1=Calendrier!O$1,Calendrier!O93="R"),Calendrier!$A93,"")</f>
        <v/>
      </c>
      <c r="N92" s="173" t="str">
        <f>IF(AND(N$1=Calendrier!P$1,Calendrier!P93="R"),Calendrier!$A93,"")</f>
        <v/>
      </c>
      <c r="O92" s="173" t="str">
        <f>IF(AND(O$1=Calendrier!Q$1,Calendrier!Q93="R"),Calendrier!$A93,"")</f>
        <v>choux rouge</v>
      </c>
      <c r="P92" s="173" t="str">
        <f>IF(AND(P$1=Calendrier!R$1,Calendrier!R93="R"),Calendrier!$A93,"")</f>
        <v>choux rouge</v>
      </c>
      <c r="Q92" s="173" t="str">
        <f>IF(AND(Q$1=Calendrier!S$1,Calendrier!S93="R"),Calendrier!$A93,"")</f>
        <v/>
      </c>
      <c r="R92" s="173" t="str">
        <f>IF(AND(R$1=Calendrier!T$1,Calendrier!T93="R"),Calendrier!$A93,"")</f>
        <v/>
      </c>
      <c r="S92" s="173" t="str">
        <f>IF(AND(S$1=Calendrier!U$1,Calendrier!U93="R"),Calendrier!$A93,"")</f>
        <v/>
      </c>
      <c r="T92" s="173" t="str">
        <f>IF(AND(T$1=Calendrier!V$1,Calendrier!V93="R"),Calendrier!$A93,"")</f>
        <v/>
      </c>
      <c r="U92" s="173" t="str">
        <f>IF(AND(U$1=Calendrier!W$1,Calendrier!W93="R"),Calendrier!$A93,"")</f>
        <v/>
      </c>
      <c r="V92" s="173" t="str">
        <f>IF(AND(V$1=Calendrier!X$1,Calendrier!X93="R"),Calendrier!$A93,"")</f>
        <v/>
      </c>
      <c r="W92" s="173" t="str">
        <f>IF(AND(W$1=Calendrier!Y$1,Calendrier!Y93="R"),Calendrier!$A93,"")</f>
        <v/>
      </c>
      <c r="X92" s="173" t="str">
        <f>IF(AND(X$1=Calendrier!Z$1,Calendrier!Z93="R"),Calendrier!$A93,"")</f>
        <v/>
      </c>
      <c r="Y92" s="173" t="str">
        <f>IF(AND(Y$1=Calendrier!AA$1,Calendrier!AA93="R"),Calendrier!$A93,"")</f>
        <v/>
      </c>
      <c r="Z92" s="173" t="str">
        <f>IF(AND(Z$1=Calendrier!AB$1,Calendrier!AB93="R"),Calendrier!$A93,"")</f>
        <v/>
      </c>
      <c r="AA92" s="173" t="str">
        <f>IF(AND(AA$1=Calendrier!AC$1,Calendrier!AC93="R"),Calendrier!$A93,"")</f>
        <v/>
      </c>
      <c r="AB92" s="173" t="str">
        <f>IF(AND(AB$1=Calendrier!AD$1,Calendrier!AD93="R"),Calendrier!$A93,"")</f>
        <v>choux rouge</v>
      </c>
      <c r="AC92" s="173" t="str">
        <f>IF(AND(AC$1=Calendrier!AE$1,Calendrier!AE93="R"),Calendrier!$A93,"")</f>
        <v>choux rouge</v>
      </c>
      <c r="AD92" s="173" t="str">
        <f>IF(AND(AD$1=Calendrier!AF$1,Calendrier!AF93="R"),Calendrier!$A93,"")</f>
        <v>choux rouge</v>
      </c>
      <c r="AE92" s="173" t="str">
        <f>IF(AND(AE$1=Calendrier!AG$1,Calendrier!AG93="R"),Calendrier!$A93,"")</f>
        <v>choux rouge</v>
      </c>
      <c r="AF92" s="173" t="str">
        <f>IF(AND(AF$1=Calendrier!AH$1,Calendrier!AH93="R"),Calendrier!$A93,"")</f>
        <v>choux rouge</v>
      </c>
      <c r="AG92" s="173" t="str">
        <f>IF(AND(AG$1=Calendrier!AI$1,Calendrier!AI93="R"),Calendrier!$A93,"")</f>
        <v>choux rouge</v>
      </c>
      <c r="AH92" s="173" t="str">
        <f>IF(AND(AH$1=Calendrier!AJ$1,Calendrier!AJ93="R"),Calendrier!$A93,"")</f>
        <v>choux rouge</v>
      </c>
      <c r="AI92" s="173" t="str">
        <f>IF(AND(AI$1=Calendrier!AK$1,Calendrier!AK93="R"),Calendrier!$A93,"")</f>
        <v>choux rouge</v>
      </c>
      <c r="AJ92" s="173" t="str">
        <f>IF(AND(AJ$1=Calendrier!AL$1,Calendrier!AL93="R"),Calendrier!$A93,"")</f>
        <v/>
      </c>
      <c r="AK92" s="173" t="str">
        <f>IF(AND(AK$1=Calendrier!AM$1,Calendrier!AM93="R"),Calendrier!$A93,"")</f>
        <v/>
      </c>
      <c r="AL92" s="173" t="str">
        <f>IF(AND(AL$1=Calendrier!AN$1,Calendrier!AN93="R"),Calendrier!$A93,"")</f>
        <v/>
      </c>
      <c r="AM92" s="173" t="str">
        <f>IF(AND(AM$1=Calendrier!AO$1,Calendrier!AO93="R"),Calendrier!$A93,"")</f>
        <v/>
      </c>
      <c r="AN92" s="173" t="str">
        <f>IF(AND(AN$1=Calendrier!AP$1,Calendrier!AP93="R"),Calendrier!$A93,"")</f>
        <v/>
      </c>
      <c r="AO92" s="173" t="str">
        <f>IF(AND(AO$1=Calendrier!AQ$1,Calendrier!AQ93="R"),Calendrier!$A93,"")</f>
        <v/>
      </c>
      <c r="AP92" s="173" t="str">
        <f>IF(AND(AP$1=Calendrier!AR$1,Calendrier!AR93="R"),Calendrier!$A93,"")</f>
        <v/>
      </c>
      <c r="AQ92" s="173" t="str">
        <f>IF(AND(AQ$1=Calendrier!AS$1,Calendrier!AS93="R"),Calendrier!$A93,"")</f>
        <v>choux rouge</v>
      </c>
      <c r="AR92" s="173" t="str">
        <f>IF(AND(AR$1=Calendrier!AT$1,Calendrier!AT93="R"),Calendrier!$A93,"")</f>
        <v>choux rouge</v>
      </c>
      <c r="AS92" s="173" t="str">
        <f>IF(AND(AS$1=Calendrier!AU$1,Calendrier!AU93="R"),Calendrier!$A93,"")</f>
        <v/>
      </c>
      <c r="AT92" s="173" t="str">
        <f>IF(AND(AT$1=Calendrier!AV$1,Calendrier!AV93="R"),Calendrier!$A93,"")</f>
        <v/>
      </c>
      <c r="AU92" s="173" t="str">
        <f>IF(AND(AU$1=Calendrier!AW$1,Calendrier!AW93="R"),Calendrier!$A93,"")</f>
        <v/>
      </c>
      <c r="AV92" s="173" t="str">
        <f>IF(AND(AV$1=Calendrier!AX$1,Calendrier!AX93="R"),Calendrier!$A93,"")</f>
        <v/>
      </c>
      <c r="AW92" s="173" t="str">
        <f>IF(AND(AW$1=Calendrier!AY$1,Calendrier!AY93="R"),Calendrier!$A93,"")</f>
        <v/>
      </c>
      <c r="AX92" s="173" t="str">
        <f>IF(AND(AX$1=Calendrier!AZ$1,Calendrier!AZ93="R"),Calendrier!$A93,"")</f>
        <v/>
      </c>
      <c r="AY92" s="173" t="str">
        <f>IF(AND(AY$1=Calendrier!BA$1,Calendrier!BA93="R"),Calendrier!$A93,"")</f>
        <v/>
      </c>
      <c r="AZ92" s="173" t="str">
        <f>IF(AND(AZ$1=Calendrier!BB$1,Calendrier!BB93="R"),Calendrier!$A93,"")</f>
        <v>choux rouge</v>
      </c>
    </row>
    <row r="93" spans="1:52" x14ac:dyDescent="0.2">
      <c r="A93" s="173" t="str">
        <f ca="1">IF(AND(A$1=Calendrier!C$1,Calendrier!C94="R"),Calendrier!$A94,"")</f>
        <v/>
      </c>
      <c r="B93" s="173" t="str">
        <f>IF(AND(B$1=Calendrier!D$1,Calendrier!D94="R"),Calendrier!$A94,"")</f>
        <v/>
      </c>
      <c r="C93" s="173" t="str">
        <f>IF(AND(C$1=Calendrier!E$1,Calendrier!E94="R"),Calendrier!$A94,"")</f>
        <v/>
      </c>
      <c r="D93" s="173" t="str">
        <f>IF(AND(D$1=Calendrier!F$1,Calendrier!F94="R"),Calendrier!$A94,"")</f>
        <v/>
      </c>
      <c r="E93" s="173" t="str">
        <f>IF(AND(E$1=Calendrier!G$1,Calendrier!G94="R"),Calendrier!$A94,"")</f>
        <v/>
      </c>
      <c r="F93" s="173" t="str">
        <f>IF(AND(F$1=Calendrier!H$1,Calendrier!H94="R"),Calendrier!$A94,"")</f>
        <v/>
      </c>
      <c r="G93" s="173" t="str">
        <f ca="1">IF(AND(G$1=Calendrier!I$1,Calendrier!I94="R"),Calendrier!$A94,"")</f>
        <v/>
      </c>
      <c r="H93" s="173" t="str">
        <f ca="1">IF(AND(H$1=Calendrier!J$1,Calendrier!J94="R"),Calendrier!$A94,"")</f>
        <v/>
      </c>
      <c r="I93" s="173" t="str">
        <f>IF(AND(I$1=Calendrier!K$1,Calendrier!K94="R"),Calendrier!$A94,"")</f>
        <v/>
      </c>
      <c r="J93" s="173" t="str">
        <f>IF(AND(J$1=Calendrier!L$1,Calendrier!L94="R"),Calendrier!$A94,"")</f>
        <v/>
      </c>
      <c r="K93" s="173" t="str">
        <f>IF(AND(K$1=Calendrier!M$1,Calendrier!M94="R"),Calendrier!$A94,"")</f>
        <v/>
      </c>
      <c r="L93" s="173" t="str">
        <f>IF(AND(L$1=Calendrier!N$1,Calendrier!N94="R"),Calendrier!$A94,"")</f>
        <v/>
      </c>
      <c r="M93" s="173" t="str">
        <f>IF(AND(M$1=Calendrier!O$1,Calendrier!O94="R"),Calendrier!$A94,"")</f>
        <v/>
      </c>
      <c r="N93" s="173" t="str">
        <f>IF(AND(N$1=Calendrier!P$1,Calendrier!P94="R"),Calendrier!$A94,"")</f>
        <v/>
      </c>
      <c r="O93" s="173" t="str">
        <f ca="1">IF(AND(O$1=Calendrier!Q$1,Calendrier!Q94="R"),Calendrier!$A94,"")</f>
        <v/>
      </c>
      <c r="P93" s="173" t="str">
        <f ca="1">IF(AND(P$1=Calendrier!R$1,Calendrier!R94="R"),Calendrier!$A94,"")</f>
        <v/>
      </c>
      <c r="Q93" s="173" t="str">
        <f>IF(AND(Q$1=Calendrier!S$1,Calendrier!S94="R"),Calendrier!$A94,"")</f>
        <v/>
      </c>
      <c r="R93" s="173" t="str">
        <f>IF(AND(R$1=Calendrier!T$1,Calendrier!T94="R"),Calendrier!$A94,"")</f>
        <v/>
      </c>
      <c r="S93" s="173" t="str">
        <f>IF(AND(S$1=Calendrier!U$1,Calendrier!U94="R"),Calendrier!$A94,"")</f>
        <v/>
      </c>
      <c r="T93" s="173" t="str">
        <f>IF(AND(T$1=Calendrier!V$1,Calendrier!V94="R"),Calendrier!$A94,"")</f>
        <v/>
      </c>
      <c r="U93" s="173" t="str">
        <f>IF(AND(U$1=Calendrier!W$1,Calendrier!W94="R"),Calendrier!$A94,"")</f>
        <v/>
      </c>
      <c r="V93" s="173" t="str">
        <f>IF(AND(V$1=Calendrier!X$1,Calendrier!X94="R"),Calendrier!$A94,"")</f>
        <v/>
      </c>
      <c r="W93" s="173" t="str">
        <f>IF(AND(W$1=Calendrier!Y$1,Calendrier!Y94="R"),Calendrier!$A94,"")</f>
        <v/>
      </c>
      <c r="X93" s="173" t="str">
        <f>IF(AND(X$1=Calendrier!Z$1,Calendrier!Z94="R"),Calendrier!$A94,"")</f>
        <v/>
      </c>
      <c r="Y93" s="173" t="str">
        <f>IF(AND(Y$1=Calendrier!AA$1,Calendrier!AA94="R"),Calendrier!$A94,"")</f>
        <v/>
      </c>
      <c r="Z93" s="173" t="str">
        <f>IF(AND(Z$1=Calendrier!AB$1,Calendrier!AB94="R"),Calendrier!$A94,"")</f>
        <v/>
      </c>
      <c r="AA93" s="173" t="str">
        <f>IF(AND(AA$1=Calendrier!AC$1,Calendrier!AC94="R"),Calendrier!$A94,"")</f>
        <v/>
      </c>
      <c r="AB93" s="173" t="str">
        <f ca="1">IF(AND(AB$1=Calendrier!AD$1,Calendrier!AD94="R"),Calendrier!$A94,"")</f>
        <v/>
      </c>
      <c r="AC93" s="173" t="str">
        <f ca="1">IF(AND(AC$1=Calendrier!AE$1,Calendrier!AE94="R"),Calendrier!$A94,"")</f>
        <v/>
      </c>
      <c r="AD93" s="173" t="str">
        <f ca="1">IF(AND(AD$1=Calendrier!AF$1,Calendrier!AF94="R"),Calendrier!$A94,"")</f>
        <v/>
      </c>
      <c r="AE93" s="173" t="str">
        <f ca="1">IF(AND(AE$1=Calendrier!AG$1,Calendrier!AG94="R"),Calendrier!$A94,"")</f>
        <v/>
      </c>
      <c r="AF93" s="173" t="str">
        <f ca="1">IF(AND(AF$1=Calendrier!AH$1,Calendrier!AH94="R"),Calendrier!$A94,"")</f>
        <v/>
      </c>
      <c r="AG93" s="173" t="str">
        <f ca="1">IF(AND(AG$1=Calendrier!AI$1,Calendrier!AI94="R"),Calendrier!$A94,"")</f>
        <v/>
      </c>
      <c r="AH93" s="173" t="str">
        <f ca="1">IF(AND(AH$1=Calendrier!AJ$1,Calendrier!AJ94="R"),Calendrier!$A94,"")</f>
        <v/>
      </c>
      <c r="AI93" s="173" t="str">
        <f ca="1">IF(AND(AI$1=Calendrier!AK$1,Calendrier!AK94="R"),Calendrier!$A94,"")</f>
        <v/>
      </c>
      <c r="AJ93" s="173" t="str">
        <f>IF(AND(AJ$1=Calendrier!AL$1,Calendrier!AL94="R"),Calendrier!$A94,"")</f>
        <v/>
      </c>
      <c r="AK93" s="173" t="str">
        <f>IF(AND(AK$1=Calendrier!AM$1,Calendrier!AM94="R"),Calendrier!$A94,"")</f>
        <v/>
      </c>
      <c r="AL93" s="173" t="str">
        <f>IF(AND(AL$1=Calendrier!AN$1,Calendrier!AN94="R"),Calendrier!$A94,"")</f>
        <v/>
      </c>
      <c r="AM93" s="173" t="str">
        <f>IF(AND(AM$1=Calendrier!AO$1,Calendrier!AO94="R"),Calendrier!$A94,"")</f>
        <v/>
      </c>
      <c r="AN93" s="173" t="str">
        <f>IF(AND(AN$1=Calendrier!AP$1,Calendrier!AP94="R"),Calendrier!$A94,"")</f>
        <v/>
      </c>
      <c r="AO93" s="173" t="str">
        <f>IF(AND(AO$1=Calendrier!AQ$1,Calendrier!AQ94="R"),Calendrier!$A94,"")</f>
        <v/>
      </c>
      <c r="AP93" s="173" t="str">
        <f>IF(AND(AP$1=Calendrier!AR$1,Calendrier!AR94="R"),Calendrier!$A94,"")</f>
        <v/>
      </c>
      <c r="AQ93" s="173" t="str">
        <f ca="1">IF(AND(AQ$1=Calendrier!AS$1,Calendrier!AS94="R"),Calendrier!$A94,"")</f>
        <v/>
      </c>
      <c r="AR93" s="173" t="str">
        <f ca="1">IF(AND(AR$1=Calendrier!AT$1,Calendrier!AT94="R"),Calendrier!$A94,"")</f>
        <v/>
      </c>
      <c r="AS93" s="173" t="str">
        <f>IF(AND(AS$1=Calendrier!AU$1,Calendrier!AU94="R"),Calendrier!$A94,"")</f>
        <v/>
      </c>
      <c r="AT93" s="173" t="str">
        <f>IF(AND(AT$1=Calendrier!AV$1,Calendrier!AV94="R"),Calendrier!$A94,"")</f>
        <v/>
      </c>
      <c r="AU93" s="173" t="str">
        <f>IF(AND(AU$1=Calendrier!AW$1,Calendrier!AW94="R"),Calendrier!$A94,"")</f>
        <v/>
      </c>
      <c r="AV93" s="173" t="str">
        <f>IF(AND(AV$1=Calendrier!AX$1,Calendrier!AX94="R"),Calendrier!$A94,"")</f>
        <v/>
      </c>
      <c r="AW93" s="173" t="str">
        <f>IF(AND(AW$1=Calendrier!AY$1,Calendrier!AY94="R"),Calendrier!$A94,"")</f>
        <v/>
      </c>
      <c r="AX93" s="173" t="str">
        <f>IF(AND(AX$1=Calendrier!AZ$1,Calendrier!AZ94="R"),Calendrier!$A94,"")</f>
        <v/>
      </c>
      <c r="AY93" s="173" t="str">
        <f>IF(AND(AY$1=Calendrier!BA$1,Calendrier!BA94="R"),Calendrier!$A94,"")</f>
        <v/>
      </c>
      <c r="AZ93" s="173" t="str">
        <f ca="1">IF(AND(AZ$1=Calendrier!BB$1,Calendrier!BB94="R"),Calendrier!$A94,"")</f>
        <v/>
      </c>
    </row>
    <row r="94" spans="1:52" x14ac:dyDescent="0.2">
      <c r="A94" s="173" t="str">
        <f>IF(AND(A$1=Calendrier!C$1,Calendrier!C95="R"),Calendrier!$A95,"")</f>
        <v/>
      </c>
      <c r="B94" s="173" t="str">
        <f>IF(AND(B$1=Calendrier!D$1,Calendrier!D95="R"),Calendrier!$A95,"")</f>
        <v/>
      </c>
      <c r="C94" s="173" t="str">
        <f>IF(AND(C$1=Calendrier!E$1,Calendrier!E95="R"),Calendrier!$A95,"")</f>
        <v/>
      </c>
      <c r="D94" s="173" t="str">
        <f>IF(AND(D$1=Calendrier!F$1,Calendrier!F95="R"),Calendrier!$A95,"")</f>
        <v/>
      </c>
      <c r="E94" s="173" t="str">
        <f>IF(AND(E$1=Calendrier!G$1,Calendrier!G95="R"),Calendrier!$A95,"")</f>
        <v/>
      </c>
      <c r="F94" s="173" t="str">
        <f>IF(AND(F$1=Calendrier!H$1,Calendrier!H95="R"),Calendrier!$A95,"")</f>
        <v/>
      </c>
      <c r="G94" s="173" t="str">
        <f>IF(AND(G$1=Calendrier!I$1,Calendrier!I95="R"),Calendrier!$A95,"")</f>
        <v/>
      </c>
      <c r="H94" s="173" t="str">
        <f>IF(AND(H$1=Calendrier!J$1,Calendrier!J95="R"),Calendrier!$A95,"")</f>
        <v/>
      </c>
      <c r="I94" s="173" t="str">
        <f>IF(AND(I$1=Calendrier!K$1,Calendrier!K95="R"),Calendrier!$A95,"")</f>
        <v/>
      </c>
      <c r="J94" s="173" t="str">
        <f>IF(AND(J$1=Calendrier!L$1,Calendrier!L95="R"),Calendrier!$A95,"")</f>
        <v/>
      </c>
      <c r="K94" s="173" t="str">
        <f>IF(AND(K$1=Calendrier!M$1,Calendrier!M95="R"),Calendrier!$A95,"")</f>
        <v/>
      </c>
      <c r="L94" s="173" t="str">
        <f>IF(AND(L$1=Calendrier!N$1,Calendrier!N95="R"),Calendrier!$A95,"")</f>
        <v/>
      </c>
      <c r="M94" s="173" t="str">
        <f ca="1">IF(AND(M$1=Calendrier!O$1,Calendrier!O95="R"),Calendrier!$A95,"")</f>
        <v/>
      </c>
      <c r="N94" s="173" t="str">
        <f ca="1">IF(AND(N$1=Calendrier!P$1,Calendrier!P95="R"),Calendrier!$A95,"")</f>
        <v/>
      </c>
      <c r="O94" s="173" t="str">
        <f ca="1">IF(AND(O$1=Calendrier!Q$1,Calendrier!Q95="R"),Calendrier!$A95,"")</f>
        <v/>
      </c>
      <c r="P94" s="173" t="str">
        <f ca="1">IF(AND(P$1=Calendrier!R$1,Calendrier!R95="R"),Calendrier!$A95,"")</f>
        <v/>
      </c>
      <c r="Q94" s="173" t="str">
        <f ca="1">IF(AND(Q$1=Calendrier!S$1,Calendrier!S95="R"),Calendrier!$A95,"")</f>
        <v/>
      </c>
      <c r="R94" s="173" t="str">
        <f ca="1">IF(AND(R$1=Calendrier!T$1,Calendrier!T95="R"),Calendrier!$A95,"")</f>
        <v/>
      </c>
      <c r="S94" s="173" t="str">
        <f ca="1">IF(AND(S$1=Calendrier!U$1,Calendrier!U95="R"),Calendrier!$A95,"")</f>
        <v/>
      </c>
      <c r="T94" s="173" t="str">
        <f ca="1">IF(AND(T$1=Calendrier!V$1,Calendrier!V95="R"),Calendrier!$A95,"")</f>
        <v/>
      </c>
      <c r="U94" s="173" t="str">
        <f>IF(AND(U$1=Calendrier!W$1,Calendrier!W95="R"),Calendrier!$A95,"")</f>
        <v/>
      </c>
      <c r="V94" s="173" t="str">
        <f>IF(AND(V$1=Calendrier!X$1,Calendrier!X95="R"),Calendrier!$A95,"")</f>
        <v/>
      </c>
      <c r="W94" s="173" t="str">
        <f>IF(AND(W$1=Calendrier!Y$1,Calendrier!Y95="R"),Calendrier!$A95,"")</f>
        <v/>
      </c>
      <c r="X94" s="173" t="str">
        <f>IF(AND(X$1=Calendrier!Z$1,Calendrier!Z95="R"),Calendrier!$A95,"")</f>
        <v/>
      </c>
      <c r="Y94" s="173" t="str">
        <f>IF(AND(Y$1=Calendrier!AA$1,Calendrier!AA95="R"),Calendrier!$A95,"")</f>
        <v/>
      </c>
      <c r="Z94" s="173" t="str">
        <f>IF(AND(Z$1=Calendrier!AB$1,Calendrier!AB95="R"),Calendrier!$A95,"")</f>
        <v/>
      </c>
      <c r="AA94" s="173" t="str">
        <f>IF(AND(AA$1=Calendrier!AC$1,Calendrier!AC95="R"),Calendrier!$A95,"")</f>
        <v/>
      </c>
      <c r="AB94" s="173" t="str">
        <f>IF(AND(AB$1=Calendrier!AD$1,Calendrier!AD95="R"),Calendrier!$A95,"")</f>
        <v/>
      </c>
      <c r="AC94" s="173" t="str">
        <f>IF(AND(AC$1=Calendrier!AE$1,Calendrier!AE95="R"),Calendrier!$A95,"")</f>
        <v/>
      </c>
      <c r="AD94" s="173" t="str">
        <f>IF(AND(AD$1=Calendrier!AF$1,Calendrier!AF95="R"),Calendrier!$A95,"")</f>
        <v/>
      </c>
      <c r="AE94" s="173" t="str">
        <f>IF(AND(AE$1=Calendrier!AG$1,Calendrier!AG95="R"),Calendrier!$A95,"")</f>
        <v/>
      </c>
      <c r="AF94" s="173" t="str">
        <f>IF(AND(AF$1=Calendrier!AH$1,Calendrier!AH95="R"),Calendrier!$A95,"")</f>
        <v/>
      </c>
      <c r="AG94" s="173" t="str">
        <f>IF(AND(AG$1=Calendrier!AI$1,Calendrier!AI95="R"),Calendrier!$A95,"")</f>
        <v/>
      </c>
      <c r="AH94" s="173" t="str">
        <f>IF(AND(AH$1=Calendrier!AJ$1,Calendrier!AJ95="R"),Calendrier!$A95,"")</f>
        <v/>
      </c>
      <c r="AI94" s="173" t="str">
        <f>IF(AND(AI$1=Calendrier!AK$1,Calendrier!AK95="R"),Calendrier!$A95,"")</f>
        <v/>
      </c>
      <c r="AJ94" s="173" t="str">
        <f>IF(AND(AJ$1=Calendrier!AL$1,Calendrier!AL95="R"),Calendrier!$A95,"")</f>
        <v/>
      </c>
      <c r="AK94" s="173" t="str">
        <f>IF(AND(AK$1=Calendrier!AM$1,Calendrier!AM95="R"),Calendrier!$A95,"")</f>
        <v/>
      </c>
      <c r="AL94" s="173" t="str">
        <f>IF(AND(AL$1=Calendrier!AN$1,Calendrier!AN95="R"),Calendrier!$A95,"")</f>
        <v/>
      </c>
      <c r="AM94" s="173" t="str">
        <f>IF(AND(AM$1=Calendrier!AO$1,Calendrier!AO95="R"),Calendrier!$A95,"")</f>
        <v/>
      </c>
      <c r="AN94" s="173" t="str">
        <f>IF(AND(AN$1=Calendrier!AP$1,Calendrier!AP95="R"),Calendrier!$A95,"")</f>
        <v/>
      </c>
      <c r="AO94" s="173" t="str">
        <f>IF(AND(AO$1=Calendrier!AQ$1,Calendrier!AQ95="R"),Calendrier!$A95,"")</f>
        <v/>
      </c>
      <c r="AP94" s="173" t="str">
        <f>IF(AND(AP$1=Calendrier!AR$1,Calendrier!AR95="R"),Calendrier!$A95,"")</f>
        <v/>
      </c>
      <c r="AQ94" s="173" t="str">
        <f>IF(AND(AQ$1=Calendrier!AS$1,Calendrier!AS95="R"),Calendrier!$A95,"")</f>
        <v/>
      </c>
      <c r="AR94" s="173" t="str">
        <f>IF(AND(AR$1=Calendrier!AT$1,Calendrier!AT95="R"),Calendrier!$A95,"")</f>
        <v/>
      </c>
      <c r="AS94" s="173" t="str">
        <f>IF(AND(AS$1=Calendrier!AU$1,Calendrier!AU95="R"),Calendrier!$A95,"")</f>
        <v/>
      </c>
      <c r="AT94" s="173" t="str">
        <f>IF(AND(AT$1=Calendrier!AV$1,Calendrier!AV95="R"),Calendrier!$A95,"")</f>
        <v/>
      </c>
      <c r="AU94" s="173" t="str">
        <f>IF(AND(AU$1=Calendrier!AW$1,Calendrier!AW95="R"),Calendrier!$A95,"")</f>
        <v/>
      </c>
      <c r="AV94" s="173" t="str">
        <f>IF(AND(AV$1=Calendrier!AX$1,Calendrier!AX95="R"),Calendrier!$A95,"")</f>
        <v/>
      </c>
      <c r="AW94" s="173" t="str">
        <f>IF(AND(AW$1=Calendrier!AY$1,Calendrier!AY95="R"),Calendrier!$A95,"")</f>
        <v/>
      </c>
      <c r="AX94" s="173" t="str">
        <f>IF(AND(AX$1=Calendrier!AZ$1,Calendrier!AZ95="R"),Calendrier!$A95,"")</f>
        <v/>
      </c>
      <c r="AY94" s="173" t="str">
        <f>IF(AND(AY$1=Calendrier!BA$1,Calendrier!BA95="R"),Calendrier!$A95,"")</f>
        <v/>
      </c>
      <c r="AZ94" s="173" t="str">
        <f>IF(AND(AZ$1=Calendrier!BB$1,Calendrier!BB95="R"),Calendrier!$A95,"")</f>
        <v/>
      </c>
    </row>
    <row r="95" spans="1:52" x14ac:dyDescent="0.2">
      <c r="A95" s="173" t="str">
        <f>IF(AND(A$1=Calendrier!C$1,Calendrier!C96="R"),Calendrier!$A96,"")</f>
        <v/>
      </c>
      <c r="B95" s="173" t="str">
        <f>IF(AND(B$1=Calendrier!D$1,Calendrier!D96="R"),Calendrier!$A96,"")</f>
        <v/>
      </c>
      <c r="C95" s="173" t="str">
        <f>IF(AND(C$1=Calendrier!E$1,Calendrier!E96="R"),Calendrier!$A96,"")</f>
        <v/>
      </c>
      <c r="D95" s="173" t="str">
        <f>IF(AND(D$1=Calendrier!F$1,Calendrier!F96="R"),Calendrier!$A96,"")</f>
        <v/>
      </c>
      <c r="E95" s="173" t="str">
        <f>IF(AND(E$1=Calendrier!G$1,Calendrier!G96="R"),Calendrier!$A96,"")</f>
        <v/>
      </c>
      <c r="F95" s="173" t="str">
        <f>IF(AND(F$1=Calendrier!H$1,Calendrier!H96="R"),Calendrier!$A96,"")</f>
        <v/>
      </c>
      <c r="G95" s="173" t="str">
        <f>IF(AND(G$1=Calendrier!I$1,Calendrier!I96="R"),Calendrier!$A96,"")</f>
        <v/>
      </c>
      <c r="H95" s="173" t="str">
        <f>IF(AND(H$1=Calendrier!J$1,Calendrier!J96="R"),Calendrier!$A96,"")</f>
        <v/>
      </c>
      <c r="I95" s="173" t="str">
        <f>IF(AND(I$1=Calendrier!K$1,Calendrier!K96="R"),Calendrier!$A96,"")</f>
        <v/>
      </c>
      <c r="J95" s="173" t="str">
        <f>IF(AND(J$1=Calendrier!L$1,Calendrier!L96="R"),Calendrier!$A96,"")</f>
        <v/>
      </c>
      <c r="K95" s="173" t="str">
        <f>IF(AND(K$1=Calendrier!M$1,Calendrier!M96="R"),Calendrier!$A96,"")</f>
        <v/>
      </c>
      <c r="L95" s="173" t="str">
        <f>IF(AND(L$1=Calendrier!N$1,Calendrier!N96="R"),Calendrier!$A96,"")</f>
        <v/>
      </c>
      <c r="M95" s="173" t="str">
        <f>IF(AND(M$1=Calendrier!O$1,Calendrier!O96="R"),Calendrier!$A96,"")</f>
        <v/>
      </c>
      <c r="N95" s="173" t="str">
        <f>IF(AND(N$1=Calendrier!P$1,Calendrier!P96="R"),Calendrier!$A96,"")</f>
        <v/>
      </c>
      <c r="O95" s="173" t="str">
        <f>IF(AND(O$1=Calendrier!Q$1,Calendrier!Q96="R"),Calendrier!$A96,"")</f>
        <v/>
      </c>
      <c r="P95" s="173" t="str">
        <f>IF(AND(P$1=Calendrier!R$1,Calendrier!R96="R"),Calendrier!$A96,"")</f>
        <v/>
      </c>
      <c r="Q95" s="173" t="str">
        <f>IF(AND(Q$1=Calendrier!S$1,Calendrier!S96="R"),Calendrier!$A96,"")</f>
        <v/>
      </c>
      <c r="R95" s="173" t="str">
        <f>IF(AND(R$1=Calendrier!T$1,Calendrier!T96="R"),Calendrier!$A96,"")</f>
        <v/>
      </c>
      <c r="S95" s="173" t="str">
        <f>IF(AND(S$1=Calendrier!U$1,Calendrier!U96="R"),Calendrier!$A96,"")</f>
        <v/>
      </c>
      <c r="T95" s="173" t="str">
        <f>IF(AND(T$1=Calendrier!V$1,Calendrier!V96="R"),Calendrier!$A96,"")</f>
        <v/>
      </c>
      <c r="U95" s="173" t="str">
        <f>IF(AND(U$1=Calendrier!W$1,Calendrier!W96="R"),Calendrier!$A96,"")</f>
        <v/>
      </c>
      <c r="V95" s="173" t="str">
        <f>IF(AND(V$1=Calendrier!X$1,Calendrier!X96="R"),Calendrier!$A96,"")</f>
        <v/>
      </c>
      <c r="W95" s="173" t="str">
        <f>IF(AND(W$1=Calendrier!Y$1,Calendrier!Y96="R"),Calendrier!$A96,"")</f>
        <v/>
      </c>
      <c r="X95" s="173" t="str">
        <f>IF(AND(X$1=Calendrier!Z$1,Calendrier!Z96="R"),Calendrier!$A96,"")</f>
        <v/>
      </c>
      <c r="Y95" s="173" t="str">
        <f>IF(AND(Y$1=Calendrier!AA$1,Calendrier!AA96="R"),Calendrier!$A96,"")</f>
        <v/>
      </c>
      <c r="Z95" s="173" t="str">
        <f>IF(AND(Z$1=Calendrier!AB$1,Calendrier!AB96="R"),Calendrier!$A96,"")</f>
        <v/>
      </c>
      <c r="AA95" s="173" t="str">
        <f>IF(AND(AA$1=Calendrier!AC$1,Calendrier!AC96="R"),Calendrier!$A96,"")</f>
        <v/>
      </c>
      <c r="AB95" s="173" t="str">
        <f>IF(AND(AB$1=Calendrier!AD$1,Calendrier!AD96="R"),Calendrier!$A96,"")</f>
        <v>concombre</v>
      </c>
      <c r="AC95" s="173" t="str">
        <f>IF(AND(AC$1=Calendrier!AE$1,Calendrier!AE96="R"),Calendrier!$A96,"")</f>
        <v>concombre</v>
      </c>
      <c r="AD95" s="173" t="str">
        <f>IF(AND(AD$1=Calendrier!AF$1,Calendrier!AF96="R"),Calendrier!$A96,"")</f>
        <v>concombre</v>
      </c>
      <c r="AE95" s="173" t="str">
        <f>IF(AND(AE$1=Calendrier!AG$1,Calendrier!AG96="R"),Calendrier!$A96,"")</f>
        <v>concombre</v>
      </c>
      <c r="AF95" s="173" t="str">
        <f>IF(AND(AF$1=Calendrier!AH$1,Calendrier!AH96="R"),Calendrier!$A96,"")</f>
        <v>concombre</v>
      </c>
      <c r="AG95" s="173" t="str">
        <f>IF(AND(AG$1=Calendrier!AI$1,Calendrier!AI96="R"),Calendrier!$A96,"")</f>
        <v>concombre</v>
      </c>
      <c r="AH95" s="173" t="str">
        <f>IF(AND(AH$1=Calendrier!AJ$1,Calendrier!AJ96="R"),Calendrier!$A96,"")</f>
        <v>concombre</v>
      </c>
      <c r="AI95" s="173" t="str">
        <f>IF(AND(AI$1=Calendrier!AK$1,Calendrier!AK96="R"),Calendrier!$A96,"")</f>
        <v>concombre</v>
      </c>
      <c r="AJ95" s="173" t="str">
        <f>IF(AND(AJ$1=Calendrier!AL$1,Calendrier!AL96="R"),Calendrier!$A96,"")</f>
        <v/>
      </c>
      <c r="AK95" s="173" t="str">
        <f>IF(AND(AK$1=Calendrier!AM$1,Calendrier!AM96="R"),Calendrier!$A96,"")</f>
        <v/>
      </c>
      <c r="AL95" s="173" t="str">
        <f>IF(AND(AL$1=Calendrier!AN$1,Calendrier!AN96="R"),Calendrier!$A96,"")</f>
        <v/>
      </c>
      <c r="AM95" s="173" t="str">
        <f>IF(AND(AM$1=Calendrier!AO$1,Calendrier!AO96="R"),Calendrier!$A96,"")</f>
        <v/>
      </c>
      <c r="AN95" s="173" t="str">
        <f>IF(AND(AN$1=Calendrier!AP$1,Calendrier!AP96="R"),Calendrier!$A96,"")</f>
        <v/>
      </c>
      <c r="AO95" s="173" t="str">
        <f>IF(AND(AO$1=Calendrier!AQ$1,Calendrier!AQ96="R"),Calendrier!$A96,"")</f>
        <v/>
      </c>
      <c r="AP95" s="173" t="str">
        <f>IF(AND(AP$1=Calendrier!AR$1,Calendrier!AR96="R"),Calendrier!$A96,"")</f>
        <v/>
      </c>
      <c r="AQ95" s="173" t="str">
        <f>IF(AND(AQ$1=Calendrier!AS$1,Calendrier!AS96="R"),Calendrier!$A96,"")</f>
        <v/>
      </c>
      <c r="AR95" s="173" t="str">
        <f>IF(AND(AR$1=Calendrier!AT$1,Calendrier!AT96="R"),Calendrier!$A96,"")</f>
        <v/>
      </c>
      <c r="AS95" s="173" t="str">
        <f>IF(AND(AS$1=Calendrier!AU$1,Calendrier!AU96="R"),Calendrier!$A96,"")</f>
        <v/>
      </c>
      <c r="AT95" s="173" t="str">
        <f>IF(AND(AT$1=Calendrier!AV$1,Calendrier!AV96="R"),Calendrier!$A96,"")</f>
        <v/>
      </c>
      <c r="AU95" s="173" t="str">
        <f>IF(AND(AU$1=Calendrier!AW$1,Calendrier!AW96="R"),Calendrier!$A96,"")</f>
        <v/>
      </c>
      <c r="AV95" s="173" t="str">
        <f>IF(AND(AV$1=Calendrier!AX$1,Calendrier!AX96="R"),Calendrier!$A96,"")</f>
        <v/>
      </c>
      <c r="AW95" s="173" t="str">
        <f>IF(AND(AW$1=Calendrier!AY$1,Calendrier!AY96="R"),Calendrier!$A96,"")</f>
        <v/>
      </c>
      <c r="AX95" s="173" t="str">
        <f>IF(AND(AX$1=Calendrier!AZ$1,Calendrier!AZ96="R"),Calendrier!$A96,"")</f>
        <v/>
      </c>
      <c r="AY95" s="173" t="str">
        <f>IF(AND(AY$1=Calendrier!BA$1,Calendrier!BA96="R"),Calendrier!$A96,"")</f>
        <v/>
      </c>
      <c r="AZ95" s="173" t="str">
        <f>IF(AND(AZ$1=Calendrier!BB$1,Calendrier!BB96="R"),Calendrier!$A96,"")</f>
        <v/>
      </c>
    </row>
    <row r="96" spans="1:52" x14ac:dyDescent="0.2">
      <c r="A96" s="173" t="str">
        <f>IF(AND(A$1=Calendrier!C$1,Calendrier!C97="R"),Calendrier!$A97,"")</f>
        <v/>
      </c>
      <c r="B96" s="173" t="str">
        <f>IF(AND(B$1=Calendrier!D$1,Calendrier!D97="R"),Calendrier!$A97,"")</f>
        <v/>
      </c>
      <c r="C96" s="173" t="str">
        <f>IF(AND(C$1=Calendrier!E$1,Calendrier!E97="R"),Calendrier!$A97,"")</f>
        <v/>
      </c>
      <c r="D96" s="173" t="str">
        <f>IF(AND(D$1=Calendrier!F$1,Calendrier!F97="R"),Calendrier!$A97,"")</f>
        <v/>
      </c>
      <c r="E96" s="173" t="str">
        <f>IF(AND(E$1=Calendrier!G$1,Calendrier!G97="R"),Calendrier!$A97,"")</f>
        <v/>
      </c>
      <c r="F96" s="173" t="str">
        <f>IF(AND(F$1=Calendrier!H$1,Calendrier!H97="R"),Calendrier!$A97,"")</f>
        <v/>
      </c>
      <c r="G96" s="173" t="str">
        <f>IF(AND(G$1=Calendrier!I$1,Calendrier!I97="R"),Calendrier!$A97,"")</f>
        <v/>
      </c>
      <c r="H96" s="173" t="str">
        <f>IF(AND(H$1=Calendrier!J$1,Calendrier!J97="R"),Calendrier!$A97,"")</f>
        <v/>
      </c>
      <c r="I96" s="173" t="str">
        <f>IF(AND(I$1=Calendrier!K$1,Calendrier!K97="R"),Calendrier!$A97,"")</f>
        <v/>
      </c>
      <c r="J96" s="173" t="str">
        <f>IF(AND(J$1=Calendrier!L$1,Calendrier!L97="R"),Calendrier!$A97,"")</f>
        <v/>
      </c>
      <c r="K96" s="173" t="str">
        <f>IF(AND(K$1=Calendrier!M$1,Calendrier!M97="R"),Calendrier!$A97,"")</f>
        <v/>
      </c>
      <c r="L96" s="173" t="str">
        <f>IF(AND(L$1=Calendrier!N$1,Calendrier!N97="R"),Calendrier!$A97,"")</f>
        <v/>
      </c>
      <c r="M96" s="173" t="str">
        <f>IF(AND(M$1=Calendrier!O$1,Calendrier!O97="R"),Calendrier!$A97,"")</f>
        <v/>
      </c>
      <c r="N96" s="173" t="str">
        <f>IF(AND(N$1=Calendrier!P$1,Calendrier!P97="R"),Calendrier!$A97,"")</f>
        <v/>
      </c>
      <c r="O96" s="173" t="str">
        <f>IF(AND(O$1=Calendrier!Q$1,Calendrier!Q97="R"),Calendrier!$A97,"")</f>
        <v/>
      </c>
      <c r="P96" s="173" t="str">
        <f>IF(AND(P$1=Calendrier!R$1,Calendrier!R97="R"),Calendrier!$A97,"")</f>
        <v/>
      </c>
      <c r="Q96" s="173" t="str">
        <f>IF(AND(Q$1=Calendrier!S$1,Calendrier!S97="R"),Calendrier!$A97,"")</f>
        <v/>
      </c>
      <c r="R96" s="173" t="str">
        <f>IF(AND(R$1=Calendrier!T$1,Calendrier!T97="R"),Calendrier!$A97,"")</f>
        <v/>
      </c>
      <c r="S96" s="173" t="str">
        <f>IF(AND(S$1=Calendrier!U$1,Calendrier!U97="R"),Calendrier!$A97,"")</f>
        <v/>
      </c>
      <c r="T96" s="173" t="str">
        <f>IF(AND(T$1=Calendrier!V$1,Calendrier!V97="R"),Calendrier!$A97,"")</f>
        <v/>
      </c>
      <c r="U96" s="173" t="str">
        <f>IF(AND(U$1=Calendrier!W$1,Calendrier!W97="R"),Calendrier!$A97,"")</f>
        <v/>
      </c>
      <c r="V96" s="173" t="str">
        <f>IF(AND(V$1=Calendrier!X$1,Calendrier!X97="R"),Calendrier!$A97,"")</f>
        <v/>
      </c>
      <c r="W96" s="173" t="str">
        <f>IF(AND(W$1=Calendrier!Y$1,Calendrier!Y97="R"),Calendrier!$A97,"")</f>
        <v/>
      </c>
      <c r="X96" s="173" t="str">
        <f>IF(AND(X$1=Calendrier!Z$1,Calendrier!Z97="R"),Calendrier!$A97,"")</f>
        <v/>
      </c>
      <c r="Y96" s="173" t="str">
        <f>IF(AND(Y$1=Calendrier!AA$1,Calendrier!AA97="R"),Calendrier!$A97,"")</f>
        <v/>
      </c>
      <c r="Z96" s="173" t="str">
        <f>IF(AND(Z$1=Calendrier!AB$1,Calendrier!AB97="R"),Calendrier!$A97,"")</f>
        <v/>
      </c>
      <c r="AA96" s="173" t="str">
        <f>IF(AND(AA$1=Calendrier!AC$1,Calendrier!AC97="R"),Calendrier!$A97,"")</f>
        <v/>
      </c>
      <c r="AB96" s="173" t="str">
        <f ca="1">IF(AND(AB$1=Calendrier!AD$1,Calendrier!AD97="R"),Calendrier!$A97,"")</f>
        <v/>
      </c>
      <c r="AC96" s="173" t="str">
        <f ca="1">IF(AND(AC$1=Calendrier!AE$1,Calendrier!AE97="R"),Calendrier!$A97,"")</f>
        <v/>
      </c>
      <c r="AD96" s="173" t="str">
        <f ca="1">IF(AND(AD$1=Calendrier!AF$1,Calendrier!AF97="R"),Calendrier!$A97,"")</f>
        <v/>
      </c>
      <c r="AE96" s="173" t="str">
        <f ca="1">IF(AND(AE$1=Calendrier!AG$1,Calendrier!AG97="R"),Calendrier!$A97,"")</f>
        <v/>
      </c>
      <c r="AF96" s="173" t="str">
        <f ca="1">IF(AND(AF$1=Calendrier!AH$1,Calendrier!AH97="R"),Calendrier!$A97,"")</f>
        <v/>
      </c>
      <c r="AG96" s="173" t="str">
        <f ca="1">IF(AND(AG$1=Calendrier!AI$1,Calendrier!AI97="R"),Calendrier!$A97,"")</f>
        <v/>
      </c>
      <c r="AH96" s="173" t="str">
        <f ca="1">IF(AND(AH$1=Calendrier!AJ$1,Calendrier!AJ97="R"),Calendrier!$A97,"")</f>
        <v/>
      </c>
      <c r="AI96" s="173" t="str">
        <f ca="1">IF(AND(AI$1=Calendrier!AK$1,Calendrier!AK97="R"),Calendrier!$A97,"")</f>
        <v/>
      </c>
      <c r="AJ96" s="173" t="str">
        <f>IF(AND(AJ$1=Calendrier!AL$1,Calendrier!AL97="R"),Calendrier!$A97,"")</f>
        <v/>
      </c>
      <c r="AK96" s="173" t="str">
        <f>IF(AND(AK$1=Calendrier!AM$1,Calendrier!AM97="R"),Calendrier!$A97,"")</f>
        <v/>
      </c>
      <c r="AL96" s="173" t="str">
        <f>IF(AND(AL$1=Calendrier!AN$1,Calendrier!AN97="R"),Calendrier!$A97,"")</f>
        <v/>
      </c>
      <c r="AM96" s="173" t="str">
        <f>IF(AND(AM$1=Calendrier!AO$1,Calendrier!AO97="R"),Calendrier!$A97,"")</f>
        <v/>
      </c>
      <c r="AN96" s="173" t="str">
        <f>IF(AND(AN$1=Calendrier!AP$1,Calendrier!AP97="R"),Calendrier!$A97,"")</f>
        <v/>
      </c>
      <c r="AO96" s="173" t="str">
        <f>IF(AND(AO$1=Calendrier!AQ$1,Calendrier!AQ97="R"),Calendrier!$A97,"")</f>
        <v/>
      </c>
      <c r="AP96" s="173" t="str">
        <f>IF(AND(AP$1=Calendrier!AR$1,Calendrier!AR97="R"),Calendrier!$A97,"")</f>
        <v/>
      </c>
      <c r="AQ96" s="173" t="str">
        <f>IF(AND(AQ$1=Calendrier!AS$1,Calendrier!AS97="R"),Calendrier!$A97,"")</f>
        <v/>
      </c>
      <c r="AR96" s="173" t="str">
        <f>IF(AND(AR$1=Calendrier!AT$1,Calendrier!AT97="R"),Calendrier!$A97,"")</f>
        <v/>
      </c>
      <c r="AS96" s="173" t="str">
        <f>IF(AND(AS$1=Calendrier!AU$1,Calendrier!AU97="R"),Calendrier!$A97,"")</f>
        <v/>
      </c>
      <c r="AT96" s="173" t="str">
        <f>IF(AND(AT$1=Calendrier!AV$1,Calendrier!AV97="R"),Calendrier!$A97,"")</f>
        <v/>
      </c>
      <c r="AU96" s="173" t="str">
        <f>IF(AND(AU$1=Calendrier!AW$1,Calendrier!AW97="R"),Calendrier!$A97,"")</f>
        <v/>
      </c>
      <c r="AV96" s="173" t="str">
        <f>IF(AND(AV$1=Calendrier!AX$1,Calendrier!AX97="R"),Calendrier!$A97,"")</f>
        <v/>
      </c>
      <c r="AW96" s="173" t="str">
        <f>IF(AND(AW$1=Calendrier!AY$1,Calendrier!AY97="R"),Calendrier!$A97,"")</f>
        <v/>
      </c>
      <c r="AX96" s="173" t="str">
        <f>IF(AND(AX$1=Calendrier!AZ$1,Calendrier!AZ97="R"),Calendrier!$A97,"")</f>
        <v/>
      </c>
      <c r="AY96" s="173" t="str">
        <f>IF(AND(AY$1=Calendrier!BA$1,Calendrier!BA97="R"),Calendrier!$A97,"")</f>
        <v/>
      </c>
      <c r="AZ96" s="173" t="str">
        <f>IF(AND(AZ$1=Calendrier!BB$1,Calendrier!BB97="R"),Calendrier!$A97,"")</f>
        <v/>
      </c>
    </row>
    <row r="97" spans="1:52" x14ac:dyDescent="0.2">
      <c r="A97" s="173" t="str">
        <f>IF(AND(A$1=Calendrier!C$1,Calendrier!C98="R"),Calendrier!$A98,"")</f>
        <v/>
      </c>
      <c r="B97" s="173" t="str">
        <f>IF(AND(B$1=Calendrier!D$1,Calendrier!D98="R"),Calendrier!$A98,"")</f>
        <v/>
      </c>
      <c r="C97" s="173" t="str">
        <f>IF(AND(C$1=Calendrier!E$1,Calendrier!E98="R"),Calendrier!$A98,"")</f>
        <v/>
      </c>
      <c r="D97" s="173" t="str">
        <f>IF(AND(D$1=Calendrier!F$1,Calendrier!F98="R"),Calendrier!$A98,"")</f>
        <v/>
      </c>
      <c r="E97" s="173" t="str">
        <f>IF(AND(E$1=Calendrier!G$1,Calendrier!G98="R"),Calendrier!$A98,"")</f>
        <v/>
      </c>
      <c r="F97" s="173" t="str">
        <f>IF(AND(F$1=Calendrier!H$1,Calendrier!H98="R"),Calendrier!$A98,"")</f>
        <v/>
      </c>
      <c r="G97" s="173" t="str">
        <f>IF(AND(G$1=Calendrier!I$1,Calendrier!I98="R"),Calendrier!$A98,"")</f>
        <v/>
      </c>
      <c r="H97" s="173" t="str">
        <f>IF(AND(H$1=Calendrier!J$1,Calendrier!J98="R"),Calendrier!$A98,"")</f>
        <v/>
      </c>
      <c r="I97" s="173" t="str">
        <f>IF(AND(I$1=Calendrier!K$1,Calendrier!K98="R"),Calendrier!$A98,"")</f>
        <v/>
      </c>
      <c r="J97" s="173" t="str">
        <f>IF(AND(J$1=Calendrier!L$1,Calendrier!L98="R"),Calendrier!$A98,"")</f>
        <v/>
      </c>
      <c r="K97" s="173" t="str">
        <f>IF(AND(K$1=Calendrier!M$1,Calendrier!M98="R"),Calendrier!$A98,"")</f>
        <v/>
      </c>
      <c r="L97" s="173" t="str">
        <f>IF(AND(L$1=Calendrier!N$1,Calendrier!N98="R"),Calendrier!$A98,"")</f>
        <v/>
      </c>
      <c r="M97" s="173" t="str">
        <f>IF(AND(M$1=Calendrier!O$1,Calendrier!O98="R"),Calendrier!$A98,"")</f>
        <v/>
      </c>
      <c r="N97" s="173" t="str">
        <f>IF(AND(N$1=Calendrier!P$1,Calendrier!P98="R"),Calendrier!$A98,"")</f>
        <v/>
      </c>
      <c r="O97" s="173" t="str">
        <f>IF(AND(O$1=Calendrier!Q$1,Calendrier!Q98="R"),Calendrier!$A98,"")</f>
        <v/>
      </c>
      <c r="P97" s="173" t="str">
        <f>IF(AND(P$1=Calendrier!R$1,Calendrier!R98="R"),Calendrier!$A98,"")</f>
        <v/>
      </c>
      <c r="Q97" s="173" t="str">
        <f>IF(AND(Q$1=Calendrier!S$1,Calendrier!S98="R"),Calendrier!$A98,"")</f>
        <v/>
      </c>
      <c r="R97" s="173" t="str">
        <f>IF(AND(R$1=Calendrier!T$1,Calendrier!T98="R"),Calendrier!$A98,"")</f>
        <v/>
      </c>
      <c r="S97" s="173" t="str">
        <f>IF(AND(S$1=Calendrier!U$1,Calendrier!U98="R"),Calendrier!$A98,"")</f>
        <v/>
      </c>
      <c r="T97" s="173" t="str">
        <f>IF(AND(T$1=Calendrier!V$1,Calendrier!V98="R"),Calendrier!$A98,"")</f>
        <v/>
      </c>
      <c r="U97" s="173" t="str">
        <f>IF(AND(U$1=Calendrier!W$1,Calendrier!W98="R"),Calendrier!$A98,"")</f>
        <v/>
      </c>
      <c r="V97" s="173" t="str">
        <f>IF(AND(V$1=Calendrier!X$1,Calendrier!X98="R"),Calendrier!$A98,"")</f>
        <v/>
      </c>
      <c r="W97" s="173" t="str">
        <f>IF(AND(W$1=Calendrier!Y$1,Calendrier!Y98="R"),Calendrier!$A98,"")</f>
        <v/>
      </c>
      <c r="X97" s="173" t="str">
        <f>IF(AND(X$1=Calendrier!Z$1,Calendrier!Z98="R"),Calendrier!$A98,"")</f>
        <v/>
      </c>
      <c r="Y97" s="173" t="str">
        <f>IF(AND(Y$1=Calendrier!AA$1,Calendrier!AA98="R"),Calendrier!$A98,"")</f>
        <v/>
      </c>
      <c r="Z97" s="173" t="str">
        <f>IF(AND(Z$1=Calendrier!AB$1,Calendrier!AB98="R"),Calendrier!$A98,"")</f>
        <v/>
      </c>
      <c r="AA97" s="173" t="str">
        <f>IF(AND(AA$1=Calendrier!AC$1,Calendrier!AC98="R"),Calendrier!$A98,"")</f>
        <v/>
      </c>
      <c r="AB97" s="173" t="str">
        <f>IF(AND(AB$1=Calendrier!AD$1,Calendrier!AD98="R"),Calendrier!$A98,"")</f>
        <v/>
      </c>
      <c r="AC97" s="173" t="str">
        <f>IF(AND(AC$1=Calendrier!AE$1,Calendrier!AE98="R"),Calendrier!$A98,"")</f>
        <v/>
      </c>
      <c r="AD97" s="173" t="str">
        <f>IF(AND(AD$1=Calendrier!AF$1,Calendrier!AF98="R"),Calendrier!$A98,"")</f>
        <v/>
      </c>
      <c r="AE97" s="173" t="str">
        <f>IF(AND(AE$1=Calendrier!AG$1,Calendrier!AG98="R"),Calendrier!$A98,"")</f>
        <v/>
      </c>
      <c r="AF97" s="173" t="str">
        <f>IF(AND(AF$1=Calendrier!AH$1,Calendrier!AH98="R"),Calendrier!$A98,"")</f>
        <v/>
      </c>
      <c r="AG97" s="173" t="str">
        <f>IF(AND(AG$1=Calendrier!AI$1,Calendrier!AI98="R"),Calendrier!$A98,"")</f>
        <v/>
      </c>
      <c r="AH97" s="173" t="str">
        <f>IF(AND(AH$1=Calendrier!AJ$1,Calendrier!AJ98="R"),Calendrier!$A98,"")</f>
        <v/>
      </c>
      <c r="AI97" s="173" t="str">
        <f>IF(AND(AI$1=Calendrier!AK$1,Calendrier!AK98="R"),Calendrier!$A98,"")</f>
        <v/>
      </c>
      <c r="AJ97" s="173" t="str">
        <f>IF(AND(AJ$1=Calendrier!AL$1,Calendrier!AL98="R"),Calendrier!$A98,"")</f>
        <v/>
      </c>
      <c r="AK97" s="173" t="str">
        <f>IF(AND(AK$1=Calendrier!AM$1,Calendrier!AM98="R"),Calendrier!$A98,"")</f>
        <v/>
      </c>
      <c r="AL97" s="173" t="str">
        <f>IF(AND(AL$1=Calendrier!AN$1,Calendrier!AN98="R"),Calendrier!$A98,"")</f>
        <v/>
      </c>
      <c r="AM97" s="173" t="str">
        <f>IF(AND(AM$1=Calendrier!AO$1,Calendrier!AO98="R"),Calendrier!$A98,"")</f>
        <v/>
      </c>
      <c r="AN97" s="173" t="str">
        <f>IF(AND(AN$1=Calendrier!AP$1,Calendrier!AP98="R"),Calendrier!$A98,"")</f>
        <v/>
      </c>
      <c r="AO97" s="173" t="str">
        <f>IF(AND(AO$1=Calendrier!AQ$1,Calendrier!AQ98="R"),Calendrier!$A98,"")</f>
        <v/>
      </c>
      <c r="AP97" s="173" t="str">
        <f>IF(AND(AP$1=Calendrier!AR$1,Calendrier!AR98="R"),Calendrier!$A98,"")</f>
        <v/>
      </c>
      <c r="AQ97" s="173" t="str">
        <f>IF(AND(AQ$1=Calendrier!AS$1,Calendrier!AS98="R"),Calendrier!$A98,"")</f>
        <v/>
      </c>
      <c r="AR97" s="173" t="str">
        <f>IF(AND(AR$1=Calendrier!AT$1,Calendrier!AT98="R"),Calendrier!$A98,"")</f>
        <v/>
      </c>
      <c r="AS97" s="173" t="str">
        <f>IF(AND(AS$1=Calendrier!AU$1,Calendrier!AU98="R"),Calendrier!$A98,"")</f>
        <v/>
      </c>
      <c r="AT97" s="173" t="str">
        <f>IF(AND(AT$1=Calendrier!AV$1,Calendrier!AV98="R"),Calendrier!$A98,"")</f>
        <v/>
      </c>
      <c r="AU97" s="173" t="str">
        <f>IF(AND(AU$1=Calendrier!AW$1,Calendrier!AW98="R"),Calendrier!$A98,"")</f>
        <v/>
      </c>
      <c r="AV97" s="173" t="str">
        <f>IF(AND(AV$1=Calendrier!AX$1,Calendrier!AX98="R"),Calendrier!$A98,"")</f>
        <v/>
      </c>
      <c r="AW97" s="173" t="str">
        <f>IF(AND(AW$1=Calendrier!AY$1,Calendrier!AY98="R"),Calendrier!$A98,"")</f>
        <v/>
      </c>
      <c r="AX97" s="173" t="str">
        <f>IF(AND(AX$1=Calendrier!AZ$1,Calendrier!AZ98="R"),Calendrier!$A98,"")</f>
        <v/>
      </c>
      <c r="AY97" s="173" t="str">
        <f>IF(AND(AY$1=Calendrier!BA$1,Calendrier!BA98="R"),Calendrier!$A98,"")</f>
        <v/>
      </c>
      <c r="AZ97" s="173" t="str">
        <f>IF(AND(AZ$1=Calendrier!BB$1,Calendrier!BB98="R"),Calendrier!$A98,"")</f>
        <v/>
      </c>
    </row>
    <row r="98" spans="1:52" x14ac:dyDescent="0.2">
      <c r="A98" s="173" t="str">
        <f>IF(AND(A$1=Calendrier!C$1,Calendrier!C99="R"),Calendrier!$A99,"")</f>
        <v/>
      </c>
      <c r="B98" s="173" t="str">
        <f>IF(AND(B$1=Calendrier!D$1,Calendrier!D99="R"),Calendrier!$A99,"")</f>
        <v/>
      </c>
      <c r="C98" s="173" t="str">
        <f>IF(AND(C$1=Calendrier!E$1,Calendrier!E99="R"),Calendrier!$A99,"")</f>
        <v/>
      </c>
      <c r="D98" s="173" t="str">
        <f>IF(AND(D$1=Calendrier!F$1,Calendrier!F99="R"),Calendrier!$A99,"")</f>
        <v/>
      </c>
      <c r="E98" s="173" t="str">
        <f>IF(AND(E$1=Calendrier!G$1,Calendrier!G99="R"),Calendrier!$A99,"")</f>
        <v/>
      </c>
      <c r="F98" s="173" t="str">
        <f>IF(AND(F$1=Calendrier!H$1,Calendrier!H99="R"),Calendrier!$A99,"")</f>
        <v/>
      </c>
      <c r="G98" s="173" t="str">
        <f>IF(AND(G$1=Calendrier!I$1,Calendrier!I99="R"),Calendrier!$A99,"")</f>
        <v/>
      </c>
      <c r="H98" s="173" t="str">
        <f>IF(AND(H$1=Calendrier!J$1,Calendrier!J99="R"),Calendrier!$A99,"")</f>
        <v/>
      </c>
      <c r="I98" s="173" t="str">
        <f>IF(AND(I$1=Calendrier!K$1,Calendrier!K99="R"),Calendrier!$A99,"")</f>
        <v/>
      </c>
      <c r="J98" s="173" t="str">
        <f>IF(AND(J$1=Calendrier!L$1,Calendrier!L99="R"),Calendrier!$A99,"")</f>
        <v/>
      </c>
      <c r="K98" s="173" t="str">
        <f>IF(AND(K$1=Calendrier!M$1,Calendrier!M99="R"),Calendrier!$A99,"")</f>
        <v/>
      </c>
      <c r="L98" s="173" t="str">
        <f>IF(AND(L$1=Calendrier!N$1,Calendrier!N99="R"),Calendrier!$A99,"")</f>
        <v/>
      </c>
      <c r="M98" s="173" t="str">
        <f>IF(AND(M$1=Calendrier!O$1,Calendrier!O99="R"),Calendrier!$A99,"")</f>
        <v/>
      </c>
      <c r="N98" s="173" t="str">
        <f>IF(AND(N$1=Calendrier!P$1,Calendrier!P99="R"),Calendrier!$A99,"")</f>
        <v/>
      </c>
      <c r="O98" s="173" t="str">
        <f>IF(AND(O$1=Calendrier!Q$1,Calendrier!Q99="R"),Calendrier!$A99,"")</f>
        <v/>
      </c>
      <c r="P98" s="173" t="str">
        <f>IF(AND(P$1=Calendrier!R$1,Calendrier!R99="R"),Calendrier!$A99,"")</f>
        <v/>
      </c>
      <c r="Q98" s="173" t="str">
        <f>IF(AND(Q$1=Calendrier!S$1,Calendrier!S99="R"),Calendrier!$A99,"")</f>
        <v/>
      </c>
      <c r="R98" s="173" t="str">
        <f>IF(AND(R$1=Calendrier!T$1,Calendrier!T99="R"),Calendrier!$A99,"")</f>
        <v/>
      </c>
      <c r="S98" s="173" t="str">
        <f>IF(AND(S$1=Calendrier!U$1,Calendrier!U99="R"),Calendrier!$A99,"")</f>
        <v/>
      </c>
      <c r="T98" s="173" t="str">
        <f>IF(AND(T$1=Calendrier!V$1,Calendrier!V99="R"),Calendrier!$A99,"")</f>
        <v/>
      </c>
      <c r="U98" s="173" t="str">
        <f>IF(AND(U$1=Calendrier!W$1,Calendrier!W99="R"),Calendrier!$A99,"")</f>
        <v/>
      </c>
      <c r="V98" s="173" t="str">
        <f>IF(AND(V$1=Calendrier!X$1,Calendrier!X99="R"),Calendrier!$A99,"")</f>
        <v/>
      </c>
      <c r="W98" s="173" t="str">
        <f>IF(AND(W$1=Calendrier!Y$1,Calendrier!Y99="R"),Calendrier!$A99,"")</f>
        <v/>
      </c>
      <c r="X98" s="173" t="str">
        <f>IF(AND(X$1=Calendrier!Z$1,Calendrier!Z99="R"),Calendrier!$A99,"")</f>
        <v/>
      </c>
      <c r="Y98" s="173" t="str">
        <f>IF(AND(Y$1=Calendrier!AA$1,Calendrier!AA99="R"),Calendrier!$A99,"")</f>
        <v/>
      </c>
      <c r="Z98" s="173" t="str">
        <f>IF(AND(Z$1=Calendrier!AB$1,Calendrier!AB99="R"),Calendrier!$A99,"")</f>
        <v/>
      </c>
      <c r="AA98" s="173" t="str">
        <f>IF(AND(AA$1=Calendrier!AC$1,Calendrier!AC99="R"),Calendrier!$A99,"")</f>
        <v/>
      </c>
      <c r="AB98" s="173" t="str">
        <f>IF(AND(AB$1=Calendrier!AD$1,Calendrier!AD99="R"),Calendrier!$A99,"")</f>
        <v/>
      </c>
      <c r="AC98" s="173" t="str">
        <f>IF(AND(AC$1=Calendrier!AE$1,Calendrier!AE99="R"),Calendrier!$A99,"")</f>
        <v/>
      </c>
      <c r="AD98" s="173" t="str">
        <f>IF(AND(AD$1=Calendrier!AF$1,Calendrier!AF99="R"),Calendrier!$A99,"")</f>
        <v/>
      </c>
      <c r="AE98" s="173" t="str">
        <f>IF(AND(AE$1=Calendrier!AG$1,Calendrier!AG99="R"),Calendrier!$A99,"")</f>
        <v/>
      </c>
      <c r="AF98" s="173" t="str">
        <f>IF(AND(AF$1=Calendrier!AH$1,Calendrier!AH99="R"),Calendrier!$A99,"")</f>
        <v/>
      </c>
      <c r="AG98" s="173" t="str">
        <f>IF(AND(AG$1=Calendrier!AI$1,Calendrier!AI99="R"),Calendrier!$A99,"")</f>
        <v/>
      </c>
      <c r="AH98" s="173" t="str">
        <f>IF(AND(AH$1=Calendrier!AJ$1,Calendrier!AJ99="R"),Calendrier!$A99,"")</f>
        <v/>
      </c>
      <c r="AI98" s="173" t="str">
        <f>IF(AND(AI$1=Calendrier!AK$1,Calendrier!AK99="R"),Calendrier!$A99,"")</f>
        <v/>
      </c>
      <c r="AJ98" s="173" t="str">
        <f>IF(AND(AJ$1=Calendrier!AL$1,Calendrier!AL99="R"),Calendrier!$A99,"")</f>
        <v/>
      </c>
      <c r="AK98" s="173" t="str">
        <f>IF(AND(AK$1=Calendrier!AM$1,Calendrier!AM99="R"),Calendrier!$A99,"")</f>
        <v/>
      </c>
      <c r="AL98" s="173" t="str">
        <f>IF(AND(AL$1=Calendrier!AN$1,Calendrier!AN99="R"),Calendrier!$A99,"")</f>
        <v/>
      </c>
      <c r="AM98" s="173" t="str">
        <f>IF(AND(AM$1=Calendrier!AO$1,Calendrier!AO99="R"),Calendrier!$A99,"")</f>
        <v/>
      </c>
      <c r="AN98" s="173" t="str">
        <f>IF(AND(AN$1=Calendrier!AP$1,Calendrier!AP99="R"),Calendrier!$A99,"")</f>
        <v/>
      </c>
      <c r="AO98" s="173" t="str">
        <f>IF(AND(AO$1=Calendrier!AQ$1,Calendrier!AQ99="R"),Calendrier!$A99,"")</f>
        <v/>
      </c>
      <c r="AP98" s="173" t="str">
        <f>IF(AND(AP$1=Calendrier!AR$1,Calendrier!AR99="R"),Calendrier!$A99,"")</f>
        <v/>
      </c>
      <c r="AQ98" s="173" t="str">
        <f>IF(AND(AQ$1=Calendrier!AS$1,Calendrier!AS99="R"),Calendrier!$A99,"")</f>
        <v/>
      </c>
      <c r="AR98" s="173" t="str">
        <f>IF(AND(AR$1=Calendrier!AT$1,Calendrier!AT99="R"),Calendrier!$A99,"")</f>
        <v/>
      </c>
      <c r="AS98" s="173" t="str">
        <f>IF(AND(AS$1=Calendrier!AU$1,Calendrier!AU99="R"),Calendrier!$A99,"")</f>
        <v/>
      </c>
      <c r="AT98" s="173" t="str">
        <f>IF(AND(AT$1=Calendrier!AV$1,Calendrier!AV99="R"),Calendrier!$A99,"")</f>
        <v/>
      </c>
      <c r="AU98" s="173" t="str">
        <f>IF(AND(AU$1=Calendrier!AW$1,Calendrier!AW99="R"),Calendrier!$A99,"")</f>
        <v/>
      </c>
      <c r="AV98" s="173" t="str">
        <f>IF(AND(AV$1=Calendrier!AX$1,Calendrier!AX99="R"),Calendrier!$A99,"")</f>
        <v/>
      </c>
      <c r="AW98" s="173" t="str">
        <f>IF(AND(AW$1=Calendrier!AY$1,Calendrier!AY99="R"),Calendrier!$A99,"")</f>
        <v/>
      </c>
      <c r="AX98" s="173" t="str">
        <f>IF(AND(AX$1=Calendrier!AZ$1,Calendrier!AZ99="R"),Calendrier!$A99,"")</f>
        <v/>
      </c>
      <c r="AY98" s="173" t="str">
        <f>IF(AND(AY$1=Calendrier!BA$1,Calendrier!BA99="R"),Calendrier!$A99,"")</f>
        <v/>
      </c>
      <c r="AZ98" s="173" t="str">
        <f>IF(AND(AZ$1=Calendrier!BB$1,Calendrier!BB99="R"),Calendrier!$A99,"")</f>
        <v/>
      </c>
    </row>
    <row r="99" spans="1:52" x14ac:dyDescent="0.2">
      <c r="A99" s="173" t="str">
        <f>IF(AND(A$1=Calendrier!C$1,Calendrier!C100="R"),Calendrier!$A100,"")</f>
        <v/>
      </c>
      <c r="B99" s="173" t="str">
        <f>IF(AND(B$1=Calendrier!D$1,Calendrier!D100="R"),Calendrier!$A100,"")</f>
        <v/>
      </c>
      <c r="C99" s="173" t="str">
        <f>IF(AND(C$1=Calendrier!E$1,Calendrier!E100="R"),Calendrier!$A100,"")</f>
        <v/>
      </c>
      <c r="D99" s="173" t="str">
        <f>IF(AND(D$1=Calendrier!F$1,Calendrier!F100="R"),Calendrier!$A100,"")</f>
        <v/>
      </c>
      <c r="E99" s="173" t="str">
        <f>IF(AND(E$1=Calendrier!G$1,Calendrier!G100="R"),Calendrier!$A100,"")</f>
        <v/>
      </c>
      <c r="F99" s="173" t="str">
        <f>IF(AND(F$1=Calendrier!H$1,Calendrier!H100="R"),Calendrier!$A100,"")</f>
        <v/>
      </c>
      <c r="G99" s="173" t="str">
        <f>IF(AND(G$1=Calendrier!I$1,Calendrier!I100="R"),Calendrier!$A100,"")</f>
        <v/>
      </c>
      <c r="H99" s="173" t="str">
        <f>IF(AND(H$1=Calendrier!J$1,Calendrier!J100="R"),Calendrier!$A100,"")</f>
        <v/>
      </c>
      <c r="I99" s="173" t="str">
        <f>IF(AND(I$1=Calendrier!K$1,Calendrier!K100="R"),Calendrier!$A100,"")</f>
        <v/>
      </c>
      <c r="J99" s="173" t="str">
        <f>IF(AND(J$1=Calendrier!L$1,Calendrier!L100="R"),Calendrier!$A100,"")</f>
        <v/>
      </c>
      <c r="K99" s="173" t="str">
        <f>IF(AND(K$1=Calendrier!M$1,Calendrier!M100="R"),Calendrier!$A100,"")</f>
        <v/>
      </c>
      <c r="L99" s="173" t="str">
        <f>IF(AND(L$1=Calendrier!N$1,Calendrier!N100="R"),Calendrier!$A100,"")</f>
        <v/>
      </c>
      <c r="M99" s="173" t="str">
        <f>IF(AND(M$1=Calendrier!O$1,Calendrier!O100="R"),Calendrier!$A100,"")</f>
        <v/>
      </c>
      <c r="N99" s="173" t="str">
        <f>IF(AND(N$1=Calendrier!P$1,Calendrier!P100="R"),Calendrier!$A100,"")</f>
        <v/>
      </c>
      <c r="O99" s="173" t="str">
        <f>IF(AND(O$1=Calendrier!Q$1,Calendrier!Q100="R"),Calendrier!$A100,"")</f>
        <v/>
      </c>
      <c r="P99" s="173" t="str">
        <f>IF(AND(P$1=Calendrier!R$1,Calendrier!R100="R"),Calendrier!$A100,"")</f>
        <v/>
      </c>
      <c r="Q99" s="173" t="str">
        <f>IF(AND(Q$1=Calendrier!S$1,Calendrier!S100="R"),Calendrier!$A100,"")</f>
        <v/>
      </c>
      <c r="R99" s="173" t="str">
        <f>IF(AND(R$1=Calendrier!T$1,Calendrier!T100="R"),Calendrier!$A100,"")</f>
        <v/>
      </c>
      <c r="S99" s="173" t="str">
        <f>IF(AND(S$1=Calendrier!U$1,Calendrier!U100="R"),Calendrier!$A100,"")</f>
        <v/>
      </c>
      <c r="T99" s="173" t="str">
        <f>IF(AND(T$1=Calendrier!V$1,Calendrier!V100="R"),Calendrier!$A100,"")</f>
        <v/>
      </c>
      <c r="U99" s="173" t="str">
        <f>IF(AND(U$1=Calendrier!W$1,Calendrier!W100="R"),Calendrier!$A100,"")</f>
        <v/>
      </c>
      <c r="V99" s="173" t="str">
        <f>IF(AND(V$1=Calendrier!X$1,Calendrier!X100="R"),Calendrier!$A100,"")</f>
        <v/>
      </c>
      <c r="W99" s="173" t="str">
        <f>IF(AND(W$1=Calendrier!Y$1,Calendrier!Y100="R"),Calendrier!$A100,"")</f>
        <v/>
      </c>
      <c r="X99" s="173" t="str">
        <f>IF(AND(X$1=Calendrier!Z$1,Calendrier!Z100="R"),Calendrier!$A100,"")</f>
        <v/>
      </c>
      <c r="Y99" s="173" t="str">
        <f>IF(AND(Y$1=Calendrier!AA$1,Calendrier!AA100="R"),Calendrier!$A100,"")</f>
        <v/>
      </c>
      <c r="Z99" s="173" t="str">
        <f>IF(AND(Z$1=Calendrier!AB$1,Calendrier!AB100="R"),Calendrier!$A100,"")</f>
        <v/>
      </c>
      <c r="AA99" s="173" t="str">
        <f>IF(AND(AA$1=Calendrier!AC$1,Calendrier!AC100="R"),Calendrier!$A100,"")</f>
        <v/>
      </c>
      <c r="AB99" s="173" t="str">
        <f>IF(AND(AB$1=Calendrier!AD$1,Calendrier!AD100="R"),Calendrier!$A100,"")</f>
        <v/>
      </c>
      <c r="AC99" s="173" t="str">
        <f>IF(AND(AC$1=Calendrier!AE$1,Calendrier!AE100="R"),Calendrier!$A100,"")</f>
        <v/>
      </c>
      <c r="AD99" s="173" t="str">
        <f>IF(AND(AD$1=Calendrier!AF$1,Calendrier!AF100="R"),Calendrier!$A100,"")</f>
        <v/>
      </c>
      <c r="AE99" s="173" t="str">
        <f>IF(AND(AE$1=Calendrier!AG$1,Calendrier!AG100="R"),Calendrier!$A100,"")</f>
        <v/>
      </c>
      <c r="AF99" s="173" t="str">
        <f>IF(AND(AF$1=Calendrier!AH$1,Calendrier!AH100="R"),Calendrier!$A100,"")</f>
        <v/>
      </c>
      <c r="AG99" s="173" t="str">
        <f>IF(AND(AG$1=Calendrier!AI$1,Calendrier!AI100="R"),Calendrier!$A100,"")</f>
        <v/>
      </c>
      <c r="AH99" s="173" t="str">
        <f>IF(AND(AH$1=Calendrier!AJ$1,Calendrier!AJ100="R"),Calendrier!$A100,"")</f>
        <v/>
      </c>
      <c r="AI99" s="173" t="str">
        <f>IF(AND(AI$1=Calendrier!AK$1,Calendrier!AK100="R"),Calendrier!$A100,"")</f>
        <v/>
      </c>
      <c r="AJ99" s="173" t="str">
        <f>IF(AND(AJ$1=Calendrier!AL$1,Calendrier!AL100="R"),Calendrier!$A100,"")</f>
        <v/>
      </c>
      <c r="AK99" s="173" t="str">
        <f>IF(AND(AK$1=Calendrier!AM$1,Calendrier!AM100="R"),Calendrier!$A100,"")</f>
        <v/>
      </c>
      <c r="AL99" s="173" t="str">
        <f>IF(AND(AL$1=Calendrier!AN$1,Calendrier!AN100="R"),Calendrier!$A100,"")</f>
        <v/>
      </c>
      <c r="AM99" s="173" t="str">
        <f>IF(AND(AM$1=Calendrier!AO$1,Calendrier!AO100="R"),Calendrier!$A100,"")</f>
        <v/>
      </c>
      <c r="AN99" s="173" t="str">
        <f>IF(AND(AN$1=Calendrier!AP$1,Calendrier!AP100="R"),Calendrier!$A100,"")</f>
        <v/>
      </c>
      <c r="AO99" s="173" t="str">
        <f>IF(AND(AO$1=Calendrier!AQ$1,Calendrier!AQ100="R"),Calendrier!$A100,"")</f>
        <v/>
      </c>
      <c r="AP99" s="173" t="str">
        <f>IF(AND(AP$1=Calendrier!AR$1,Calendrier!AR100="R"),Calendrier!$A100,"")</f>
        <v/>
      </c>
      <c r="AQ99" s="173" t="str">
        <f>IF(AND(AQ$1=Calendrier!AS$1,Calendrier!AS100="R"),Calendrier!$A100,"")</f>
        <v/>
      </c>
      <c r="AR99" s="173" t="str">
        <f>IF(AND(AR$1=Calendrier!AT$1,Calendrier!AT100="R"),Calendrier!$A100,"")</f>
        <v/>
      </c>
      <c r="AS99" s="173" t="str">
        <f>IF(AND(AS$1=Calendrier!AU$1,Calendrier!AU100="R"),Calendrier!$A100,"")</f>
        <v/>
      </c>
      <c r="AT99" s="173" t="str">
        <f>IF(AND(AT$1=Calendrier!AV$1,Calendrier!AV100="R"),Calendrier!$A100,"")</f>
        <v/>
      </c>
      <c r="AU99" s="173" t="str">
        <f>IF(AND(AU$1=Calendrier!AW$1,Calendrier!AW100="R"),Calendrier!$A100,"")</f>
        <v/>
      </c>
      <c r="AV99" s="173" t="str">
        <f>IF(AND(AV$1=Calendrier!AX$1,Calendrier!AX100="R"),Calendrier!$A100,"")</f>
        <v/>
      </c>
      <c r="AW99" s="173" t="str">
        <f>IF(AND(AW$1=Calendrier!AY$1,Calendrier!AY100="R"),Calendrier!$A100,"")</f>
        <v/>
      </c>
      <c r="AX99" s="173" t="str">
        <f>IF(AND(AX$1=Calendrier!AZ$1,Calendrier!AZ100="R"),Calendrier!$A100,"")</f>
        <v/>
      </c>
      <c r="AY99" s="173" t="str">
        <f>IF(AND(AY$1=Calendrier!BA$1,Calendrier!BA100="R"),Calendrier!$A100,"")</f>
        <v/>
      </c>
      <c r="AZ99" s="173" t="str">
        <f>IF(AND(AZ$1=Calendrier!BB$1,Calendrier!BB100="R"),Calendrier!$A100,"")</f>
        <v/>
      </c>
    </row>
    <row r="100" spans="1:52" x14ac:dyDescent="0.2">
      <c r="A100" s="173" t="str">
        <f>IF(AND(A$1=Calendrier!C$1,Calendrier!C101="R"),Calendrier!$A101,"")</f>
        <v/>
      </c>
      <c r="B100" s="173" t="str">
        <f>IF(AND(B$1=Calendrier!D$1,Calendrier!D101="R"),Calendrier!$A101,"")</f>
        <v/>
      </c>
      <c r="C100" s="173" t="str">
        <f>IF(AND(C$1=Calendrier!E$1,Calendrier!E101="R"),Calendrier!$A101,"")</f>
        <v/>
      </c>
      <c r="D100" s="173" t="str">
        <f>IF(AND(D$1=Calendrier!F$1,Calendrier!F101="R"),Calendrier!$A101,"")</f>
        <v/>
      </c>
      <c r="E100" s="173" t="str">
        <f>IF(AND(E$1=Calendrier!G$1,Calendrier!G101="R"),Calendrier!$A101,"")</f>
        <v/>
      </c>
      <c r="F100" s="173" t="str">
        <f>IF(AND(F$1=Calendrier!H$1,Calendrier!H101="R"),Calendrier!$A101,"")</f>
        <v/>
      </c>
      <c r="G100" s="173" t="str">
        <f>IF(AND(G$1=Calendrier!I$1,Calendrier!I101="R"),Calendrier!$A101,"")</f>
        <v/>
      </c>
      <c r="H100" s="173" t="str">
        <f>IF(AND(H$1=Calendrier!J$1,Calendrier!J101="R"),Calendrier!$A101,"")</f>
        <v/>
      </c>
      <c r="I100" s="173" t="str">
        <f>IF(AND(I$1=Calendrier!K$1,Calendrier!K101="R"),Calendrier!$A101,"")</f>
        <v/>
      </c>
      <c r="J100" s="173" t="str">
        <f>IF(AND(J$1=Calendrier!L$1,Calendrier!L101="R"),Calendrier!$A101,"")</f>
        <v/>
      </c>
      <c r="K100" s="173" t="str">
        <f>IF(AND(K$1=Calendrier!M$1,Calendrier!M101="R"),Calendrier!$A101,"")</f>
        <v/>
      </c>
      <c r="L100" s="173" t="str">
        <f>IF(AND(L$1=Calendrier!N$1,Calendrier!N101="R"),Calendrier!$A101,"")</f>
        <v/>
      </c>
      <c r="M100" s="173" t="str">
        <f>IF(AND(M$1=Calendrier!O$1,Calendrier!O101="R"),Calendrier!$A101,"")</f>
        <v/>
      </c>
      <c r="N100" s="173" t="str">
        <f>IF(AND(N$1=Calendrier!P$1,Calendrier!P101="R"),Calendrier!$A101,"")</f>
        <v/>
      </c>
      <c r="O100" s="173" t="str">
        <f>IF(AND(O$1=Calendrier!Q$1,Calendrier!Q101="R"),Calendrier!$A101,"")</f>
        <v/>
      </c>
      <c r="P100" s="173" t="str">
        <f>IF(AND(P$1=Calendrier!R$1,Calendrier!R101="R"),Calendrier!$A101,"")</f>
        <v/>
      </c>
      <c r="Q100" s="173" t="str">
        <f>IF(AND(Q$1=Calendrier!S$1,Calendrier!S101="R"),Calendrier!$A101,"")</f>
        <v/>
      </c>
      <c r="R100" s="173" t="str">
        <f>IF(AND(R$1=Calendrier!T$1,Calendrier!T101="R"),Calendrier!$A101,"")</f>
        <v/>
      </c>
      <c r="S100" s="173" t="str">
        <f>IF(AND(S$1=Calendrier!U$1,Calendrier!U101="R"),Calendrier!$A101,"")</f>
        <v/>
      </c>
      <c r="T100" s="173" t="str">
        <f>IF(AND(T$1=Calendrier!V$1,Calendrier!V101="R"),Calendrier!$A101,"")</f>
        <v/>
      </c>
      <c r="U100" s="173" t="str">
        <f>IF(AND(U$1=Calendrier!W$1,Calendrier!W101="R"),Calendrier!$A101,"")</f>
        <v/>
      </c>
      <c r="V100" s="173" t="str">
        <f>IF(AND(V$1=Calendrier!X$1,Calendrier!X101="R"),Calendrier!$A101,"")</f>
        <v/>
      </c>
      <c r="W100" s="173" t="str">
        <f>IF(AND(W$1=Calendrier!Y$1,Calendrier!Y101="R"),Calendrier!$A101,"")</f>
        <v/>
      </c>
      <c r="X100" s="173" t="str">
        <f>IF(AND(X$1=Calendrier!Z$1,Calendrier!Z101="R"),Calendrier!$A101,"")</f>
        <v/>
      </c>
      <c r="Y100" s="173" t="str">
        <f>IF(AND(Y$1=Calendrier!AA$1,Calendrier!AA101="R"),Calendrier!$A101,"")</f>
        <v/>
      </c>
      <c r="Z100" s="173" t="str">
        <f>IF(AND(Z$1=Calendrier!AB$1,Calendrier!AB101="R"),Calendrier!$A101,"")</f>
        <v/>
      </c>
      <c r="AA100" s="173" t="str">
        <f>IF(AND(AA$1=Calendrier!AC$1,Calendrier!AC101="R"),Calendrier!$A101,"")</f>
        <v/>
      </c>
      <c r="AB100" s="173" t="str">
        <f>IF(AND(AB$1=Calendrier!AD$1,Calendrier!AD101="R"),Calendrier!$A101,"")</f>
        <v/>
      </c>
      <c r="AC100" s="173" t="str">
        <f>IF(AND(AC$1=Calendrier!AE$1,Calendrier!AE101="R"),Calendrier!$A101,"")</f>
        <v/>
      </c>
      <c r="AD100" s="173" t="str">
        <f>IF(AND(AD$1=Calendrier!AF$1,Calendrier!AF101="R"),Calendrier!$A101,"")</f>
        <v/>
      </c>
      <c r="AE100" s="173" t="str">
        <f>IF(AND(AE$1=Calendrier!AG$1,Calendrier!AG101="R"),Calendrier!$A101,"")</f>
        <v/>
      </c>
      <c r="AF100" s="173" t="str">
        <f>IF(AND(AF$1=Calendrier!AH$1,Calendrier!AH101="R"),Calendrier!$A101,"")</f>
        <v/>
      </c>
      <c r="AG100" s="173" t="str">
        <f>IF(AND(AG$1=Calendrier!AI$1,Calendrier!AI101="R"),Calendrier!$A101,"")</f>
        <v/>
      </c>
      <c r="AH100" s="173" t="str">
        <f>IF(AND(AH$1=Calendrier!AJ$1,Calendrier!AJ101="R"),Calendrier!$A101,"")</f>
        <v/>
      </c>
      <c r="AI100" s="173" t="str">
        <f>IF(AND(AI$1=Calendrier!AK$1,Calendrier!AK101="R"),Calendrier!$A101,"")</f>
        <v/>
      </c>
      <c r="AJ100" s="173" t="str">
        <f>IF(AND(AJ$1=Calendrier!AL$1,Calendrier!AL101="R"),Calendrier!$A101,"")</f>
        <v/>
      </c>
      <c r="AK100" s="173" t="str">
        <f>IF(AND(AK$1=Calendrier!AM$1,Calendrier!AM101="R"),Calendrier!$A101,"")</f>
        <v/>
      </c>
      <c r="AL100" s="173" t="str">
        <f>IF(AND(AL$1=Calendrier!AN$1,Calendrier!AN101="R"),Calendrier!$A101,"")</f>
        <v/>
      </c>
      <c r="AM100" s="173" t="str">
        <f>IF(AND(AM$1=Calendrier!AO$1,Calendrier!AO101="R"),Calendrier!$A101,"")</f>
        <v/>
      </c>
      <c r="AN100" s="173" t="str">
        <f>IF(AND(AN$1=Calendrier!AP$1,Calendrier!AP101="R"),Calendrier!$A101,"")</f>
        <v/>
      </c>
      <c r="AO100" s="173" t="str">
        <f>IF(AND(AO$1=Calendrier!AQ$1,Calendrier!AQ101="R"),Calendrier!$A101,"")</f>
        <v/>
      </c>
      <c r="AP100" s="173" t="str">
        <f>IF(AND(AP$1=Calendrier!AR$1,Calendrier!AR101="R"),Calendrier!$A101,"")</f>
        <v/>
      </c>
      <c r="AQ100" s="173" t="str">
        <f>IF(AND(AQ$1=Calendrier!AS$1,Calendrier!AS101="R"),Calendrier!$A101,"")</f>
        <v/>
      </c>
      <c r="AR100" s="173" t="str">
        <f>IF(AND(AR$1=Calendrier!AT$1,Calendrier!AT101="R"),Calendrier!$A101,"")</f>
        <v/>
      </c>
      <c r="AS100" s="173" t="str">
        <f>IF(AND(AS$1=Calendrier!AU$1,Calendrier!AU101="R"),Calendrier!$A101,"")</f>
        <v/>
      </c>
      <c r="AT100" s="173" t="str">
        <f>IF(AND(AT$1=Calendrier!AV$1,Calendrier!AV101="R"),Calendrier!$A101,"")</f>
        <v/>
      </c>
      <c r="AU100" s="173" t="str">
        <f>IF(AND(AU$1=Calendrier!AW$1,Calendrier!AW101="R"),Calendrier!$A101,"")</f>
        <v/>
      </c>
      <c r="AV100" s="173" t="str">
        <f>IF(AND(AV$1=Calendrier!AX$1,Calendrier!AX101="R"),Calendrier!$A101,"")</f>
        <v/>
      </c>
      <c r="AW100" s="173" t="str">
        <f>IF(AND(AW$1=Calendrier!AY$1,Calendrier!AY101="R"),Calendrier!$A101,"")</f>
        <v/>
      </c>
      <c r="AX100" s="173" t="str">
        <f>IF(AND(AX$1=Calendrier!AZ$1,Calendrier!AZ101="R"),Calendrier!$A101,"")</f>
        <v/>
      </c>
      <c r="AY100" s="173" t="str">
        <f>IF(AND(AY$1=Calendrier!BA$1,Calendrier!BA101="R"),Calendrier!$A101,"")</f>
        <v/>
      </c>
      <c r="AZ100" s="173" t="str">
        <f>IF(AND(AZ$1=Calendrier!BB$1,Calendrier!BB101="R"),Calendrier!$A101,"")</f>
        <v/>
      </c>
    </row>
    <row r="101" spans="1:52" x14ac:dyDescent="0.2">
      <c r="A101" s="173" t="str">
        <f>IF(AND(A$1=Calendrier!C$1,Calendrier!C102="R"),Calendrier!$A102,"")</f>
        <v/>
      </c>
      <c r="B101" s="173" t="str">
        <f>IF(AND(B$1=Calendrier!D$1,Calendrier!D102="R"),Calendrier!$A102,"")</f>
        <v/>
      </c>
      <c r="C101" s="173" t="str">
        <f>IF(AND(C$1=Calendrier!E$1,Calendrier!E102="R"),Calendrier!$A102,"")</f>
        <v/>
      </c>
      <c r="D101" s="173" t="str">
        <f>IF(AND(D$1=Calendrier!F$1,Calendrier!F102="R"),Calendrier!$A102,"")</f>
        <v/>
      </c>
      <c r="E101" s="173" t="str">
        <f>IF(AND(E$1=Calendrier!G$1,Calendrier!G102="R"),Calendrier!$A102,"")</f>
        <v/>
      </c>
      <c r="F101" s="173" t="str">
        <f>IF(AND(F$1=Calendrier!H$1,Calendrier!H102="R"),Calendrier!$A102,"")</f>
        <v/>
      </c>
      <c r="G101" s="173" t="str">
        <f>IF(AND(G$1=Calendrier!I$1,Calendrier!I102="R"),Calendrier!$A102,"")</f>
        <v/>
      </c>
      <c r="H101" s="173" t="str">
        <f>IF(AND(H$1=Calendrier!J$1,Calendrier!J102="R"),Calendrier!$A102,"")</f>
        <v/>
      </c>
      <c r="I101" s="173" t="str">
        <f>IF(AND(I$1=Calendrier!K$1,Calendrier!K102="R"),Calendrier!$A102,"")</f>
        <v/>
      </c>
      <c r="J101" s="173" t="str">
        <f>IF(AND(J$1=Calendrier!L$1,Calendrier!L102="R"),Calendrier!$A102,"")</f>
        <v/>
      </c>
      <c r="K101" s="173" t="str">
        <f>IF(AND(K$1=Calendrier!M$1,Calendrier!M102="R"),Calendrier!$A102,"")</f>
        <v/>
      </c>
      <c r="L101" s="173" t="str">
        <f>IF(AND(L$1=Calendrier!N$1,Calendrier!N102="R"),Calendrier!$A102,"")</f>
        <v/>
      </c>
      <c r="M101" s="173" t="str">
        <f>IF(AND(M$1=Calendrier!O$1,Calendrier!O102="R"),Calendrier!$A102,"")</f>
        <v/>
      </c>
      <c r="N101" s="173" t="str">
        <f>IF(AND(N$1=Calendrier!P$1,Calendrier!P102="R"),Calendrier!$A102,"")</f>
        <v/>
      </c>
      <c r="O101" s="173" t="str">
        <f>IF(AND(O$1=Calendrier!Q$1,Calendrier!Q102="R"),Calendrier!$A102,"")</f>
        <v/>
      </c>
      <c r="P101" s="173" t="str">
        <f>IF(AND(P$1=Calendrier!R$1,Calendrier!R102="R"),Calendrier!$A102,"")</f>
        <v/>
      </c>
      <c r="Q101" s="173" t="str">
        <f>IF(AND(Q$1=Calendrier!S$1,Calendrier!S102="R"),Calendrier!$A102,"")</f>
        <v/>
      </c>
      <c r="R101" s="173" t="str">
        <f>IF(AND(R$1=Calendrier!T$1,Calendrier!T102="R"),Calendrier!$A102,"")</f>
        <v/>
      </c>
      <c r="S101" s="173" t="str">
        <f>IF(AND(S$1=Calendrier!U$1,Calendrier!U102="R"),Calendrier!$A102,"")</f>
        <v/>
      </c>
      <c r="T101" s="173" t="str">
        <f>IF(AND(T$1=Calendrier!V$1,Calendrier!V102="R"),Calendrier!$A102,"")</f>
        <v/>
      </c>
      <c r="U101" s="173" t="str">
        <f>IF(AND(U$1=Calendrier!W$1,Calendrier!W102="R"),Calendrier!$A102,"")</f>
        <v/>
      </c>
      <c r="V101" s="173" t="str">
        <f>IF(AND(V$1=Calendrier!X$1,Calendrier!X102="R"),Calendrier!$A102,"")</f>
        <v/>
      </c>
      <c r="W101" s="173" t="str">
        <f>IF(AND(W$1=Calendrier!Y$1,Calendrier!Y102="R"),Calendrier!$A102,"")</f>
        <v/>
      </c>
      <c r="X101" s="173" t="str">
        <f>IF(AND(X$1=Calendrier!Z$1,Calendrier!Z102="R"),Calendrier!$A102,"")</f>
        <v/>
      </c>
      <c r="Y101" s="173" t="str">
        <f>IF(AND(Y$1=Calendrier!AA$1,Calendrier!AA102="R"),Calendrier!$A102,"")</f>
        <v/>
      </c>
      <c r="Z101" s="173" t="str">
        <f>IF(AND(Z$1=Calendrier!AB$1,Calendrier!AB102="R"),Calendrier!$A102,"")</f>
        <v/>
      </c>
      <c r="AA101" s="173" t="str">
        <f>IF(AND(AA$1=Calendrier!AC$1,Calendrier!AC102="R"),Calendrier!$A102,"")</f>
        <v/>
      </c>
      <c r="AB101" s="173" t="str">
        <f>IF(AND(AB$1=Calendrier!AD$1,Calendrier!AD102="R"),Calendrier!$A102,"")</f>
        <v/>
      </c>
      <c r="AC101" s="173" t="str">
        <f>IF(AND(AC$1=Calendrier!AE$1,Calendrier!AE102="R"),Calendrier!$A102,"")</f>
        <v/>
      </c>
      <c r="AD101" s="173" t="str">
        <f>IF(AND(AD$1=Calendrier!AF$1,Calendrier!AF102="R"),Calendrier!$A102,"")</f>
        <v/>
      </c>
      <c r="AE101" s="173" t="str">
        <f>IF(AND(AE$1=Calendrier!AG$1,Calendrier!AG102="R"),Calendrier!$A102,"")</f>
        <v/>
      </c>
      <c r="AF101" s="173" t="str">
        <f>IF(AND(AF$1=Calendrier!AH$1,Calendrier!AH102="R"),Calendrier!$A102,"")</f>
        <v/>
      </c>
      <c r="AG101" s="173" t="str">
        <f>IF(AND(AG$1=Calendrier!AI$1,Calendrier!AI102="R"),Calendrier!$A102,"")</f>
        <v/>
      </c>
      <c r="AH101" s="173" t="str">
        <f>IF(AND(AH$1=Calendrier!AJ$1,Calendrier!AJ102="R"),Calendrier!$A102,"")</f>
        <v/>
      </c>
      <c r="AI101" s="173" t="str">
        <f>IF(AND(AI$1=Calendrier!AK$1,Calendrier!AK102="R"),Calendrier!$A102,"")</f>
        <v/>
      </c>
      <c r="AJ101" s="173" t="str">
        <f>IF(AND(AJ$1=Calendrier!AL$1,Calendrier!AL102="R"),Calendrier!$A102,"")</f>
        <v/>
      </c>
      <c r="AK101" s="173" t="str">
        <f>IF(AND(AK$1=Calendrier!AM$1,Calendrier!AM102="R"),Calendrier!$A102,"")</f>
        <v/>
      </c>
      <c r="AL101" s="173" t="str">
        <f>IF(AND(AL$1=Calendrier!AN$1,Calendrier!AN102="R"),Calendrier!$A102,"")</f>
        <v/>
      </c>
      <c r="AM101" s="173" t="str">
        <f>IF(AND(AM$1=Calendrier!AO$1,Calendrier!AO102="R"),Calendrier!$A102,"")</f>
        <v/>
      </c>
      <c r="AN101" s="173" t="str">
        <f>IF(AND(AN$1=Calendrier!AP$1,Calendrier!AP102="R"),Calendrier!$A102,"")</f>
        <v/>
      </c>
      <c r="AO101" s="173" t="str">
        <f>IF(AND(AO$1=Calendrier!AQ$1,Calendrier!AQ102="R"),Calendrier!$A102,"")</f>
        <v/>
      </c>
      <c r="AP101" s="173" t="str">
        <f>IF(AND(AP$1=Calendrier!AR$1,Calendrier!AR102="R"),Calendrier!$A102,"")</f>
        <v/>
      </c>
      <c r="AQ101" s="173" t="str">
        <f>IF(AND(AQ$1=Calendrier!AS$1,Calendrier!AS102="R"),Calendrier!$A102,"")</f>
        <v/>
      </c>
      <c r="AR101" s="173" t="str">
        <f>IF(AND(AR$1=Calendrier!AT$1,Calendrier!AT102="R"),Calendrier!$A102,"")</f>
        <v/>
      </c>
      <c r="AS101" s="173" t="str">
        <f>IF(AND(AS$1=Calendrier!AU$1,Calendrier!AU102="R"),Calendrier!$A102,"")</f>
        <v/>
      </c>
      <c r="AT101" s="173" t="str">
        <f>IF(AND(AT$1=Calendrier!AV$1,Calendrier!AV102="R"),Calendrier!$A102,"")</f>
        <v/>
      </c>
      <c r="AU101" s="173" t="str">
        <f>IF(AND(AU$1=Calendrier!AW$1,Calendrier!AW102="R"),Calendrier!$A102,"")</f>
        <v/>
      </c>
      <c r="AV101" s="173" t="str">
        <f>IF(AND(AV$1=Calendrier!AX$1,Calendrier!AX102="R"),Calendrier!$A102,"")</f>
        <v/>
      </c>
      <c r="AW101" s="173" t="str">
        <f>IF(AND(AW$1=Calendrier!AY$1,Calendrier!AY102="R"),Calendrier!$A102,"")</f>
        <v/>
      </c>
      <c r="AX101" s="173" t="str">
        <f>IF(AND(AX$1=Calendrier!AZ$1,Calendrier!AZ102="R"),Calendrier!$A102,"")</f>
        <v/>
      </c>
      <c r="AY101" s="173" t="str">
        <f>IF(AND(AY$1=Calendrier!BA$1,Calendrier!BA102="R"),Calendrier!$A102,"")</f>
        <v/>
      </c>
      <c r="AZ101" s="173" t="str">
        <f>IF(AND(AZ$1=Calendrier!BB$1,Calendrier!BB102="R"),Calendrier!$A102,"")</f>
        <v/>
      </c>
    </row>
    <row r="102" spans="1:52" x14ac:dyDescent="0.2">
      <c r="A102" s="173" t="str">
        <f>IF(AND(A$1=Calendrier!C$1,Calendrier!C103="R"),Calendrier!$A103,"")</f>
        <v/>
      </c>
      <c r="B102" s="173" t="str">
        <f>IF(AND(B$1=Calendrier!D$1,Calendrier!D103="R"),Calendrier!$A103,"")</f>
        <v/>
      </c>
      <c r="C102" s="173" t="str">
        <f>IF(AND(C$1=Calendrier!E$1,Calendrier!E103="R"),Calendrier!$A103,"")</f>
        <v/>
      </c>
      <c r="D102" s="173" t="str">
        <f>IF(AND(D$1=Calendrier!F$1,Calendrier!F103="R"),Calendrier!$A103,"")</f>
        <v/>
      </c>
      <c r="E102" s="173" t="str">
        <f>IF(AND(E$1=Calendrier!G$1,Calendrier!G103="R"),Calendrier!$A103,"")</f>
        <v/>
      </c>
      <c r="F102" s="173" t="str">
        <f>IF(AND(F$1=Calendrier!H$1,Calendrier!H103="R"),Calendrier!$A103,"")</f>
        <v/>
      </c>
      <c r="G102" s="173" t="str">
        <f>IF(AND(G$1=Calendrier!I$1,Calendrier!I103="R"),Calendrier!$A103,"")</f>
        <v/>
      </c>
      <c r="H102" s="173" t="str">
        <f>IF(AND(H$1=Calendrier!J$1,Calendrier!J103="R"),Calendrier!$A103,"")</f>
        <v/>
      </c>
      <c r="I102" s="173" t="str">
        <f>IF(AND(I$1=Calendrier!K$1,Calendrier!K103="R"),Calendrier!$A103,"")</f>
        <v/>
      </c>
      <c r="J102" s="173" t="str">
        <f>IF(AND(J$1=Calendrier!L$1,Calendrier!L103="R"),Calendrier!$A103,"")</f>
        <v/>
      </c>
      <c r="K102" s="173" t="str">
        <f>IF(AND(K$1=Calendrier!M$1,Calendrier!M103="R"),Calendrier!$A103,"")</f>
        <v/>
      </c>
      <c r="L102" s="173" t="str">
        <f>IF(AND(L$1=Calendrier!N$1,Calendrier!N103="R"),Calendrier!$A103,"")</f>
        <v/>
      </c>
      <c r="M102" s="173" t="str">
        <f>IF(AND(M$1=Calendrier!O$1,Calendrier!O103="R"),Calendrier!$A103,"")</f>
        <v/>
      </c>
      <c r="N102" s="173" t="str">
        <f>IF(AND(N$1=Calendrier!P$1,Calendrier!P103="R"),Calendrier!$A103,"")</f>
        <v/>
      </c>
      <c r="O102" s="173" t="str">
        <f>IF(AND(O$1=Calendrier!Q$1,Calendrier!Q103="R"),Calendrier!$A103,"")</f>
        <v/>
      </c>
      <c r="P102" s="173" t="str">
        <f>IF(AND(P$1=Calendrier!R$1,Calendrier!R103="R"),Calendrier!$A103,"")</f>
        <v/>
      </c>
      <c r="Q102" s="173" t="str">
        <f>IF(AND(Q$1=Calendrier!S$1,Calendrier!S103="R"),Calendrier!$A103,"")</f>
        <v/>
      </c>
      <c r="R102" s="173" t="str">
        <f>IF(AND(R$1=Calendrier!T$1,Calendrier!T103="R"),Calendrier!$A103,"")</f>
        <v/>
      </c>
      <c r="S102" s="173" t="str">
        <f>IF(AND(S$1=Calendrier!U$1,Calendrier!U103="R"),Calendrier!$A103,"")</f>
        <v/>
      </c>
      <c r="T102" s="173" t="str">
        <f>IF(AND(T$1=Calendrier!V$1,Calendrier!V103="R"),Calendrier!$A103,"")</f>
        <v/>
      </c>
      <c r="U102" s="173" t="str">
        <f>IF(AND(U$1=Calendrier!W$1,Calendrier!W103="R"),Calendrier!$A103,"")</f>
        <v/>
      </c>
      <c r="V102" s="173" t="str">
        <f>IF(AND(V$1=Calendrier!X$1,Calendrier!X103="R"),Calendrier!$A103,"")</f>
        <v/>
      </c>
      <c r="W102" s="173" t="str">
        <f>IF(AND(W$1=Calendrier!Y$1,Calendrier!Y103="R"),Calendrier!$A103,"")</f>
        <v/>
      </c>
      <c r="X102" s="173" t="str">
        <f>IF(AND(X$1=Calendrier!Z$1,Calendrier!Z103="R"),Calendrier!$A103,"")</f>
        <v/>
      </c>
      <c r="Y102" s="173" t="str">
        <f>IF(AND(Y$1=Calendrier!AA$1,Calendrier!AA103="R"),Calendrier!$A103,"")</f>
        <v/>
      </c>
      <c r="Z102" s="173" t="str">
        <f>IF(AND(Z$1=Calendrier!AB$1,Calendrier!AB103="R"),Calendrier!$A103,"")</f>
        <v/>
      </c>
      <c r="AA102" s="173" t="str">
        <f>IF(AND(AA$1=Calendrier!AC$1,Calendrier!AC103="R"),Calendrier!$A103,"")</f>
        <v/>
      </c>
      <c r="AB102" s="173" t="str">
        <f>IF(AND(AB$1=Calendrier!AD$1,Calendrier!AD103="R"),Calendrier!$A103,"")</f>
        <v/>
      </c>
      <c r="AC102" s="173" t="str">
        <f>IF(AND(AC$1=Calendrier!AE$1,Calendrier!AE103="R"),Calendrier!$A103,"")</f>
        <v/>
      </c>
      <c r="AD102" s="173" t="str">
        <f>IF(AND(AD$1=Calendrier!AF$1,Calendrier!AF103="R"),Calendrier!$A103,"")</f>
        <v/>
      </c>
      <c r="AE102" s="173" t="str">
        <f>IF(AND(AE$1=Calendrier!AG$1,Calendrier!AG103="R"),Calendrier!$A103,"")</f>
        <v/>
      </c>
      <c r="AF102" s="173" t="str">
        <f>IF(AND(AF$1=Calendrier!AH$1,Calendrier!AH103="R"),Calendrier!$A103,"")</f>
        <v/>
      </c>
      <c r="AG102" s="173" t="str">
        <f>IF(AND(AG$1=Calendrier!AI$1,Calendrier!AI103="R"),Calendrier!$A103,"")</f>
        <v/>
      </c>
      <c r="AH102" s="173" t="str">
        <f>IF(AND(AH$1=Calendrier!AJ$1,Calendrier!AJ103="R"),Calendrier!$A103,"")</f>
        <v/>
      </c>
      <c r="AI102" s="173" t="str">
        <f>IF(AND(AI$1=Calendrier!AK$1,Calendrier!AK103="R"),Calendrier!$A103,"")</f>
        <v/>
      </c>
      <c r="AJ102" s="173" t="str">
        <f>IF(AND(AJ$1=Calendrier!AL$1,Calendrier!AL103="R"),Calendrier!$A103,"")</f>
        <v/>
      </c>
      <c r="AK102" s="173" t="str">
        <f>IF(AND(AK$1=Calendrier!AM$1,Calendrier!AM103="R"),Calendrier!$A103,"")</f>
        <v/>
      </c>
      <c r="AL102" s="173" t="str">
        <f>IF(AND(AL$1=Calendrier!AN$1,Calendrier!AN103="R"),Calendrier!$A103,"")</f>
        <v/>
      </c>
      <c r="AM102" s="173" t="str">
        <f>IF(AND(AM$1=Calendrier!AO$1,Calendrier!AO103="R"),Calendrier!$A103,"")</f>
        <v/>
      </c>
      <c r="AN102" s="173" t="str">
        <f>IF(AND(AN$1=Calendrier!AP$1,Calendrier!AP103="R"),Calendrier!$A103,"")</f>
        <v/>
      </c>
      <c r="AO102" s="173" t="str">
        <f>IF(AND(AO$1=Calendrier!AQ$1,Calendrier!AQ103="R"),Calendrier!$A103,"")</f>
        <v/>
      </c>
      <c r="AP102" s="173" t="str">
        <f>IF(AND(AP$1=Calendrier!AR$1,Calendrier!AR103="R"),Calendrier!$A103,"")</f>
        <v/>
      </c>
      <c r="AQ102" s="173" t="str">
        <f>IF(AND(AQ$1=Calendrier!AS$1,Calendrier!AS103="R"),Calendrier!$A103,"")</f>
        <v/>
      </c>
      <c r="AR102" s="173" t="str">
        <f>IF(AND(AR$1=Calendrier!AT$1,Calendrier!AT103="R"),Calendrier!$A103,"")</f>
        <v/>
      </c>
      <c r="AS102" s="173" t="str">
        <f>IF(AND(AS$1=Calendrier!AU$1,Calendrier!AU103="R"),Calendrier!$A103,"")</f>
        <v/>
      </c>
      <c r="AT102" s="173" t="str">
        <f>IF(AND(AT$1=Calendrier!AV$1,Calendrier!AV103="R"),Calendrier!$A103,"")</f>
        <v/>
      </c>
      <c r="AU102" s="173" t="str">
        <f>IF(AND(AU$1=Calendrier!AW$1,Calendrier!AW103="R"),Calendrier!$A103,"")</f>
        <v/>
      </c>
      <c r="AV102" s="173" t="str">
        <f>IF(AND(AV$1=Calendrier!AX$1,Calendrier!AX103="R"),Calendrier!$A103,"")</f>
        <v/>
      </c>
      <c r="AW102" s="173" t="str">
        <f>IF(AND(AW$1=Calendrier!AY$1,Calendrier!AY103="R"),Calendrier!$A103,"")</f>
        <v/>
      </c>
      <c r="AX102" s="173" t="str">
        <f>IF(AND(AX$1=Calendrier!AZ$1,Calendrier!AZ103="R"),Calendrier!$A103,"")</f>
        <v/>
      </c>
      <c r="AY102" s="173" t="str">
        <f>IF(AND(AY$1=Calendrier!BA$1,Calendrier!BA103="R"),Calendrier!$A103,"")</f>
        <v/>
      </c>
      <c r="AZ102" s="173" t="str">
        <f>IF(AND(AZ$1=Calendrier!BB$1,Calendrier!BB103="R"),Calendrier!$A103,"")</f>
        <v/>
      </c>
    </row>
    <row r="103" spans="1:52" x14ac:dyDescent="0.2">
      <c r="A103" s="173" t="str">
        <f>IF(AND(A$1=Calendrier!C$1,Calendrier!C104="R"),Calendrier!$A104,"")</f>
        <v/>
      </c>
      <c r="B103" s="173" t="str">
        <f>IF(AND(B$1=Calendrier!D$1,Calendrier!D104="R"),Calendrier!$A104,"")</f>
        <v/>
      </c>
      <c r="C103" s="173" t="str">
        <f>IF(AND(C$1=Calendrier!E$1,Calendrier!E104="R"),Calendrier!$A104,"")</f>
        <v/>
      </c>
      <c r="D103" s="173" t="str">
        <f>IF(AND(D$1=Calendrier!F$1,Calendrier!F104="R"),Calendrier!$A104,"")</f>
        <v/>
      </c>
      <c r="E103" s="173" t="str">
        <f>IF(AND(E$1=Calendrier!G$1,Calendrier!G104="R"),Calendrier!$A104,"")</f>
        <v/>
      </c>
      <c r="F103" s="173" t="str">
        <f>IF(AND(F$1=Calendrier!H$1,Calendrier!H104="R"),Calendrier!$A104,"")</f>
        <v/>
      </c>
      <c r="G103" s="173" t="str">
        <f>IF(AND(G$1=Calendrier!I$1,Calendrier!I104="R"),Calendrier!$A104,"")</f>
        <v/>
      </c>
      <c r="H103" s="173" t="str">
        <f>IF(AND(H$1=Calendrier!J$1,Calendrier!J104="R"),Calendrier!$A104,"")</f>
        <v/>
      </c>
      <c r="I103" s="173" t="str">
        <f>IF(AND(I$1=Calendrier!K$1,Calendrier!K104="R"),Calendrier!$A104,"")</f>
        <v/>
      </c>
      <c r="J103" s="173" t="str">
        <f>IF(AND(J$1=Calendrier!L$1,Calendrier!L104="R"),Calendrier!$A104,"")</f>
        <v/>
      </c>
      <c r="K103" s="173" t="str">
        <f>IF(AND(K$1=Calendrier!M$1,Calendrier!M104="R"),Calendrier!$A104,"")</f>
        <v/>
      </c>
      <c r="L103" s="173" t="str">
        <f>IF(AND(L$1=Calendrier!N$1,Calendrier!N104="R"),Calendrier!$A104,"")</f>
        <v/>
      </c>
      <c r="M103" s="173" t="str">
        <f>IF(AND(M$1=Calendrier!O$1,Calendrier!O104="R"),Calendrier!$A104,"")</f>
        <v/>
      </c>
      <c r="N103" s="173" t="str">
        <f>IF(AND(N$1=Calendrier!P$1,Calendrier!P104="R"),Calendrier!$A104,"")</f>
        <v/>
      </c>
      <c r="O103" s="173" t="str">
        <f>IF(AND(O$1=Calendrier!Q$1,Calendrier!Q104="R"),Calendrier!$A104,"")</f>
        <v/>
      </c>
      <c r="P103" s="173" t="str">
        <f>IF(AND(P$1=Calendrier!R$1,Calendrier!R104="R"),Calendrier!$A104,"")</f>
        <v/>
      </c>
      <c r="Q103" s="173" t="str">
        <f>IF(AND(Q$1=Calendrier!S$1,Calendrier!S104="R"),Calendrier!$A104,"")</f>
        <v/>
      </c>
      <c r="R103" s="173" t="str">
        <f>IF(AND(R$1=Calendrier!T$1,Calendrier!T104="R"),Calendrier!$A104,"")</f>
        <v/>
      </c>
      <c r="S103" s="173" t="str">
        <f>IF(AND(S$1=Calendrier!U$1,Calendrier!U104="R"),Calendrier!$A104,"")</f>
        <v/>
      </c>
      <c r="T103" s="173" t="str">
        <f>IF(AND(T$1=Calendrier!V$1,Calendrier!V104="R"),Calendrier!$A104,"")</f>
        <v/>
      </c>
      <c r="U103" s="173" t="str">
        <f>IF(AND(U$1=Calendrier!W$1,Calendrier!W104="R"),Calendrier!$A104,"")</f>
        <v/>
      </c>
      <c r="V103" s="173" t="str">
        <f>IF(AND(V$1=Calendrier!X$1,Calendrier!X104="R"),Calendrier!$A104,"")</f>
        <v/>
      </c>
      <c r="W103" s="173" t="str">
        <f>IF(AND(W$1=Calendrier!Y$1,Calendrier!Y104="R"),Calendrier!$A104,"")</f>
        <v/>
      </c>
      <c r="X103" s="173" t="str">
        <f>IF(AND(X$1=Calendrier!Z$1,Calendrier!Z104="R"),Calendrier!$A104,"")</f>
        <v/>
      </c>
      <c r="Y103" s="173" t="str">
        <f>IF(AND(Y$1=Calendrier!AA$1,Calendrier!AA104="R"),Calendrier!$A104,"")</f>
        <v/>
      </c>
      <c r="Z103" s="173" t="str">
        <f>IF(AND(Z$1=Calendrier!AB$1,Calendrier!AB104="R"),Calendrier!$A104,"")</f>
        <v/>
      </c>
      <c r="AA103" s="173" t="str">
        <f>IF(AND(AA$1=Calendrier!AC$1,Calendrier!AC104="R"),Calendrier!$A104,"")</f>
        <v/>
      </c>
      <c r="AB103" s="173" t="str">
        <f>IF(AND(AB$1=Calendrier!AD$1,Calendrier!AD104="R"),Calendrier!$A104,"")</f>
        <v/>
      </c>
      <c r="AC103" s="173" t="str">
        <f>IF(AND(AC$1=Calendrier!AE$1,Calendrier!AE104="R"),Calendrier!$A104,"")</f>
        <v/>
      </c>
      <c r="AD103" s="173" t="str">
        <f>IF(AND(AD$1=Calendrier!AF$1,Calendrier!AF104="R"),Calendrier!$A104,"")</f>
        <v/>
      </c>
      <c r="AE103" s="173" t="str">
        <f>IF(AND(AE$1=Calendrier!AG$1,Calendrier!AG104="R"),Calendrier!$A104,"")</f>
        <v/>
      </c>
      <c r="AF103" s="173" t="str">
        <f>IF(AND(AF$1=Calendrier!AH$1,Calendrier!AH104="R"),Calendrier!$A104,"")</f>
        <v/>
      </c>
      <c r="AG103" s="173" t="str">
        <f>IF(AND(AG$1=Calendrier!AI$1,Calendrier!AI104="R"),Calendrier!$A104,"")</f>
        <v/>
      </c>
      <c r="AH103" s="173" t="str">
        <f>IF(AND(AH$1=Calendrier!AJ$1,Calendrier!AJ104="R"),Calendrier!$A104,"")</f>
        <v/>
      </c>
      <c r="AI103" s="173" t="str">
        <f>IF(AND(AI$1=Calendrier!AK$1,Calendrier!AK104="R"),Calendrier!$A104,"")</f>
        <v/>
      </c>
      <c r="AJ103" s="173" t="str">
        <f>IF(AND(AJ$1=Calendrier!AL$1,Calendrier!AL104="R"),Calendrier!$A104,"")</f>
        <v/>
      </c>
      <c r="AK103" s="173" t="str">
        <f>IF(AND(AK$1=Calendrier!AM$1,Calendrier!AM104="R"),Calendrier!$A104,"")</f>
        <v/>
      </c>
      <c r="AL103" s="173" t="str">
        <f>IF(AND(AL$1=Calendrier!AN$1,Calendrier!AN104="R"),Calendrier!$A104,"")</f>
        <v/>
      </c>
      <c r="AM103" s="173" t="str">
        <f>IF(AND(AM$1=Calendrier!AO$1,Calendrier!AO104="R"),Calendrier!$A104,"")</f>
        <v/>
      </c>
      <c r="AN103" s="173" t="str">
        <f>IF(AND(AN$1=Calendrier!AP$1,Calendrier!AP104="R"),Calendrier!$A104,"")</f>
        <v/>
      </c>
      <c r="AO103" s="173" t="str">
        <f>IF(AND(AO$1=Calendrier!AQ$1,Calendrier!AQ104="R"),Calendrier!$A104,"")</f>
        <v/>
      </c>
      <c r="AP103" s="173" t="str">
        <f>IF(AND(AP$1=Calendrier!AR$1,Calendrier!AR104="R"),Calendrier!$A104,"")</f>
        <v/>
      </c>
      <c r="AQ103" s="173" t="str">
        <f>IF(AND(AQ$1=Calendrier!AS$1,Calendrier!AS104="R"),Calendrier!$A104,"")</f>
        <v/>
      </c>
      <c r="AR103" s="173" t="str">
        <f>IF(AND(AR$1=Calendrier!AT$1,Calendrier!AT104="R"),Calendrier!$A104,"")</f>
        <v/>
      </c>
      <c r="AS103" s="173" t="str">
        <f>IF(AND(AS$1=Calendrier!AU$1,Calendrier!AU104="R"),Calendrier!$A104,"")</f>
        <v/>
      </c>
      <c r="AT103" s="173" t="str">
        <f>IF(AND(AT$1=Calendrier!AV$1,Calendrier!AV104="R"),Calendrier!$A104,"")</f>
        <v/>
      </c>
      <c r="AU103" s="173" t="str">
        <f>IF(AND(AU$1=Calendrier!AW$1,Calendrier!AW104="R"),Calendrier!$A104,"")</f>
        <v/>
      </c>
      <c r="AV103" s="173" t="str">
        <f>IF(AND(AV$1=Calendrier!AX$1,Calendrier!AX104="R"),Calendrier!$A104,"")</f>
        <v/>
      </c>
      <c r="AW103" s="173" t="str">
        <f>IF(AND(AW$1=Calendrier!AY$1,Calendrier!AY104="R"),Calendrier!$A104,"")</f>
        <v/>
      </c>
      <c r="AX103" s="173" t="str">
        <f>IF(AND(AX$1=Calendrier!AZ$1,Calendrier!AZ104="R"),Calendrier!$A104,"")</f>
        <v/>
      </c>
      <c r="AY103" s="173" t="str">
        <f>IF(AND(AY$1=Calendrier!BA$1,Calendrier!BA104="R"),Calendrier!$A104,"")</f>
        <v/>
      </c>
      <c r="AZ103" s="173" t="str">
        <f>IF(AND(AZ$1=Calendrier!BB$1,Calendrier!BB104="R"),Calendrier!$A104,"")</f>
        <v/>
      </c>
    </row>
    <row r="104" spans="1:52" x14ac:dyDescent="0.2">
      <c r="A104" s="173" t="str">
        <f>IF(AND(A$1=Calendrier!C$1,Calendrier!C105="R"),Calendrier!$A105,"")</f>
        <v/>
      </c>
      <c r="B104" s="173" t="str">
        <f>IF(AND(B$1=Calendrier!D$1,Calendrier!D105="R"),Calendrier!$A105,"")</f>
        <v/>
      </c>
      <c r="C104" s="173" t="str">
        <f>IF(AND(C$1=Calendrier!E$1,Calendrier!E105="R"),Calendrier!$A105,"")</f>
        <v/>
      </c>
      <c r="D104" s="173" t="str">
        <f>IF(AND(D$1=Calendrier!F$1,Calendrier!F105="R"),Calendrier!$A105,"")</f>
        <v/>
      </c>
      <c r="E104" s="173" t="str">
        <f>IF(AND(E$1=Calendrier!G$1,Calendrier!G105="R"),Calendrier!$A105,"")</f>
        <v/>
      </c>
      <c r="F104" s="173" t="str">
        <f>IF(AND(F$1=Calendrier!H$1,Calendrier!H105="R"),Calendrier!$A105,"")</f>
        <v/>
      </c>
      <c r="G104" s="173" t="str">
        <f>IF(AND(G$1=Calendrier!I$1,Calendrier!I105="R"),Calendrier!$A105,"")</f>
        <v/>
      </c>
      <c r="H104" s="173" t="str">
        <f>IF(AND(H$1=Calendrier!J$1,Calendrier!J105="R"),Calendrier!$A105,"")</f>
        <v/>
      </c>
      <c r="I104" s="173" t="str">
        <f>IF(AND(I$1=Calendrier!K$1,Calendrier!K105="R"),Calendrier!$A105,"")</f>
        <v/>
      </c>
      <c r="J104" s="173" t="str">
        <f>IF(AND(J$1=Calendrier!L$1,Calendrier!L105="R"),Calendrier!$A105,"")</f>
        <v/>
      </c>
      <c r="K104" s="173" t="str">
        <f>IF(AND(K$1=Calendrier!M$1,Calendrier!M105="R"),Calendrier!$A105,"")</f>
        <v/>
      </c>
      <c r="L104" s="173" t="str">
        <f>IF(AND(L$1=Calendrier!N$1,Calendrier!N105="R"),Calendrier!$A105,"")</f>
        <v/>
      </c>
      <c r="M104" s="173" t="str">
        <f>IF(AND(M$1=Calendrier!O$1,Calendrier!O105="R"),Calendrier!$A105,"")</f>
        <v/>
      </c>
      <c r="N104" s="173" t="str">
        <f>IF(AND(N$1=Calendrier!P$1,Calendrier!P105="R"),Calendrier!$A105,"")</f>
        <v/>
      </c>
      <c r="O104" s="173" t="str">
        <f>IF(AND(O$1=Calendrier!Q$1,Calendrier!Q105="R"),Calendrier!$A105,"")</f>
        <v/>
      </c>
      <c r="P104" s="173" t="str">
        <f>IF(AND(P$1=Calendrier!R$1,Calendrier!R105="R"),Calendrier!$A105,"")</f>
        <v/>
      </c>
      <c r="Q104" s="173" t="str">
        <f>IF(AND(Q$1=Calendrier!S$1,Calendrier!S105="R"),Calendrier!$A105,"")</f>
        <v/>
      </c>
      <c r="R104" s="173" t="str">
        <f>IF(AND(R$1=Calendrier!T$1,Calendrier!T105="R"),Calendrier!$A105,"")</f>
        <v/>
      </c>
      <c r="S104" s="173" t="str">
        <f>IF(AND(S$1=Calendrier!U$1,Calendrier!U105="R"),Calendrier!$A105,"")</f>
        <v/>
      </c>
      <c r="T104" s="173" t="str">
        <f>IF(AND(T$1=Calendrier!V$1,Calendrier!V105="R"),Calendrier!$A105,"")</f>
        <v/>
      </c>
      <c r="U104" s="173" t="str">
        <f>IF(AND(U$1=Calendrier!W$1,Calendrier!W105="R"),Calendrier!$A105,"")</f>
        <v/>
      </c>
      <c r="V104" s="173" t="str">
        <f>IF(AND(V$1=Calendrier!X$1,Calendrier!X105="R"),Calendrier!$A105,"")</f>
        <v/>
      </c>
      <c r="W104" s="173" t="str">
        <f>IF(AND(W$1=Calendrier!Y$1,Calendrier!Y105="R"),Calendrier!$A105,"")</f>
        <v/>
      </c>
      <c r="X104" s="173" t="str">
        <f>IF(AND(X$1=Calendrier!Z$1,Calendrier!Z105="R"),Calendrier!$A105,"")</f>
        <v/>
      </c>
      <c r="Y104" s="173" t="str">
        <f>IF(AND(Y$1=Calendrier!AA$1,Calendrier!AA105="R"),Calendrier!$A105,"")</f>
        <v/>
      </c>
      <c r="Z104" s="173" t="str">
        <f>IF(AND(Z$1=Calendrier!AB$1,Calendrier!AB105="R"),Calendrier!$A105,"")</f>
        <v/>
      </c>
      <c r="AA104" s="173" t="str">
        <f>IF(AND(AA$1=Calendrier!AC$1,Calendrier!AC105="R"),Calendrier!$A105,"")</f>
        <v/>
      </c>
      <c r="AB104" s="173" t="str">
        <f>IF(AND(AB$1=Calendrier!AD$1,Calendrier!AD105="R"),Calendrier!$A105,"")</f>
        <v/>
      </c>
      <c r="AC104" s="173" t="str">
        <f>IF(AND(AC$1=Calendrier!AE$1,Calendrier!AE105="R"),Calendrier!$A105,"")</f>
        <v/>
      </c>
      <c r="AD104" s="173" t="str">
        <f>IF(AND(AD$1=Calendrier!AF$1,Calendrier!AF105="R"),Calendrier!$A105,"")</f>
        <v/>
      </c>
      <c r="AE104" s="173" t="str">
        <f>IF(AND(AE$1=Calendrier!AG$1,Calendrier!AG105="R"),Calendrier!$A105,"")</f>
        <v/>
      </c>
      <c r="AF104" s="173" t="str">
        <f>IF(AND(AF$1=Calendrier!AH$1,Calendrier!AH105="R"),Calendrier!$A105,"")</f>
        <v/>
      </c>
      <c r="AG104" s="173" t="str">
        <f>IF(AND(AG$1=Calendrier!AI$1,Calendrier!AI105="R"),Calendrier!$A105,"")</f>
        <v/>
      </c>
      <c r="AH104" s="173" t="str">
        <f>IF(AND(AH$1=Calendrier!AJ$1,Calendrier!AJ105="R"),Calendrier!$A105,"")</f>
        <v/>
      </c>
      <c r="AI104" s="173" t="str">
        <f>IF(AND(AI$1=Calendrier!AK$1,Calendrier!AK105="R"),Calendrier!$A105,"")</f>
        <v/>
      </c>
      <c r="AJ104" s="173" t="str">
        <f>IF(AND(AJ$1=Calendrier!AL$1,Calendrier!AL105="R"),Calendrier!$A105,"")</f>
        <v/>
      </c>
      <c r="AK104" s="173" t="str">
        <f>IF(AND(AK$1=Calendrier!AM$1,Calendrier!AM105="R"),Calendrier!$A105,"")</f>
        <v/>
      </c>
      <c r="AL104" s="173" t="str">
        <f>IF(AND(AL$1=Calendrier!AN$1,Calendrier!AN105="R"),Calendrier!$A105,"")</f>
        <v/>
      </c>
      <c r="AM104" s="173" t="str">
        <f>IF(AND(AM$1=Calendrier!AO$1,Calendrier!AO105="R"),Calendrier!$A105,"")</f>
        <v/>
      </c>
      <c r="AN104" s="173" t="str">
        <f>IF(AND(AN$1=Calendrier!AP$1,Calendrier!AP105="R"),Calendrier!$A105,"")</f>
        <v/>
      </c>
      <c r="AO104" s="173" t="str">
        <f>IF(AND(AO$1=Calendrier!AQ$1,Calendrier!AQ105="R"),Calendrier!$A105,"")</f>
        <v/>
      </c>
      <c r="AP104" s="173" t="str">
        <f>IF(AND(AP$1=Calendrier!AR$1,Calendrier!AR105="R"),Calendrier!$A105,"")</f>
        <v/>
      </c>
      <c r="AQ104" s="173" t="str">
        <f>IF(AND(AQ$1=Calendrier!AS$1,Calendrier!AS105="R"),Calendrier!$A105,"")</f>
        <v/>
      </c>
      <c r="AR104" s="173" t="str">
        <f>IF(AND(AR$1=Calendrier!AT$1,Calendrier!AT105="R"),Calendrier!$A105,"")</f>
        <v/>
      </c>
      <c r="AS104" s="173" t="str">
        <f>IF(AND(AS$1=Calendrier!AU$1,Calendrier!AU105="R"),Calendrier!$A105,"")</f>
        <v/>
      </c>
      <c r="AT104" s="173" t="str">
        <f>IF(AND(AT$1=Calendrier!AV$1,Calendrier!AV105="R"),Calendrier!$A105,"")</f>
        <v/>
      </c>
      <c r="AU104" s="173" t="str">
        <f>IF(AND(AU$1=Calendrier!AW$1,Calendrier!AW105="R"),Calendrier!$A105,"")</f>
        <v/>
      </c>
      <c r="AV104" s="173" t="str">
        <f>IF(AND(AV$1=Calendrier!AX$1,Calendrier!AX105="R"),Calendrier!$A105,"")</f>
        <v/>
      </c>
      <c r="AW104" s="173" t="str">
        <f>IF(AND(AW$1=Calendrier!AY$1,Calendrier!AY105="R"),Calendrier!$A105,"")</f>
        <v/>
      </c>
      <c r="AX104" s="173" t="str">
        <f>IF(AND(AX$1=Calendrier!AZ$1,Calendrier!AZ105="R"),Calendrier!$A105,"")</f>
        <v/>
      </c>
      <c r="AY104" s="173" t="str">
        <f>IF(AND(AY$1=Calendrier!BA$1,Calendrier!BA105="R"),Calendrier!$A105,"")</f>
        <v/>
      </c>
      <c r="AZ104" s="173" t="str">
        <f>IF(AND(AZ$1=Calendrier!BB$1,Calendrier!BB105="R"),Calendrier!$A105,"")</f>
        <v/>
      </c>
    </row>
    <row r="105" spans="1:52" x14ac:dyDescent="0.2">
      <c r="A105" s="173" t="str">
        <f>IF(AND(A$1=Calendrier!C$1,Calendrier!C106="R"),Calendrier!$A106,"")</f>
        <v/>
      </c>
      <c r="B105" s="173" t="str">
        <f>IF(AND(B$1=Calendrier!D$1,Calendrier!D106="R"),Calendrier!$A106,"")</f>
        <v/>
      </c>
      <c r="C105" s="173" t="str">
        <f>IF(AND(C$1=Calendrier!E$1,Calendrier!E106="R"),Calendrier!$A106,"")</f>
        <v/>
      </c>
      <c r="D105" s="173" t="str">
        <f>IF(AND(D$1=Calendrier!F$1,Calendrier!F106="R"),Calendrier!$A106,"")</f>
        <v/>
      </c>
      <c r="E105" s="173" t="str">
        <f>IF(AND(E$1=Calendrier!G$1,Calendrier!G106="R"),Calendrier!$A106,"")</f>
        <v/>
      </c>
      <c r="F105" s="173" t="str">
        <f>IF(AND(F$1=Calendrier!H$1,Calendrier!H106="R"),Calendrier!$A106,"")</f>
        <v/>
      </c>
      <c r="G105" s="173" t="str">
        <f>IF(AND(G$1=Calendrier!I$1,Calendrier!I106="R"),Calendrier!$A106,"")</f>
        <v/>
      </c>
      <c r="H105" s="173" t="str">
        <f>IF(AND(H$1=Calendrier!J$1,Calendrier!J106="R"),Calendrier!$A106,"")</f>
        <v/>
      </c>
      <c r="I105" s="173" t="str">
        <f>IF(AND(I$1=Calendrier!K$1,Calendrier!K106="R"),Calendrier!$A106,"")</f>
        <v/>
      </c>
      <c r="J105" s="173" t="str">
        <f>IF(AND(J$1=Calendrier!L$1,Calendrier!L106="R"),Calendrier!$A106,"")</f>
        <v/>
      </c>
      <c r="K105" s="173" t="str">
        <f>IF(AND(K$1=Calendrier!M$1,Calendrier!M106="R"),Calendrier!$A106,"")</f>
        <v/>
      </c>
      <c r="L105" s="173" t="str">
        <f>IF(AND(L$1=Calendrier!N$1,Calendrier!N106="R"),Calendrier!$A106,"")</f>
        <v/>
      </c>
      <c r="M105" s="173" t="str">
        <f>IF(AND(M$1=Calendrier!O$1,Calendrier!O106="R"),Calendrier!$A106,"")</f>
        <v/>
      </c>
      <c r="N105" s="173" t="str">
        <f>IF(AND(N$1=Calendrier!P$1,Calendrier!P106="R"),Calendrier!$A106,"")</f>
        <v/>
      </c>
      <c r="O105" s="173" t="str">
        <f>IF(AND(O$1=Calendrier!Q$1,Calendrier!Q106="R"),Calendrier!$A106,"")</f>
        <v/>
      </c>
      <c r="P105" s="173" t="str">
        <f>IF(AND(P$1=Calendrier!R$1,Calendrier!R106="R"),Calendrier!$A106,"")</f>
        <v/>
      </c>
      <c r="Q105" s="173" t="str">
        <f>IF(AND(Q$1=Calendrier!S$1,Calendrier!S106="R"),Calendrier!$A106,"")</f>
        <v/>
      </c>
      <c r="R105" s="173" t="str">
        <f>IF(AND(R$1=Calendrier!T$1,Calendrier!T106="R"),Calendrier!$A106,"")</f>
        <v/>
      </c>
      <c r="S105" s="173" t="str">
        <f>IF(AND(S$1=Calendrier!U$1,Calendrier!U106="R"),Calendrier!$A106,"")</f>
        <v/>
      </c>
      <c r="T105" s="173" t="str">
        <f>IF(AND(T$1=Calendrier!V$1,Calendrier!V106="R"),Calendrier!$A106,"")</f>
        <v/>
      </c>
      <c r="U105" s="173" t="str">
        <f>IF(AND(U$1=Calendrier!W$1,Calendrier!W106="R"),Calendrier!$A106,"")</f>
        <v/>
      </c>
      <c r="V105" s="173" t="str">
        <f>IF(AND(V$1=Calendrier!X$1,Calendrier!X106="R"),Calendrier!$A106,"")</f>
        <v/>
      </c>
      <c r="W105" s="173" t="str">
        <f>IF(AND(W$1=Calendrier!Y$1,Calendrier!Y106="R"),Calendrier!$A106,"")</f>
        <v/>
      </c>
      <c r="X105" s="173" t="str">
        <f>IF(AND(X$1=Calendrier!Z$1,Calendrier!Z106="R"),Calendrier!$A106,"")</f>
        <v/>
      </c>
      <c r="Y105" s="173" t="str">
        <f>IF(AND(Y$1=Calendrier!AA$1,Calendrier!AA106="R"),Calendrier!$A106,"")</f>
        <v/>
      </c>
      <c r="Z105" s="173" t="str">
        <f>IF(AND(Z$1=Calendrier!AB$1,Calendrier!AB106="R"),Calendrier!$A106,"")</f>
        <v/>
      </c>
      <c r="AA105" s="173" t="str">
        <f>IF(AND(AA$1=Calendrier!AC$1,Calendrier!AC106="R"),Calendrier!$A106,"")</f>
        <v/>
      </c>
      <c r="AB105" s="173" t="str">
        <f>IF(AND(AB$1=Calendrier!AD$1,Calendrier!AD106="R"),Calendrier!$A106,"")</f>
        <v/>
      </c>
      <c r="AC105" s="173" t="str">
        <f>IF(AND(AC$1=Calendrier!AE$1,Calendrier!AE106="R"),Calendrier!$A106,"")</f>
        <v/>
      </c>
      <c r="AD105" s="173" t="str">
        <f>IF(AND(AD$1=Calendrier!AF$1,Calendrier!AF106="R"),Calendrier!$A106,"")</f>
        <v/>
      </c>
      <c r="AE105" s="173" t="str">
        <f>IF(AND(AE$1=Calendrier!AG$1,Calendrier!AG106="R"),Calendrier!$A106,"")</f>
        <v/>
      </c>
      <c r="AF105" s="173" t="str">
        <f>IF(AND(AF$1=Calendrier!AH$1,Calendrier!AH106="R"),Calendrier!$A106,"")</f>
        <v/>
      </c>
      <c r="AG105" s="173" t="str">
        <f>IF(AND(AG$1=Calendrier!AI$1,Calendrier!AI106="R"),Calendrier!$A106,"")</f>
        <v/>
      </c>
      <c r="AH105" s="173" t="str">
        <f>IF(AND(AH$1=Calendrier!AJ$1,Calendrier!AJ106="R"),Calendrier!$A106,"")</f>
        <v/>
      </c>
      <c r="AI105" s="173" t="str">
        <f>IF(AND(AI$1=Calendrier!AK$1,Calendrier!AK106="R"),Calendrier!$A106,"")</f>
        <v/>
      </c>
      <c r="AJ105" s="173" t="str">
        <f>IF(AND(AJ$1=Calendrier!AL$1,Calendrier!AL106="R"),Calendrier!$A106,"")</f>
        <v/>
      </c>
      <c r="AK105" s="173" t="str">
        <f>IF(AND(AK$1=Calendrier!AM$1,Calendrier!AM106="R"),Calendrier!$A106,"")</f>
        <v/>
      </c>
      <c r="AL105" s="173" t="str">
        <f>IF(AND(AL$1=Calendrier!AN$1,Calendrier!AN106="R"),Calendrier!$A106,"")</f>
        <v/>
      </c>
      <c r="AM105" s="173" t="str">
        <f>IF(AND(AM$1=Calendrier!AO$1,Calendrier!AO106="R"),Calendrier!$A106,"")</f>
        <v/>
      </c>
      <c r="AN105" s="173" t="str">
        <f>IF(AND(AN$1=Calendrier!AP$1,Calendrier!AP106="R"),Calendrier!$A106,"")</f>
        <v/>
      </c>
      <c r="AO105" s="173" t="str">
        <f>IF(AND(AO$1=Calendrier!AQ$1,Calendrier!AQ106="R"),Calendrier!$A106,"")</f>
        <v/>
      </c>
      <c r="AP105" s="173" t="str">
        <f>IF(AND(AP$1=Calendrier!AR$1,Calendrier!AR106="R"),Calendrier!$A106,"")</f>
        <v/>
      </c>
      <c r="AQ105" s="173" t="str">
        <f>IF(AND(AQ$1=Calendrier!AS$1,Calendrier!AS106="R"),Calendrier!$A106,"")</f>
        <v/>
      </c>
      <c r="AR105" s="173" t="str">
        <f>IF(AND(AR$1=Calendrier!AT$1,Calendrier!AT106="R"),Calendrier!$A106,"")</f>
        <v/>
      </c>
      <c r="AS105" s="173" t="str">
        <f>IF(AND(AS$1=Calendrier!AU$1,Calendrier!AU106="R"),Calendrier!$A106,"")</f>
        <v/>
      </c>
      <c r="AT105" s="173" t="str">
        <f>IF(AND(AT$1=Calendrier!AV$1,Calendrier!AV106="R"),Calendrier!$A106,"")</f>
        <v/>
      </c>
      <c r="AU105" s="173" t="str">
        <f>IF(AND(AU$1=Calendrier!AW$1,Calendrier!AW106="R"),Calendrier!$A106,"")</f>
        <v/>
      </c>
      <c r="AV105" s="173" t="str">
        <f>IF(AND(AV$1=Calendrier!AX$1,Calendrier!AX106="R"),Calendrier!$A106,"")</f>
        <v/>
      </c>
      <c r="AW105" s="173" t="str">
        <f>IF(AND(AW$1=Calendrier!AY$1,Calendrier!AY106="R"),Calendrier!$A106,"")</f>
        <v/>
      </c>
      <c r="AX105" s="173" t="str">
        <f>IF(AND(AX$1=Calendrier!AZ$1,Calendrier!AZ106="R"),Calendrier!$A106,"")</f>
        <v/>
      </c>
      <c r="AY105" s="173" t="str">
        <f>IF(AND(AY$1=Calendrier!BA$1,Calendrier!BA106="R"),Calendrier!$A106,"")</f>
        <v/>
      </c>
      <c r="AZ105" s="173" t="str">
        <f>IF(AND(AZ$1=Calendrier!BB$1,Calendrier!BB106="R"),Calendrier!$A106,"")</f>
        <v/>
      </c>
    </row>
    <row r="106" spans="1:52" x14ac:dyDescent="0.2">
      <c r="A106" s="173" t="str">
        <f>IF(AND(A$1=Calendrier!C$1,Calendrier!C107="R"),Calendrier!$A107,"")</f>
        <v/>
      </c>
      <c r="B106" s="173" t="str">
        <f>IF(AND(B$1=Calendrier!D$1,Calendrier!D107="R"),Calendrier!$A107,"")</f>
        <v/>
      </c>
      <c r="C106" s="173" t="str">
        <f>IF(AND(C$1=Calendrier!E$1,Calendrier!E107="R"),Calendrier!$A107,"")</f>
        <v/>
      </c>
      <c r="D106" s="173" t="str">
        <f>IF(AND(D$1=Calendrier!F$1,Calendrier!F107="R"),Calendrier!$A107,"")</f>
        <v/>
      </c>
      <c r="E106" s="173" t="str">
        <f>IF(AND(E$1=Calendrier!G$1,Calendrier!G107="R"),Calendrier!$A107,"")</f>
        <v/>
      </c>
      <c r="F106" s="173" t="str">
        <f>IF(AND(F$1=Calendrier!H$1,Calendrier!H107="R"),Calendrier!$A107,"")</f>
        <v/>
      </c>
      <c r="G106" s="173" t="str">
        <f>IF(AND(G$1=Calendrier!I$1,Calendrier!I107="R"),Calendrier!$A107,"")</f>
        <v/>
      </c>
      <c r="H106" s="173" t="str">
        <f>IF(AND(H$1=Calendrier!J$1,Calendrier!J107="R"),Calendrier!$A107,"")</f>
        <v/>
      </c>
      <c r="I106" s="173" t="str">
        <f>IF(AND(I$1=Calendrier!K$1,Calendrier!K107="R"),Calendrier!$A107,"")</f>
        <v/>
      </c>
      <c r="J106" s="173" t="str">
        <f>IF(AND(J$1=Calendrier!L$1,Calendrier!L107="R"),Calendrier!$A107,"")</f>
        <v/>
      </c>
      <c r="K106" s="173" t="str">
        <f>IF(AND(K$1=Calendrier!M$1,Calendrier!M107="R"),Calendrier!$A107,"")</f>
        <v/>
      </c>
      <c r="L106" s="173" t="str">
        <f>IF(AND(L$1=Calendrier!N$1,Calendrier!N107="R"),Calendrier!$A107,"")</f>
        <v/>
      </c>
      <c r="M106" s="173" t="str">
        <f>IF(AND(M$1=Calendrier!O$1,Calendrier!O107="R"),Calendrier!$A107,"")</f>
        <v/>
      </c>
      <c r="N106" s="173" t="str">
        <f>IF(AND(N$1=Calendrier!P$1,Calendrier!P107="R"),Calendrier!$A107,"")</f>
        <v/>
      </c>
      <c r="O106" s="173" t="str">
        <f>IF(AND(O$1=Calendrier!Q$1,Calendrier!Q107="R"),Calendrier!$A107,"")</f>
        <v/>
      </c>
      <c r="P106" s="173" t="str">
        <f>IF(AND(P$1=Calendrier!R$1,Calendrier!R107="R"),Calendrier!$A107,"")</f>
        <v/>
      </c>
      <c r="Q106" s="173" t="str">
        <f>IF(AND(Q$1=Calendrier!S$1,Calendrier!S107="R"),Calendrier!$A107,"")</f>
        <v/>
      </c>
      <c r="R106" s="173" t="str">
        <f>IF(AND(R$1=Calendrier!T$1,Calendrier!T107="R"),Calendrier!$A107,"")</f>
        <v/>
      </c>
      <c r="S106" s="173" t="str">
        <f>IF(AND(S$1=Calendrier!U$1,Calendrier!U107="R"),Calendrier!$A107,"")</f>
        <v/>
      </c>
      <c r="T106" s="173" t="str">
        <f>IF(AND(T$1=Calendrier!V$1,Calendrier!V107="R"),Calendrier!$A107,"")</f>
        <v/>
      </c>
      <c r="U106" s="173" t="str">
        <f>IF(AND(U$1=Calendrier!W$1,Calendrier!W107="R"),Calendrier!$A107,"")</f>
        <v/>
      </c>
      <c r="V106" s="173" t="str">
        <f>IF(AND(V$1=Calendrier!X$1,Calendrier!X107="R"),Calendrier!$A107,"")</f>
        <v/>
      </c>
      <c r="W106" s="173" t="str">
        <f>IF(AND(W$1=Calendrier!Y$1,Calendrier!Y107="R"),Calendrier!$A107,"")</f>
        <v/>
      </c>
      <c r="X106" s="173" t="str">
        <f>IF(AND(X$1=Calendrier!Z$1,Calendrier!Z107="R"),Calendrier!$A107,"")</f>
        <v/>
      </c>
      <c r="Y106" s="173" t="str">
        <f>IF(AND(Y$1=Calendrier!AA$1,Calendrier!AA107="R"),Calendrier!$A107,"")</f>
        <v/>
      </c>
      <c r="Z106" s="173" t="str">
        <f>IF(AND(Z$1=Calendrier!AB$1,Calendrier!AB107="R"),Calendrier!$A107,"")</f>
        <v/>
      </c>
      <c r="AA106" s="173" t="str">
        <f>IF(AND(AA$1=Calendrier!AC$1,Calendrier!AC107="R"),Calendrier!$A107,"")</f>
        <v/>
      </c>
      <c r="AB106" s="173" t="str">
        <f>IF(AND(AB$1=Calendrier!AD$1,Calendrier!AD107="R"),Calendrier!$A107,"")</f>
        <v/>
      </c>
      <c r="AC106" s="173" t="str">
        <f>IF(AND(AC$1=Calendrier!AE$1,Calendrier!AE107="R"),Calendrier!$A107,"")</f>
        <v/>
      </c>
      <c r="AD106" s="173" t="str">
        <f>IF(AND(AD$1=Calendrier!AF$1,Calendrier!AF107="R"),Calendrier!$A107,"")</f>
        <v/>
      </c>
      <c r="AE106" s="173" t="str">
        <f>IF(AND(AE$1=Calendrier!AG$1,Calendrier!AG107="R"),Calendrier!$A107,"")</f>
        <v/>
      </c>
      <c r="AF106" s="173" t="str">
        <f>IF(AND(AF$1=Calendrier!AH$1,Calendrier!AH107="R"),Calendrier!$A107,"")</f>
        <v/>
      </c>
      <c r="AG106" s="173" t="str">
        <f>IF(AND(AG$1=Calendrier!AI$1,Calendrier!AI107="R"),Calendrier!$A107,"")</f>
        <v/>
      </c>
      <c r="AH106" s="173" t="str">
        <f>IF(AND(AH$1=Calendrier!AJ$1,Calendrier!AJ107="R"),Calendrier!$A107,"")</f>
        <v/>
      </c>
      <c r="AI106" s="173" t="str">
        <f>IF(AND(AI$1=Calendrier!AK$1,Calendrier!AK107="R"),Calendrier!$A107,"")</f>
        <v/>
      </c>
      <c r="AJ106" s="173" t="str">
        <f>IF(AND(AJ$1=Calendrier!AL$1,Calendrier!AL107="R"),Calendrier!$A107,"")</f>
        <v/>
      </c>
      <c r="AK106" s="173" t="str">
        <f>IF(AND(AK$1=Calendrier!AM$1,Calendrier!AM107="R"),Calendrier!$A107,"")</f>
        <v/>
      </c>
      <c r="AL106" s="173" t="str">
        <f>IF(AND(AL$1=Calendrier!AN$1,Calendrier!AN107="R"),Calendrier!$A107,"")</f>
        <v/>
      </c>
      <c r="AM106" s="173" t="str">
        <f>IF(AND(AM$1=Calendrier!AO$1,Calendrier!AO107="R"),Calendrier!$A107,"")</f>
        <v/>
      </c>
      <c r="AN106" s="173" t="str">
        <f>IF(AND(AN$1=Calendrier!AP$1,Calendrier!AP107="R"),Calendrier!$A107,"")</f>
        <v/>
      </c>
      <c r="AO106" s="173" t="str">
        <f>IF(AND(AO$1=Calendrier!AQ$1,Calendrier!AQ107="R"),Calendrier!$A107,"")</f>
        <v/>
      </c>
      <c r="AP106" s="173" t="str">
        <f>IF(AND(AP$1=Calendrier!AR$1,Calendrier!AR107="R"),Calendrier!$A107,"")</f>
        <v/>
      </c>
      <c r="AQ106" s="173" t="str">
        <f>IF(AND(AQ$1=Calendrier!AS$1,Calendrier!AS107="R"),Calendrier!$A107,"")</f>
        <v/>
      </c>
      <c r="AR106" s="173" t="str">
        <f>IF(AND(AR$1=Calendrier!AT$1,Calendrier!AT107="R"),Calendrier!$A107,"")</f>
        <v/>
      </c>
      <c r="AS106" s="173" t="str">
        <f>IF(AND(AS$1=Calendrier!AU$1,Calendrier!AU107="R"),Calendrier!$A107,"")</f>
        <v/>
      </c>
      <c r="AT106" s="173" t="str">
        <f>IF(AND(AT$1=Calendrier!AV$1,Calendrier!AV107="R"),Calendrier!$A107,"")</f>
        <v/>
      </c>
      <c r="AU106" s="173" t="str">
        <f>IF(AND(AU$1=Calendrier!AW$1,Calendrier!AW107="R"),Calendrier!$A107,"")</f>
        <v/>
      </c>
      <c r="AV106" s="173" t="str">
        <f>IF(AND(AV$1=Calendrier!AX$1,Calendrier!AX107="R"),Calendrier!$A107,"")</f>
        <v/>
      </c>
      <c r="AW106" s="173" t="str">
        <f>IF(AND(AW$1=Calendrier!AY$1,Calendrier!AY107="R"),Calendrier!$A107,"")</f>
        <v/>
      </c>
      <c r="AX106" s="173" t="str">
        <f>IF(AND(AX$1=Calendrier!AZ$1,Calendrier!AZ107="R"),Calendrier!$A107,"")</f>
        <v/>
      </c>
      <c r="AY106" s="173" t="str">
        <f>IF(AND(AY$1=Calendrier!BA$1,Calendrier!BA107="R"),Calendrier!$A107,"")</f>
        <v/>
      </c>
      <c r="AZ106" s="173" t="str">
        <f>IF(AND(AZ$1=Calendrier!BB$1,Calendrier!BB107="R"),Calendrier!$A107,"")</f>
        <v/>
      </c>
    </row>
    <row r="107" spans="1:52" x14ac:dyDescent="0.2">
      <c r="A107" s="173" t="str">
        <f>IF(AND(A$1=Calendrier!C$1,Calendrier!C108="R"),Calendrier!$A108,"")</f>
        <v/>
      </c>
      <c r="B107" s="173" t="str">
        <f>IF(AND(B$1=Calendrier!D$1,Calendrier!D108="R"),Calendrier!$A108,"")</f>
        <v/>
      </c>
      <c r="C107" s="173" t="str">
        <f>IF(AND(C$1=Calendrier!E$1,Calendrier!E108="R"),Calendrier!$A108,"")</f>
        <v/>
      </c>
      <c r="D107" s="173" t="str">
        <f>IF(AND(D$1=Calendrier!F$1,Calendrier!F108="R"),Calendrier!$A108,"")</f>
        <v/>
      </c>
      <c r="E107" s="173" t="str">
        <f>IF(AND(E$1=Calendrier!G$1,Calendrier!G108="R"),Calendrier!$A108,"")</f>
        <v/>
      </c>
      <c r="F107" s="173" t="str">
        <f>IF(AND(F$1=Calendrier!H$1,Calendrier!H108="R"),Calendrier!$A108,"")</f>
        <v/>
      </c>
      <c r="G107" s="173" t="str">
        <f>IF(AND(G$1=Calendrier!I$1,Calendrier!I108="R"),Calendrier!$A108,"")</f>
        <v/>
      </c>
      <c r="H107" s="173" t="str">
        <f>IF(AND(H$1=Calendrier!J$1,Calendrier!J108="R"),Calendrier!$A108,"")</f>
        <v/>
      </c>
      <c r="I107" s="173" t="str">
        <f>IF(AND(I$1=Calendrier!K$1,Calendrier!K108="R"),Calendrier!$A108,"")</f>
        <v/>
      </c>
      <c r="J107" s="173" t="str">
        <f>IF(AND(J$1=Calendrier!L$1,Calendrier!L108="R"),Calendrier!$A108,"")</f>
        <v/>
      </c>
      <c r="K107" s="173" t="str">
        <f>IF(AND(K$1=Calendrier!M$1,Calendrier!M108="R"),Calendrier!$A108,"")</f>
        <v/>
      </c>
      <c r="L107" s="173" t="str">
        <f>IF(AND(L$1=Calendrier!N$1,Calendrier!N108="R"),Calendrier!$A108,"")</f>
        <v/>
      </c>
      <c r="M107" s="173" t="str">
        <f>IF(AND(M$1=Calendrier!O$1,Calendrier!O108="R"),Calendrier!$A108,"")</f>
        <v/>
      </c>
      <c r="N107" s="173" t="str">
        <f>IF(AND(N$1=Calendrier!P$1,Calendrier!P108="R"),Calendrier!$A108,"")</f>
        <v/>
      </c>
      <c r="O107" s="173" t="str">
        <f>IF(AND(O$1=Calendrier!Q$1,Calendrier!Q108="R"),Calendrier!$A108,"")</f>
        <v/>
      </c>
      <c r="P107" s="173" t="str">
        <f>IF(AND(P$1=Calendrier!R$1,Calendrier!R108="R"),Calendrier!$A108,"")</f>
        <v/>
      </c>
      <c r="Q107" s="173" t="str">
        <f>IF(AND(Q$1=Calendrier!S$1,Calendrier!S108="R"),Calendrier!$A108,"")</f>
        <v/>
      </c>
      <c r="R107" s="173" t="str">
        <f>IF(AND(R$1=Calendrier!T$1,Calendrier!T108="R"),Calendrier!$A108,"")</f>
        <v/>
      </c>
      <c r="S107" s="173" t="str">
        <f>IF(AND(S$1=Calendrier!U$1,Calendrier!U108="R"),Calendrier!$A108,"")</f>
        <v/>
      </c>
      <c r="T107" s="173" t="str">
        <f>IF(AND(T$1=Calendrier!V$1,Calendrier!V108="R"),Calendrier!$A108,"")</f>
        <v/>
      </c>
      <c r="U107" s="173" t="str">
        <f>IF(AND(U$1=Calendrier!W$1,Calendrier!W108="R"),Calendrier!$A108,"")</f>
        <v/>
      </c>
      <c r="V107" s="173" t="str">
        <f>IF(AND(V$1=Calendrier!X$1,Calendrier!X108="R"),Calendrier!$A108,"")</f>
        <v/>
      </c>
      <c r="W107" s="173" t="str">
        <f>IF(AND(W$1=Calendrier!Y$1,Calendrier!Y108="R"),Calendrier!$A108,"")</f>
        <v/>
      </c>
      <c r="X107" s="173" t="str">
        <f>IF(AND(X$1=Calendrier!Z$1,Calendrier!Z108="R"),Calendrier!$A108,"")</f>
        <v/>
      </c>
      <c r="Y107" s="173" t="str">
        <f>IF(AND(Y$1=Calendrier!AA$1,Calendrier!AA108="R"),Calendrier!$A108,"")</f>
        <v/>
      </c>
      <c r="Z107" s="173" t="str">
        <f>IF(AND(Z$1=Calendrier!AB$1,Calendrier!AB108="R"),Calendrier!$A108,"")</f>
        <v/>
      </c>
      <c r="AA107" s="173" t="str">
        <f>IF(AND(AA$1=Calendrier!AC$1,Calendrier!AC108="R"),Calendrier!$A108,"")</f>
        <v/>
      </c>
      <c r="AB107" s="173" t="str">
        <f>IF(AND(AB$1=Calendrier!AD$1,Calendrier!AD108="R"),Calendrier!$A108,"")</f>
        <v/>
      </c>
      <c r="AC107" s="173" t="str">
        <f>IF(AND(AC$1=Calendrier!AE$1,Calendrier!AE108="R"),Calendrier!$A108,"")</f>
        <v/>
      </c>
      <c r="AD107" s="173" t="str">
        <f>IF(AND(AD$1=Calendrier!AF$1,Calendrier!AF108="R"),Calendrier!$A108,"")</f>
        <v/>
      </c>
      <c r="AE107" s="173" t="str">
        <f>IF(AND(AE$1=Calendrier!AG$1,Calendrier!AG108="R"),Calendrier!$A108,"")</f>
        <v/>
      </c>
      <c r="AF107" s="173" t="str">
        <f>IF(AND(AF$1=Calendrier!AH$1,Calendrier!AH108="R"),Calendrier!$A108,"")</f>
        <v/>
      </c>
      <c r="AG107" s="173" t="str">
        <f>IF(AND(AG$1=Calendrier!AI$1,Calendrier!AI108="R"),Calendrier!$A108,"")</f>
        <v/>
      </c>
      <c r="AH107" s="173" t="str">
        <f>IF(AND(AH$1=Calendrier!AJ$1,Calendrier!AJ108="R"),Calendrier!$A108,"")</f>
        <v/>
      </c>
      <c r="AI107" s="173" t="str">
        <f>IF(AND(AI$1=Calendrier!AK$1,Calendrier!AK108="R"),Calendrier!$A108,"")</f>
        <v/>
      </c>
      <c r="AJ107" s="173" t="str">
        <f>IF(AND(AJ$1=Calendrier!AL$1,Calendrier!AL108="R"),Calendrier!$A108,"")</f>
        <v/>
      </c>
      <c r="AK107" s="173" t="str">
        <f>IF(AND(AK$1=Calendrier!AM$1,Calendrier!AM108="R"),Calendrier!$A108,"")</f>
        <v/>
      </c>
      <c r="AL107" s="173" t="str">
        <f>IF(AND(AL$1=Calendrier!AN$1,Calendrier!AN108="R"),Calendrier!$A108,"")</f>
        <v/>
      </c>
      <c r="AM107" s="173" t="str">
        <f>IF(AND(AM$1=Calendrier!AO$1,Calendrier!AO108="R"),Calendrier!$A108,"")</f>
        <v/>
      </c>
      <c r="AN107" s="173" t="str">
        <f>IF(AND(AN$1=Calendrier!AP$1,Calendrier!AP108="R"),Calendrier!$A108,"")</f>
        <v/>
      </c>
      <c r="AO107" s="173" t="str">
        <f>IF(AND(AO$1=Calendrier!AQ$1,Calendrier!AQ108="R"),Calendrier!$A108,"")</f>
        <v/>
      </c>
      <c r="AP107" s="173" t="str">
        <f>IF(AND(AP$1=Calendrier!AR$1,Calendrier!AR108="R"),Calendrier!$A108,"")</f>
        <v/>
      </c>
      <c r="AQ107" s="173" t="str">
        <f>IF(AND(AQ$1=Calendrier!AS$1,Calendrier!AS108="R"),Calendrier!$A108,"")</f>
        <v/>
      </c>
      <c r="AR107" s="173" t="str">
        <f>IF(AND(AR$1=Calendrier!AT$1,Calendrier!AT108="R"),Calendrier!$A108,"")</f>
        <v/>
      </c>
      <c r="AS107" s="173" t="str">
        <f>IF(AND(AS$1=Calendrier!AU$1,Calendrier!AU108="R"),Calendrier!$A108,"")</f>
        <v/>
      </c>
      <c r="AT107" s="173" t="str">
        <f>IF(AND(AT$1=Calendrier!AV$1,Calendrier!AV108="R"),Calendrier!$A108,"")</f>
        <v/>
      </c>
      <c r="AU107" s="173" t="str">
        <f>IF(AND(AU$1=Calendrier!AW$1,Calendrier!AW108="R"),Calendrier!$A108,"")</f>
        <v/>
      </c>
      <c r="AV107" s="173" t="str">
        <f>IF(AND(AV$1=Calendrier!AX$1,Calendrier!AX108="R"),Calendrier!$A108,"")</f>
        <v/>
      </c>
      <c r="AW107" s="173" t="str">
        <f>IF(AND(AW$1=Calendrier!AY$1,Calendrier!AY108="R"),Calendrier!$A108,"")</f>
        <v/>
      </c>
      <c r="AX107" s="173" t="str">
        <f>IF(AND(AX$1=Calendrier!AZ$1,Calendrier!AZ108="R"),Calendrier!$A108,"")</f>
        <v/>
      </c>
      <c r="AY107" s="173" t="str">
        <f>IF(AND(AY$1=Calendrier!BA$1,Calendrier!BA108="R"),Calendrier!$A108,"")</f>
        <v/>
      </c>
      <c r="AZ107" s="173" t="str">
        <f>IF(AND(AZ$1=Calendrier!BB$1,Calendrier!BB108="R"),Calendrier!$A108,"")</f>
        <v/>
      </c>
    </row>
    <row r="108" spans="1:52" x14ac:dyDescent="0.2">
      <c r="A108" s="173" t="str">
        <f>IF(AND(A$1=Calendrier!C$1,Calendrier!C109="R"),Calendrier!$A109,"")</f>
        <v/>
      </c>
      <c r="B108" s="173" t="str">
        <f>IF(AND(B$1=Calendrier!D$1,Calendrier!D109="R"),Calendrier!$A109,"")</f>
        <v/>
      </c>
      <c r="C108" s="173" t="str">
        <f>IF(AND(C$1=Calendrier!E$1,Calendrier!E109="R"),Calendrier!$A109,"")</f>
        <v/>
      </c>
      <c r="D108" s="173" t="str">
        <f>IF(AND(D$1=Calendrier!F$1,Calendrier!F109="R"),Calendrier!$A109,"")</f>
        <v/>
      </c>
      <c r="E108" s="173" t="str">
        <f>IF(AND(E$1=Calendrier!G$1,Calendrier!G109="R"),Calendrier!$A109,"")</f>
        <v/>
      </c>
      <c r="F108" s="173" t="str">
        <f>IF(AND(F$1=Calendrier!H$1,Calendrier!H109="R"),Calendrier!$A109,"")</f>
        <v/>
      </c>
      <c r="G108" s="173" t="str">
        <f>IF(AND(G$1=Calendrier!I$1,Calendrier!I109="R"),Calendrier!$A109,"")</f>
        <v/>
      </c>
      <c r="H108" s="173" t="str">
        <f>IF(AND(H$1=Calendrier!J$1,Calendrier!J109="R"),Calendrier!$A109,"")</f>
        <v/>
      </c>
      <c r="I108" s="173" t="str">
        <f>IF(AND(I$1=Calendrier!K$1,Calendrier!K109="R"),Calendrier!$A109,"")</f>
        <v/>
      </c>
      <c r="J108" s="173" t="str">
        <f>IF(AND(J$1=Calendrier!L$1,Calendrier!L109="R"),Calendrier!$A109,"")</f>
        <v/>
      </c>
      <c r="K108" s="173" t="str">
        <f>IF(AND(K$1=Calendrier!M$1,Calendrier!M109="R"),Calendrier!$A109,"")</f>
        <v/>
      </c>
      <c r="L108" s="173" t="str">
        <f>IF(AND(L$1=Calendrier!N$1,Calendrier!N109="R"),Calendrier!$A109,"")</f>
        <v/>
      </c>
      <c r="M108" s="173" t="str">
        <f>IF(AND(M$1=Calendrier!O$1,Calendrier!O109="R"),Calendrier!$A109,"")</f>
        <v/>
      </c>
      <c r="N108" s="173" t="str">
        <f>IF(AND(N$1=Calendrier!P$1,Calendrier!P109="R"),Calendrier!$A109,"")</f>
        <v/>
      </c>
      <c r="O108" s="173" t="str">
        <f>IF(AND(O$1=Calendrier!Q$1,Calendrier!Q109="R"),Calendrier!$A109,"")</f>
        <v/>
      </c>
      <c r="P108" s="173" t="str">
        <f>IF(AND(P$1=Calendrier!R$1,Calendrier!R109="R"),Calendrier!$A109,"")</f>
        <v/>
      </c>
      <c r="Q108" s="173" t="str">
        <f>IF(AND(Q$1=Calendrier!S$1,Calendrier!S109="R"),Calendrier!$A109,"")</f>
        <v/>
      </c>
      <c r="R108" s="173" t="str">
        <f>IF(AND(R$1=Calendrier!T$1,Calendrier!T109="R"),Calendrier!$A109,"")</f>
        <v/>
      </c>
      <c r="S108" s="173" t="str">
        <f>IF(AND(S$1=Calendrier!U$1,Calendrier!U109="R"),Calendrier!$A109,"")</f>
        <v/>
      </c>
      <c r="T108" s="173" t="str">
        <f>IF(AND(T$1=Calendrier!V$1,Calendrier!V109="R"),Calendrier!$A109,"")</f>
        <v/>
      </c>
      <c r="U108" s="173" t="str">
        <f>IF(AND(U$1=Calendrier!W$1,Calendrier!W109="R"),Calendrier!$A109,"")</f>
        <v/>
      </c>
      <c r="V108" s="173" t="str">
        <f>IF(AND(V$1=Calendrier!X$1,Calendrier!X109="R"),Calendrier!$A109,"")</f>
        <v/>
      </c>
      <c r="W108" s="173" t="str">
        <f>IF(AND(W$1=Calendrier!Y$1,Calendrier!Y109="R"),Calendrier!$A109,"")</f>
        <v/>
      </c>
      <c r="X108" s="173" t="str">
        <f>IF(AND(X$1=Calendrier!Z$1,Calendrier!Z109="R"),Calendrier!$A109,"")</f>
        <v/>
      </c>
      <c r="Y108" s="173" t="str">
        <f>IF(AND(Y$1=Calendrier!AA$1,Calendrier!AA109="R"),Calendrier!$A109,"")</f>
        <v/>
      </c>
      <c r="Z108" s="173" t="str">
        <f>IF(AND(Z$1=Calendrier!AB$1,Calendrier!AB109="R"),Calendrier!$A109,"")</f>
        <v/>
      </c>
      <c r="AA108" s="173" t="str">
        <f>IF(AND(AA$1=Calendrier!AC$1,Calendrier!AC109="R"),Calendrier!$A109,"")</f>
        <v/>
      </c>
      <c r="AB108" s="173" t="str">
        <f>IF(AND(AB$1=Calendrier!AD$1,Calendrier!AD109="R"),Calendrier!$A109,"")</f>
        <v/>
      </c>
      <c r="AC108" s="173" t="str">
        <f>IF(AND(AC$1=Calendrier!AE$1,Calendrier!AE109="R"),Calendrier!$A109,"")</f>
        <v/>
      </c>
      <c r="AD108" s="173" t="str">
        <f>IF(AND(AD$1=Calendrier!AF$1,Calendrier!AF109="R"),Calendrier!$A109,"")</f>
        <v/>
      </c>
      <c r="AE108" s="173" t="str">
        <f>IF(AND(AE$1=Calendrier!AG$1,Calendrier!AG109="R"),Calendrier!$A109,"")</f>
        <v/>
      </c>
      <c r="AF108" s="173" t="str">
        <f>IF(AND(AF$1=Calendrier!AH$1,Calendrier!AH109="R"),Calendrier!$A109,"")</f>
        <v/>
      </c>
      <c r="AG108" s="173" t="str">
        <f>IF(AND(AG$1=Calendrier!AI$1,Calendrier!AI109="R"),Calendrier!$A109,"")</f>
        <v/>
      </c>
      <c r="AH108" s="173" t="str">
        <f>IF(AND(AH$1=Calendrier!AJ$1,Calendrier!AJ109="R"),Calendrier!$A109,"")</f>
        <v/>
      </c>
      <c r="AI108" s="173" t="str">
        <f>IF(AND(AI$1=Calendrier!AK$1,Calendrier!AK109="R"),Calendrier!$A109,"")</f>
        <v/>
      </c>
      <c r="AJ108" s="173" t="str">
        <f>IF(AND(AJ$1=Calendrier!AL$1,Calendrier!AL109="R"),Calendrier!$A109,"")</f>
        <v/>
      </c>
      <c r="AK108" s="173" t="str">
        <f>IF(AND(AK$1=Calendrier!AM$1,Calendrier!AM109="R"),Calendrier!$A109,"")</f>
        <v/>
      </c>
      <c r="AL108" s="173" t="str">
        <f>IF(AND(AL$1=Calendrier!AN$1,Calendrier!AN109="R"),Calendrier!$A109,"")</f>
        <v/>
      </c>
      <c r="AM108" s="173" t="str">
        <f>IF(AND(AM$1=Calendrier!AO$1,Calendrier!AO109="R"),Calendrier!$A109,"")</f>
        <v/>
      </c>
      <c r="AN108" s="173" t="str">
        <f>IF(AND(AN$1=Calendrier!AP$1,Calendrier!AP109="R"),Calendrier!$A109,"")</f>
        <v/>
      </c>
      <c r="AO108" s="173" t="str">
        <f>IF(AND(AO$1=Calendrier!AQ$1,Calendrier!AQ109="R"),Calendrier!$A109,"")</f>
        <v/>
      </c>
      <c r="AP108" s="173" t="str">
        <f>IF(AND(AP$1=Calendrier!AR$1,Calendrier!AR109="R"),Calendrier!$A109,"")</f>
        <v/>
      </c>
      <c r="AQ108" s="173" t="str">
        <f>IF(AND(AQ$1=Calendrier!AS$1,Calendrier!AS109="R"),Calendrier!$A109,"")</f>
        <v/>
      </c>
      <c r="AR108" s="173" t="str">
        <f>IF(AND(AR$1=Calendrier!AT$1,Calendrier!AT109="R"),Calendrier!$A109,"")</f>
        <v/>
      </c>
      <c r="AS108" s="173" t="str">
        <f>IF(AND(AS$1=Calendrier!AU$1,Calendrier!AU109="R"),Calendrier!$A109,"")</f>
        <v/>
      </c>
      <c r="AT108" s="173" t="str">
        <f>IF(AND(AT$1=Calendrier!AV$1,Calendrier!AV109="R"),Calendrier!$A109,"")</f>
        <v/>
      </c>
      <c r="AU108" s="173" t="str">
        <f>IF(AND(AU$1=Calendrier!AW$1,Calendrier!AW109="R"),Calendrier!$A109,"")</f>
        <v/>
      </c>
      <c r="AV108" s="173" t="str">
        <f>IF(AND(AV$1=Calendrier!AX$1,Calendrier!AX109="R"),Calendrier!$A109,"")</f>
        <v/>
      </c>
      <c r="AW108" s="173" t="str">
        <f>IF(AND(AW$1=Calendrier!AY$1,Calendrier!AY109="R"),Calendrier!$A109,"")</f>
        <v/>
      </c>
      <c r="AX108" s="173" t="str">
        <f>IF(AND(AX$1=Calendrier!AZ$1,Calendrier!AZ109="R"),Calendrier!$A109,"")</f>
        <v/>
      </c>
      <c r="AY108" s="173" t="str">
        <f>IF(AND(AY$1=Calendrier!BA$1,Calendrier!BA109="R"),Calendrier!$A109,"")</f>
        <v/>
      </c>
      <c r="AZ108" s="173" t="str">
        <f>IF(AND(AZ$1=Calendrier!BB$1,Calendrier!BB109="R"),Calendrier!$A109,"")</f>
        <v/>
      </c>
    </row>
    <row r="109" spans="1:52" x14ac:dyDescent="0.2">
      <c r="A109" s="173" t="str">
        <f>IF(AND(A$1=Calendrier!C$1,Calendrier!C110="R"),Calendrier!$A110,"")</f>
        <v/>
      </c>
      <c r="B109" s="173" t="str">
        <f>IF(AND(B$1=Calendrier!D$1,Calendrier!D110="R"),Calendrier!$A110,"")</f>
        <v/>
      </c>
      <c r="C109" s="173" t="str">
        <f>IF(AND(C$1=Calendrier!E$1,Calendrier!E110="R"),Calendrier!$A110,"")</f>
        <v/>
      </c>
      <c r="D109" s="173" t="str">
        <f>IF(AND(D$1=Calendrier!F$1,Calendrier!F110="R"),Calendrier!$A110,"")</f>
        <v/>
      </c>
      <c r="E109" s="173" t="str">
        <f>IF(AND(E$1=Calendrier!G$1,Calendrier!G110="R"),Calendrier!$A110,"")</f>
        <v/>
      </c>
      <c r="F109" s="173" t="str">
        <f>IF(AND(F$1=Calendrier!H$1,Calendrier!H110="R"),Calendrier!$A110,"")</f>
        <v/>
      </c>
      <c r="G109" s="173" t="str">
        <f>IF(AND(G$1=Calendrier!I$1,Calendrier!I110="R"),Calendrier!$A110,"")</f>
        <v/>
      </c>
      <c r="H109" s="173" t="str">
        <f>IF(AND(H$1=Calendrier!J$1,Calendrier!J110="R"),Calendrier!$A110,"")</f>
        <v/>
      </c>
      <c r="I109" s="173" t="str">
        <f>IF(AND(I$1=Calendrier!K$1,Calendrier!K110="R"),Calendrier!$A110,"")</f>
        <v/>
      </c>
      <c r="J109" s="173" t="str">
        <f>IF(AND(J$1=Calendrier!L$1,Calendrier!L110="R"),Calendrier!$A110,"")</f>
        <v/>
      </c>
      <c r="K109" s="173" t="str">
        <f>IF(AND(K$1=Calendrier!M$1,Calendrier!M110="R"),Calendrier!$A110,"")</f>
        <v/>
      </c>
      <c r="L109" s="173" t="str">
        <f>IF(AND(L$1=Calendrier!N$1,Calendrier!N110="R"),Calendrier!$A110,"")</f>
        <v/>
      </c>
      <c r="M109" s="173" t="str">
        <f>IF(AND(M$1=Calendrier!O$1,Calendrier!O110="R"),Calendrier!$A110,"")</f>
        <v/>
      </c>
      <c r="N109" s="173" t="str">
        <f>IF(AND(N$1=Calendrier!P$1,Calendrier!P110="R"),Calendrier!$A110,"")</f>
        <v/>
      </c>
      <c r="O109" s="173" t="str">
        <f>IF(AND(O$1=Calendrier!Q$1,Calendrier!Q110="R"),Calendrier!$A110,"")</f>
        <v/>
      </c>
      <c r="P109" s="173" t="str">
        <f>IF(AND(P$1=Calendrier!R$1,Calendrier!R110="R"),Calendrier!$A110,"")</f>
        <v/>
      </c>
      <c r="Q109" s="173" t="str">
        <f>IF(AND(Q$1=Calendrier!S$1,Calendrier!S110="R"),Calendrier!$A110,"")</f>
        <v/>
      </c>
      <c r="R109" s="173" t="str">
        <f>IF(AND(R$1=Calendrier!T$1,Calendrier!T110="R"),Calendrier!$A110,"")</f>
        <v/>
      </c>
      <c r="S109" s="173" t="str">
        <f>IF(AND(S$1=Calendrier!U$1,Calendrier!U110="R"),Calendrier!$A110,"")</f>
        <v/>
      </c>
      <c r="T109" s="173" t="str">
        <f>IF(AND(T$1=Calendrier!V$1,Calendrier!V110="R"),Calendrier!$A110,"")</f>
        <v/>
      </c>
      <c r="U109" s="173" t="str">
        <f>IF(AND(U$1=Calendrier!W$1,Calendrier!W110="R"),Calendrier!$A110,"")</f>
        <v/>
      </c>
      <c r="V109" s="173" t="str">
        <f>IF(AND(V$1=Calendrier!X$1,Calendrier!X110="R"),Calendrier!$A110,"")</f>
        <v/>
      </c>
      <c r="W109" s="173" t="str">
        <f>IF(AND(W$1=Calendrier!Y$1,Calendrier!Y110="R"),Calendrier!$A110,"")</f>
        <v/>
      </c>
      <c r="X109" s="173" t="str">
        <f>IF(AND(X$1=Calendrier!Z$1,Calendrier!Z110="R"),Calendrier!$A110,"")</f>
        <v/>
      </c>
      <c r="Y109" s="173" t="str">
        <f>IF(AND(Y$1=Calendrier!AA$1,Calendrier!AA110="R"),Calendrier!$A110,"")</f>
        <v/>
      </c>
      <c r="Z109" s="173" t="str">
        <f>IF(AND(Z$1=Calendrier!AB$1,Calendrier!AB110="R"),Calendrier!$A110,"")</f>
        <v/>
      </c>
      <c r="AA109" s="173" t="str">
        <f>IF(AND(AA$1=Calendrier!AC$1,Calendrier!AC110="R"),Calendrier!$A110,"")</f>
        <v/>
      </c>
      <c r="AB109" s="173" t="str">
        <f>IF(AND(AB$1=Calendrier!AD$1,Calendrier!AD110="R"),Calendrier!$A110,"")</f>
        <v/>
      </c>
      <c r="AC109" s="173" t="str">
        <f>IF(AND(AC$1=Calendrier!AE$1,Calendrier!AE110="R"),Calendrier!$A110,"")</f>
        <v/>
      </c>
      <c r="AD109" s="173" t="str">
        <f>IF(AND(AD$1=Calendrier!AF$1,Calendrier!AF110="R"),Calendrier!$A110,"")</f>
        <v/>
      </c>
      <c r="AE109" s="173" t="str">
        <f>IF(AND(AE$1=Calendrier!AG$1,Calendrier!AG110="R"),Calendrier!$A110,"")</f>
        <v/>
      </c>
      <c r="AF109" s="173" t="str">
        <f>IF(AND(AF$1=Calendrier!AH$1,Calendrier!AH110="R"),Calendrier!$A110,"")</f>
        <v/>
      </c>
      <c r="AG109" s="173" t="str">
        <f>IF(AND(AG$1=Calendrier!AI$1,Calendrier!AI110="R"),Calendrier!$A110,"")</f>
        <v/>
      </c>
      <c r="AH109" s="173" t="str">
        <f>IF(AND(AH$1=Calendrier!AJ$1,Calendrier!AJ110="R"),Calendrier!$A110,"")</f>
        <v/>
      </c>
      <c r="AI109" s="173" t="str">
        <f>IF(AND(AI$1=Calendrier!AK$1,Calendrier!AK110="R"),Calendrier!$A110,"")</f>
        <v/>
      </c>
      <c r="AJ109" s="173" t="str">
        <f>IF(AND(AJ$1=Calendrier!AL$1,Calendrier!AL110="R"),Calendrier!$A110,"")</f>
        <v/>
      </c>
      <c r="AK109" s="173" t="str">
        <f>IF(AND(AK$1=Calendrier!AM$1,Calendrier!AM110="R"),Calendrier!$A110,"")</f>
        <v/>
      </c>
      <c r="AL109" s="173" t="str">
        <f>IF(AND(AL$1=Calendrier!AN$1,Calendrier!AN110="R"),Calendrier!$A110,"")</f>
        <v/>
      </c>
      <c r="AM109" s="173" t="str">
        <f>IF(AND(AM$1=Calendrier!AO$1,Calendrier!AO110="R"),Calendrier!$A110,"")</f>
        <v/>
      </c>
      <c r="AN109" s="173" t="str">
        <f>IF(AND(AN$1=Calendrier!AP$1,Calendrier!AP110="R"),Calendrier!$A110,"")</f>
        <v/>
      </c>
      <c r="AO109" s="173" t="str">
        <f>IF(AND(AO$1=Calendrier!AQ$1,Calendrier!AQ110="R"),Calendrier!$A110,"")</f>
        <v/>
      </c>
      <c r="AP109" s="173" t="str">
        <f>IF(AND(AP$1=Calendrier!AR$1,Calendrier!AR110="R"),Calendrier!$A110,"")</f>
        <v/>
      </c>
      <c r="AQ109" s="173" t="str">
        <f>IF(AND(AQ$1=Calendrier!AS$1,Calendrier!AS110="R"),Calendrier!$A110,"")</f>
        <v/>
      </c>
      <c r="AR109" s="173" t="str">
        <f>IF(AND(AR$1=Calendrier!AT$1,Calendrier!AT110="R"),Calendrier!$A110,"")</f>
        <v/>
      </c>
      <c r="AS109" s="173" t="str">
        <f>IF(AND(AS$1=Calendrier!AU$1,Calendrier!AU110="R"),Calendrier!$A110,"")</f>
        <v/>
      </c>
      <c r="AT109" s="173" t="str">
        <f>IF(AND(AT$1=Calendrier!AV$1,Calendrier!AV110="R"),Calendrier!$A110,"")</f>
        <v/>
      </c>
      <c r="AU109" s="173" t="str">
        <f>IF(AND(AU$1=Calendrier!AW$1,Calendrier!AW110="R"),Calendrier!$A110,"")</f>
        <v/>
      </c>
      <c r="AV109" s="173" t="str">
        <f>IF(AND(AV$1=Calendrier!AX$1,Calendrier!AX110="R"),Calendrier!$A110,"")</f>
        <v/>
      </c>
      <c r="AW109" s="173" t="str">
        <f>IF(AND(AW$1=Calendrier!AY$1,Calendrier!AY110="R"),Calendrier!$A110,"")</f>
        <v/>
      </c>
      <c r="AX109" s="173" t="str">
        <f>IF(AND(AX$1=Calendrier!AZ$1,Calendrier!AZ110="R"),Calendrier!$A110,"")</f>
        <v/>
      </c>
      <c r="AY109" s="173" t="str">
        <f>IF(AND(AY$1=Calendrier!BA$1,Calendrier!BA110="R"),Calendrier!$A110,"")</f>
        <v/>
      </c>
      <c r="AZ109" s="173" t="str">
        <f>IF(AND(AZ$1=Calendrier!BB$1,Calendrier!BB110="R"),Calendrier!$A110,"")</f>
        <v/>
      </c>
    </row>
    <row r="110" spans="1:52" x14ac:dyDescent="0.2">
      <c r="A110" s="173" t="str">
        <f>IF(AND(A$1=Calendrier!C$1,Calendrier!C111="R"),Calendrier!$A111,"")</f>
        <v/>
      </c>
      <c r="B110" s="173" t="str">
        <f>IF(AND(B$1=Calendrier!D$1,Calendrier!D111="R"),Calendrier!$A111,"")</f>
        <v/>
      </c>
      <c r="C110" s="173" t="str">
        <f>IF(AND(C$1=Calendrier!E$1,Calendrier!E111="R"),Calendrier!$A111,"")</f>
        <v/>
      </c>
      <c r="D110" s="173" t="str">
        <f>IF(AND(D$1=Calendrier!F$1,Calendrier!F111="R"),Calendrier!$A111,"")</f>
        <v/>
      </c>
      <c r="E110" s="173" t="str">
        <f>IF(AND(E$1=Calendrier!G$1,Calendrier!G111="R"),Calendrier!$A111,"")</f>
        <v/>
      </c>
      <c r="F110" s="173" t="str">
        <f>IF(AND(F$1=Calendrier!H$1,Calendrier!H111="R"),Calendrier!$A111,"")</f>
        <v/>
      </c>
      <c r="G110" s="173" t="str">
        <f>IF(AND(G$1=Calendrier!I$1,Calendrier!I111="R"),Calendrier!$A111,"")</f>
        <v/>
      </c>
      <c r="H110" s="173" t="str">
        <f>IF(AND(H$1=Calendrier!J$1,Calendrier!J111="R"),Calendrier!$A111,"")</f>
        <v/>
      </c>
      <c r="I110" s="173" t="str">
        <f>IF(AND(I$1=Calendrier!K$1,Calendrier!K111="R"),Calendrier!$A111,"")</f>
        <v/>
      </c>
      <c r="J110" s="173" t="str">
        <f>IF(AND(J$1=Calendrier!L$1,Calendrier!L111="R"),Calendrier!$A111,"")</f>
        <v/>
      </c>
      <c r="K110" s="173" t="str">
        <f>IF(AND(K$1=Calendrier!M$1,Calendrier!M111="R"),Calendrier!$A111,"")</f>
        <v/>
      </c>
      <c r="L110" s="173" t="str">
        <f>IF(AND(L$1=Calendrier!N$1,Calendrier!N111="R"),Calendrier!$A111,"")</f>
        <v/>
      </c>
      <c r="M110" s="173" t="str">
        <f>IF(AND(M$1=Calendrier!O$1,Calendrier!O111="R"),Calendrier!$A111,"")</f>
        <v/>
      </c>
      <c r="N110" s="173" t="str">
        <f>IF(AND(N$1=Calendrier!P$1,Calendrier!P111="R"),Calendrier!$A111,"")</f>
        <v/>
      </c>
      <c r="O110" s="173" t="str">
        <f>IF(AND(O$1=Calendrier!Q$1,Calendrier!Q111="R"),Calendrier!$A111,"")</f>
        <v/>
      </c>
      <c r="P110" s="173" t="str">
        <f>IF(AND(P$1=Calendrier!R$1,Calendrier!R111="R"),Calendrier!$A111,"")</f>
        <v/>
      </c>
      <c r="Q110" s="173" t="str">
        <f>IF(AND(Q$1=Calendrier!S$1,Calendrier!S111="R"),Calendrier!$A111,"")</f>
        <v/>
      </c>
      <c r="R110" s="173" t="str">
        <f>IF(AND(R$1=Calendrier!T$1,Calendrier!T111="R"),Calendrier!$A111,"")</f>
        <v/>
      </c>
      <c r="S110" s="173" t="str">
        <f>IF(AND(S$1=Calendrier!U$1,Calendrier!U111="R"),Calendrier!$A111,"")</f>
        <v/>
      </c>
      <c r="T110" s="173" t="str">
        <f>IF(AND(T$1=Calendrier!V$1,Calendrier!V111="R"),Calendrier!$A111,"")</f>
        <v/>
      </c>
      <c r="U110" s="173" t="str">
        <f>IF(AND(U$1=Calendrier!W$1,Calendrier!W111="R"),Calendrier!$A111,"")</f>
        <v/>
      </c>
      <c r="V110" s="173" t="str">
        <f>IF(AND(V$1=Calendrier!X$1,Calendrier!X111="R"),Calendrier!$A111,"")</f>
        <v/>
      </c>
      <c r="W110" s="173" t="str">
        <f>IF(AND(W$1=Calendrier!Y$1,Calendrier!Y111="R"),Calendrier!$A111,"")</f>
        <v/>
      </c>
      <c r="X110" s="173" t="str">
        <f>IF(AND(X$1=Calendrier!Z$1,Calendrier!Z111="R"),Calendrier!$A111,"")</f>
        <v/>
      </c>
      <c r="Y110" s="173" t="str">
        <f>IF(AND(Y$1=Calendrier!AA$1,Calendrier!AA111="R"),Calendrier!$A111,"")</f>
        <v/>
      </c>
      <c r="Z110" s="173" t="str">
        <f>IF(AND(Z$1=Calendrier!AB$1,Calendrier!AB111="R"),Calendrier!$A111,"")</f>
        <v/>
      </c>
      <c r="AA110" s="173" t="str">
        <f>IF(AND(AA$1=Calendrier!AC$1,Calendrier!AC111="R"),Calendrier!$A111,"")</f>
        <v/>
      </c>
      <c r="AB110" s="173" t="str">
        <f>IF(AND(AB$1=Calendrier!AD$1,Calendrier!AD111="R"),Calendrier!$A111,"")</f>
        <v/>
      </c>
      <c r="AC110" s="173" t="str">
        <f>IF(AND(AC$1=Calendrier!AE$1,Calendrier!AE111="R"),Calendrier!$A111,"")</f>
        <v/>
      </c>
      <c r="AD110" s="173" t="str">
        <f>IF(AND(AD$1=Calendrier!AF$1,Calendrier!AF111="R"),Calendrier!$A111,"")</f>
        <v/>
      </c>
      <c r="AE110" s="173" t="str">
        <f>IF(AND(AE$1=Calendrier!AG$1,Calendrier!AG111="R"),Calendrier!$A111,"")</f>
        <v/>
      </c>
      <c r="AF110" s="173" t="str">
        <f>IF(AND(AF$1=Calendrier!AH$1,Calendrier!AH111="R"),Calendrier!$A111,"")</f>
        <v/>
      </c>
      <c r="AG110" s="173" t="str">
        <f>IF(AND(AG$1=Calendrier!AI$1,Calendrier!AI111="R"),Calendrier!$A111,"")</f>
        <v/>
      </c>
      <c r="AH110" s="173" t="str">
        <f>IF(AND(AH$1=Calendrier!AJ$1,Calendrier!AJ111="R"),Calendrier!$A111,"")</f>
        <v/>
      </c>
      <c r="AI110" s="173" t="str">
        <f>IF(AND(AI$1=Calendrier!AK$1,Calendrier!AK111="R"),Calendrier!$A111,"")</f>
        <v/>
      </c>
      <c r="AJ110" s="173" t="str">
        <f>IF(AND(AJ$1=Calendrier!AL$1,Calendrier!AL111="R"),Calendrier!$A111,"")</f>
        <v/>
      </c>
      <c r="AK110" s="173" t="str">
        <f>IF(AND(AK$1=Calendrier!AM$1,Calendrier!AM111="R"),Calendrier!$A111,"")</f>
        <v/>
      </c>
      <c r="AL110" s="173" t="str">
        <f>IF(AND(AL$1=Calendrier!AN$1,Calendrier!AN111="R"),Calendrier!$A111,"")</f>
        <v/>
      </c>
      <c r="AM110" s="173" t="str">
        <f>IF(AND(AM$1=Calendrier!AO$1,Calendrier!AO111="R"),Calendrier!$A111,"")</f>
        <v/>
      </c>
      <c r="AN110" s="173" t="str">
        <f>IF(AND(AN$1=Calendrier!AP$1,Calendrier!AP111="R"),Calendrier!$A111,"")</f>
        <v/>
      </c>
      <c r="AO110" s="173" t="str">
        <f>IF(AND(AO$1=Calendrier!AQ$1,Calendrier!AQ111="R"),Calendrier!$A111,"")</f>
        <v/>
      </c>
      <c r="AP110" s="173" t="str">
        <f>IF(AND(AP$1=Calendrier!AR$1,Calendrier!AR111="R"),Calendrier!$A111,"")</f>
        <v/>
      </c>
      <c r="AQ110" s="173" t="str">
        <f>IF(AND(AQ$1=Calendrier!AS$1,Calendrier!AS111="R"),Calendrier!$A111,"")</f>
        <v/>
      </c>
      <c r="AR110" s="173" t="str">
        <f>IF(AND(AR$1=Calendrier!AT$1,Calendrier!AT111="R"),Calendrier!$A111,"")</f>
        <v/>
      </c>
      <c r="AS110" s="173" t="str">
        <f>IF(AND(AS$1=Calendrier!AU$1,Calendrier!AU111="R"),Calendrier!$A111,"")</f>
        <v/>
      </c>
      <c r="AT110" s="173" t="str">
        <f>IF(AND(AT$1=Calendrier!AV$1,Calendrier!AV111="R"),Calendrier!$A111,"")</f>
        <v/>
      </c>
      <c r="AU110" s="173" t="str">
        <f>IF(AND(AU$1=Calendrier!AW$1,Calendrier!AW111="R"),Calendrier!$A111,"")</f>
        <v/>
      </c>
      <c r="AV110" s="173" t="str">
        <f>IF(AND(AV$1=Calendrier!AX$1,Calendrier!AX111="R"),Calendrier!$A111,"")</f>
        <v/>
      </c>
      <c r="AW110" s="173" t="str">
        <f>IF(AND(AW$1=Calendrier!AY$1,Calendrier!AY111="R"),Calendrier!$A111,"")</f>
        <v/>
      </c>
      <c r="AX110" s="173" t="str">
        <f>IF(AND(AX$1=Calendrier!AZ$1,Calendrier!AZ111="R"),Calendrier!$A111,"")</f>
        <v/>
      </c>
      <c r="AY110" s="173" t="str">
        <f>IF(AND(AY$1=Calendrier!BA$1,Calendrier!BA111="R"),Calendrier!$A111,"")</f>
        <v/>
      </c>
      <c r="AZ110" s="173" t="str">
        <f>IF(AND(AZ$1=Calendrier!BB$1,Calendrier!BB111="R"),Calendrier!$A111,"")</f>
        <v/>
      </c>
    </row>
    <row r="111" spans="1:52" x14ac:dyDescent="0.2">
      <c r="A111" s="173" t="str">
        <f>IF(AND(A$1=Calendrier!C$1,Calendrier!C112="R"),Calendrier!$A112,"")</f>
        <v/>
      </c>
      <c r="B111" s="173" t="str">
        <f>IF(AND(B$1=Calendrier!D$1,Calendrier!D112="R"),Calendrier!$A112,"")</f>
        <v/>
      </c>
      <c r="C111" s="173" t="str">
        <f>IF(AND(C$1=Calendrier!E$1,Calendrier!E112="R"),Calendrier!$A112,"")</f>
        <v/>
      </c>
      <c r="D111" s="173" t="str">
        <f>IF(AND(D$1=Calendrier!F$1,Calendrier!F112="R"),Calendrier!$A112,"")</f>
        <v/>
      </c>
      <c r="E111" s="173" t="str">
        <f>IF(AND(E$1=Calendrier!G$1,Calendrier!G112="R"),Calendrier!$A112,"")</f>
        <v/>
      </c>
      <c r="F111" s="173" t="str">
        <f>IF(AND(F$1=Calendrier!H$1,Calendrier!H112="R"),Calendrier!$A112,"")</f>
        <v/>
      </c>
      <c r="G111" s="173" t="str">
        <f>IF(AND(G$1=Calendrier!I$1,Calendrier!I112="R"),Calendrier!$A112,"")</f>
        <v/>
      </c>
      <c r="H111" s="173" t="str">
        <f>IF(AND(H$1=Calendrier!J$1,Calendrier!J112="R"),Calendrier!$A112,"")</f>
        <v/>
      </c>
      <c r="I111" s="173" t="str">
        <f>IF(AND(I$1=Calendrier!K$1,Calendrier!K112="R"),Calendrier!$A112,"")</f>
        <v/>
      </c>
      <c r="J111" s="173" t="str">
        <f>IF(AND(J$1=Calendrier!L$1,Calendrier!L112="R"),Calendrier!$A112,"")</f>
        <v/>
      </c>
      <c r="K111" s="173" t="str">
        <f>IF(AND(K$1=Calendrier!M$1,Calendrier!M112="R"),Calendrier!$A112,"")</f>
        <v/>
      </c>
      <c r="L111" s="173" t="str">
        <f>IF(AND(L$1=Calendrier!N$1,Calendrier!N112="R"),Calendrier!$A112,"")</f>
        <v/>
      </c>
      <c r="M111" s="173" t="str">
        <f>IF(AND(M$1=Calendrier!O$1,Calendrier!O112="R"),Calendrier!$A112,"")</f>
        <v/>
      </c>
      <c r="N111" s="173" t="str">
        <f>IF(AND(N$1=Calendrier!P$1,Calendrier!P112="R"),Calendrier!$A112,"")</f>
        <v/>
      </c>
      <c r="O111" s="173" t="str">
        <f>IF(AND(O$1=Calendrier!Q$1,Calendrier!Q112="R"),Calendrier!$A112,"")</f>
        <v/>
      </c>
      <c r="P111" s="173" t="str">
        <f>IF(AND(P$1=Calendrier!R$1,Calendrier!R112="R"),Calendrier!$A112,"")</f>
        <v/>
      </c>
      <c r="Q111" s="173" t="str">
        <f>IF(AND(Q$1=Calendrier!S$1,Calendrier!S112="R"),Calendrier!$A112,"")</f>
        <v/>
      </c>
      <c r="R111" s="173" t="str">
        <f>IF(AND(R$1=Calendrier!T$1,Calendrier!T112="R"),Calendrier!$A112,"")</f>
        <v/>
      </c>
      <c r="S111" s="173" t="str">
        <f>IF(AND(S$1=Calendrier!U$1,Calendrier!U112="R"),Calendrier!$A112,"")</f>
        <v/>
      </c>
      <c r="T111" s="173" t="str">
        <f>IF(AND(T$1=Calendrier!V$1,Calendrier!V112="R"),Calendrier!$A112,"")</f>
        <v/>
      </c>
      <c r="U111" s="173" t="str">
        <f>IF(AND(U$1=Calendrier!W$1,Calendrier!W112="R"),Calendrier!$A112,"")</f>
        <v/>
      </c>
      <c r="V111" s="173" t="str">
        <f>IF(AND(V$1=Calendrier!X$1,Calendrier!X112="R"),Calendrier!$A112,"")</f>
        <v/>
      </c>
      <c r="W111" s="173" t="str">
        <f>IF(AND(W$1=Calendrier!Y$1,Calendrier!Y112="R"),Calendrier!$A112,"")</f>
        <v/>
      </c>
      <c r="X111" s="173" t="str">
        <f>IF(AND(X$1=Calendrier!Z$1,Calendrier!Z112="R"),Calendrier!$A112,"")</f>
        <v/>
      </c>
      <c r="Y111" s="173" t="str">
        <f>IF(AND(Y$1=Calendrier!AA$1,Calendrier!AA112="R"),Calendrier!$A112,"")</f>
        <v/>
      </c>
      <c r="Z111" s="173" t="str">
        <f>IF(AND(Z$1=Calendrier!AB$1,Calendrier!AB112="R"),Calendrier!$A112,"")</f>
        <v/>
      </c>
      <c r="AA111" s="173" t="str">
        <f>IF(AND(AA$1=Calendrier!AC$1,Calendrier!AC112="R"),Calendrier!$A112,"")</f>
        <v/>
      </c>
      <c r="AB111" s="173" t="str">
        <f>IF(AND(AB$1=Calendrier!AD$1,Calendrier!AD112="R"),Calendrier!$A112,"")</f>
        <v/>
      </c>
      <c r="AC111" s="173" t="str">
        <f>IF(AND(AC$1=Calendrier!AE$1,Calendrier!AE112="R"),Calendrier!$A112,"")</f>
        <v/>
      </c>
      <c r="AD111" s="173" t="str">
        <f>IF(AND(AD$1=Calendrier!AF$1,Calendrier!AF112="R"),Calendrier!$A112,"")</f>
        <v/>
      </c>
      <c r="AE111" s="173" t="str">
        <f>IF(AND(AE$1=Calendrier!AG$1,Calendrier!AG112="R"),Calendrier!$A112,"")</f>
        <v/>
      </c>
      <c r="AF111" s="173" t="str">
        <f>IF(AND(AF$1=Calendrier!AH$1,Calendrier!AH112="R"),Calendrier!$A112,"")</f>
        <v/>
      </c>
      <c r="AG111" s="173" t="str">
        <f>IF(AND(AG$1=Calendrier!AI$1,Calendrier!AI112="R"),Calendrier!$A112,"")</f>
        <v/>
      </c>
      <c r="AH111" s="173" t="str">
        <f>IF(AND(AH$1=Calendrier!AJ$1,Calendrier!AJ112="R"),Calendrier!$A112,"")</f>
        <v/>
      </c>
      <c r="AI111" s="173" t="str">
        <f>IF(AND(AI$1=Calendrier!AK$1,Calendrier!AK112="R"),Calendrier!$A112,"")</f>
        <v/>
      </c>
      <c r="AJ111" s="173" t="str">
        <f>IF(AND(AJ$1=Calendrier!AL$1,Calendrier!AL112="R"),Calendrier!$A112,"")</f>
        <v/>
      </c>
      <c r="AK111" s="173" t="str">
        <f>IF(AND(AK$1=Calendrier!AM$1,Calendrier!AM112="R"),Calendrier!$A112,"")</f>
        <v/>
      </c>
      <c r="AL111" s="173" t="str">
        <f>IF(AND(AL$1=Calendrier!AN$1,Calendrier!AN112="R"),Calendrier!$A112,"")</f>
        <v/>
      </c>
      <c r="AM111" s="173" t="str">
        <f>IF(AND(AM$1=Calendrier!AO$1,Calendrier!AO112="R"),Calendrier!$A112,"")</f>
        <v/>
      </c>
      <c r="AN111" s="173" t="str">
        <f>IF(AND(AN$1=Calendrier!AP$1,Calendrier!AP112="R"),Calendrier!$A112,"")</f>
        <v/>
      </c>
      <c r="AO111" s="173" t="str">
        <f>IF(AND(AO$1=Calendrier!AQ$1,Calendrier!AQ112="R"),Calendrier!$A112,"")</f>
        <v/>
      </c>
      <c r="AP111" s="173" t="str">
        <f>IF(AND(AP$1=Calendrier!AR$1,Calendrier!AR112="R"),Calendrier!$A112,"")</f>
        <v/>
      </c>
      <c r="AQ111" s="173" t="str">
        <f>IF(AND(AQ$1=Calendrier!AS$1,Calendrier!AS112="R"),Calendrier!$A112,"")</f>
        <v/>
      </c>
      <c r="AR111" s="173" t="str">
        <f>IF(AND(AR$1=Calendrier!AT$1,Calendrier!AT112="R"),Calendrier!$A112,"")</f>
        <v/>
      </c>
      <c r="AS111" s="173" t="str">
        <f>IF(AND(AS$1=Calendrier!AU$1,Calendrier!AU112="R"),Calendrier!$A112,"")</f>
        <v/>
      </c>
      <c r="AT111" s="173" t="str">
        <f>IF(AND(AT$1=Calendrier!AV$1,Calendrier!AV112="R"),Calendrier!$A112,"")</f>
        <v/>
      </c>
      <c r="AU111" s="173" t="str">
        <f>IF(AND(AU$1=Calendrier!AW$1,Calendrier!AW112="R"),Calendrier!$A112,"")</f>
        <v/>
      </c>
      <c r="AV111" s="173" t="str">
        <f>IF(AND(AV$1=Calendrier!AX$1,Calendrier!AX112="R"),Calendrier!$A112,"")</f>
        <v/>
      </c>
      <c r="AW111" s="173" t="str">
        <f>IF(AND(AW$1=Calendrier!AY$1,Calendrier!AY112="R"),Calendrier!$A112,"")</f>
        <v/>
      </c>
      <c r="AX111" s="173" t="str">
        <f>IF(AND(AX$1=Calendrier!AZ$1,Calendrier!AZ112="R"),Calendrier!$A112,"")</f>
        <v/>
      </c>
      <c r="AY111" s="173" t="str">
        <f>IF(AND(AY$1=Calendrier!BA$1,Calendrier!BA112="R"),Calendrier!$A112,"")</f>
        <v/>
      </c>
      <c r="AZ111" s="173" t="str">
        <f>IF(AND(AZ$1=Calendrier!BB$1,Calendrier!BB112="R"),Calendrier!$A112,"")</f>
        <v/>
      </c>
    </row>
    <row r="112" spans="1:52" x14ac:dyDescent="0.2">
      <c r="A112" s="173" t="str">
        <f>IF(AND(A$1=Calendrier!C$1,Calendrier!C113="R"),Calendrier!$A113,"")</f>
        <v/>
      </c>
      <c r="B112" s="173" t="str">
        <f>IF(AND(B$1=Calendrier!D$1,Calendrier!D113="R"),Calendrier!$A113,"")</f>
        <v/>
      </c>
      <c r="C112" s="173" t="str">
        <f>IF(AND(C$1=Calendrier!E$1,Calendrier!E113="R"),Calendrier!$A113,"")</f>
        <v/>
      </c>
      <c r="D112" s="173" t="str">
        <f>IF(AND(D$1=Calendrier!F$1,Calendrier!F113="R"),Calendrier!$A113,"")</f>
        <v/>
      </c>
      <c r="E112" s="173" t="str">
        <f>IF(AND(E$1=Calendrier!G$1,Calendrier!G113="R"),Calendrier!$A113,"")</f>
        <v/>
      </c>
      <c r="F112" s="173" t="str">
        <f>IF(AND(F$1=Calendrier!H$1,Calendrier!H113="R"),Calendrier!$A113,"")</f>
        <v/>
      </c>
      <c r="G112" s="173" t="str">
        <f>IF(AND(G$1=Calendrier!I$1,Calendrier!I113="R"),Calendrier!$A113,"")</f>
        <v/>
      </c>
      <c r="H112" s="173" t="str">
        <f>IF(AND(H$1=Calendrier!J$1,Calendrier!J113="R"),Calendrier!$A113,"")</f>
        <v/>
      </c>
      <c r="I112" s="173" t="str">
        <f>IF(AND(I$1=Calendrier!K$1,Calendrier!K113="R"),Calendrier!$A113,"")</f>
        <v/>
      </c>
      <c r="J112" s="173" t="str">
        <f>IF(AND(J$1=Calendrier!L$1,Calendrier!L113="R"),Calendrier!$A113,"")</f>
        <v/>
      </c>
      <c r="K112" s="173" t="str">
        <f>IF(AND(K$1=Calendrier!M$1,Calendrier!M113="R"),Calendrier!$A113,"")</f>
        <v/>
      </c>
      <c r="L112" s="173" t="str">
        <f>IF(AND(L$1=Calendrier!N$1,Calendrier!N113="R"),Calendrier!$A113,"")</f>
        <v/>
      </c>
      <c r="M112" s="173" t="str">
        <f>IF(AND(M$1=Calendrier!O$1,Calendrier!O113="R"),Calendrier!$A113,"")</f>
        <v/>
      </c>
      <c r="N112" s="173" t="str">
        <f>IF(AND(N$1=Calendrier!P$1,Calendrier!P113="R"),Calendrier!$A113,"")</f>
        <v/>
      </c>
      <c r="O112" s="173" t="str">
        <f>IF(AND(O$1=Calendrier!Q$1,Calendrier!Q113="R"),Calendrier!$A113,"")</f>
        <v/>
      </c>
      <c r="P112" s="173" t="str">
        <f>IF(AND(P$1=Calendrier!R$1,Calendrier!R113="R"),Calendrier!$A113,"")</f>
        <v/>
      </c>
      <c r="Q112" s="173" t="str">
        <f>IF(AND(Q$1=Calendrier!S$1,Calendrier!S113="R"),Calendrier!$A113,"")</f>
        <v/>
      </c>
      <c r="R112" s="173" t="str">
        <f>IF(AND(R$1=Calendrier!T$1,Calendrier!T113="R"),Calendrier!$A113,"")</f>
        <v/>
      </c>
      <c r="S112" s="173" t="str">
        <f>IF(AND(S$1=Calendrier!U$1,Calendrier!U113="R"),Calendrier!$A113,"")</f>
        <v/>
      </c>
      <c r="T112" s="173" t="str">
        <f>IF(AND(T$1=Calendrier!V$1,Calendrier!V113="R"),Calendrier!$A113,"")</f>
        <v/>
      </c>
      <c r="U112" s="173" t="str">
        <f>IF(AND(U$1=Calendrier!W$1,Calendrier!W113="R"),Calendrier!$A113,"")</f>
        <v/>
      </c>
      <c r="V112" s="173" t="str">
        <f>IF(AND(V$1=Calendrier!X$1,Calendrier!X113="R"),Calendrier!$A113,"")</f>
        <v/>
      </c>
      <c r="W112" s="173" t="str">
        <f>IF(AND(W$1=Calendrier!Y$1,Calendrier!Y113="R"),Calendrier!$A113,"")</f>
        <v/>
      </c>
      <c r="X112" s="173" t="str">
        <f>IF(AND(X$1=Calendrier!Z$1,Calendrier!Z113="R"),Calendrier!$A113,"")</f>
        <v/>
      </c>
      <c r="Y112" s="173" t="str">
        <f>IF(AND(Y$1=Calendrier!AA$1,Calendrier!AA113="R"),Calendrier!$A113,"")</f>
        <v/>
      </c>
      <c r="Z112" s="173" t="str">
        <f>IF(AND(Z$1=Calendrier!AB$1,Calendrier!AB113="R"),Calendrier!$A113,"")</f>
        <v/>
      </c>
      <c r="AA112" s="173" t="str">
        <f>IF(AND(AA$1=Calendrier!AC$1,Calendrier!AC113="R"),Calendrier!$A113,"")</f>
        <v/>
      </c>
      <c r="AB112" s="173" t="str">
        <f>IF(AND(AB$1=Calendrier!AD$1,Calendrier!AD113="R"),Calendrier!$A113,"")</f>
        <v/>
      </c>
      <c r="AC112" s="173" t="str">
        <f>IF(AND(AC$1=Calendrier!AE$1,Calendrier!AE113="R"),Calendrier!$A113,"")</f>
        <v/>
      </c>
      <c r="AD112" s="173" t="str">
        <f>IF(AND(AD$1=Calendrier!AF$1,Calendrier!AF113="R"),Calendrier!$A113,"")</f>
        <v/>
      </c>
      <c r="AE112" s="173" t="str">
        <f>IF(AND(AE$1=Calendrier!AG$1,Calendrier!AG113="R"),Calendrier!$A113,"")</f>
        <v/>
      </c>
      <c r="AF112" s="173" t="str">
        <f>IF(AND(AF$1=Calendrier!AH$1,Calendrier!AH113="R"),Calendrier!$A113,"")</f>
        <v/>
      </c>
      <c r="AG112" s="173" t="str">
        <f>IF(AND(AG$1=Calendrier!AI$1,Calendrier!AI113="R"),Calendrier!$A113,"")</f>
        <v/>
      </c>
      <c r="AH112" s="173" t="str">
        <f>IF(AND(AH$1=Calendrier!AJ$1,Calendrier!AJ113="R"),Calendrier!$A113,"")</f>
        <v/>
      </c>
      <c r="AI112" s="173" t="str">
        <f>IF(AND(AI$1=Calendrier!AK$1,Calendrier!AK113="R"),Calendrier!$A113,"")</f>
        <v/>
      </c>
      <c r="AJ112" s="173" t="str">
        <f>IF(AND(AJ$1=Calendrier!AL$1,Calendrier!AL113="R"),Calendrier!$A113,"")</f>
        <v/>
      </c>
      <c r="AK112" s="173" t="str">
        <f>IF(AND(AK$1=Calendrier!AM$1,Calendrier!AM113="R"),Calendrier!$A113,"")</f>
        <v/>
      </c>
      <c r="AL112" s="173" t="str">
        <f>IF(AND(AL$1=Calendrier!AN$1,Calendrier!AN113="R"),Calendrier!$A113,"")</f>
        <v/>
      </c>
      <c r="AM112" s="173" t="str">
        <f>IF(AND(AM$1=Calendrier!AO$1,Calendrier!AO113="R"),Calendrier!$A113,"")</f>
        <v/>
      </c>
      <c r="AN112" s="173" t="str">
        <f>IF(AND(AN$1=Calendrier!AP$1,Calendrier!AP113="R"),Calendrier!$A113,"")</f>
        <v/>
      </c>
      <c r="AO112" s="173" t="str">
        <f>IF(AND(AO$1=Calendrier!AQ$1,Calendrier!AQ113="R"),Calendrier!$A113,"")</f>
        <v/>
      </c>
      <c r="AP112" s="173" t="str">
        <f>IF(AND(AP$1=Calendrier!AR$1,Calendrier!AR113="R"),Calendrier!$A113,"")</f>
        <v/>
      </c>
      <c r="AQ112" s="173" t="str">
        <f>IF(AND(AQ$1=Calendrier!AS$1,Calendrier!AS113="R"),Calendrier!$A113,"")</f>
        <v/>
      </c>
      <c r="AR112" s="173" t="str">
        <f>IF(AND(AR$1=Calendrier!AT$1,Calendrier!AT113="R"),Calendrier!$A113,"")</f>
        <v/>
      </c>
      <c r="AS112" s="173" t="str">
        <f>IF(AND(AS$1=Calendrier!AU$1,Calendrier!AU113="R"),Calendrier!$A113,"")</f>
        <v/>
      </c>
      <c r="AT112" s="173" t="str">
        <f>IF(AND(AT$1=Calendrier!AV$1,Calendrier!AV113="R"),Calendrier!$A113,"")</f>
        <v/>
      </c>
      <c r="AU112" s="173" t="str">
        <f>IF(AND(AU$1=Calendrier!AW$1,Calendrier!AW113="R"),Calendrier!$A113,"")</f>
        <v/>
      </c>
      <c r="AV112" s="173" t="str">
        <f>IF(AND(AV$1=Calendrier!AX$1,Calendrier!AX113="R"),Calendrier!$A113,"")</f>
        <v/>
      </c>
      <c r="AW112" s="173" t="str">
        <f>IF(AND(AW$1=Calendrier!AY$1,Calendrier!AY113="R"),Calendrier!$A113,"")</f>
        <v/>
      </c>
      <c r="AX112" s="173" t="str">
        <f>IF(AND(AX$1=Calendrier!AZ$1,Calendrier!AZ113="R"),Calendrier!$A113,"")</f>
        <v/>
      </c>
      <c r="AY112" s="173" t="str">
        <f>IF(AND(AY$1=Calendrier!BA$1,Calendrier!BA113="R"),Calendrier!$A113,"")</f>
        <v/>
      </c>
      <c r="AZ112" s="173" t="str">
        <f>IF(AND(AZ$1=Calendrier!BB$1,Calendrier!BB113="R"),Calendrier!$A113,"")</f>
        <v/>
      </c>
    </row>
    <row r="113" spans="1:52" x14ac:dyDescent="0.2">
      <c r="A113" s="173" t="str">
        <f>IF(AND(A$1=Calendrier!C$1,Calendrier!C114="R"),Calendrier!$A114,"")</f>
        <v/>
      </c>
      <c r="B113" s="173" t="str">
        <f>IF(AND(B$1=Calendrier!D$1,Calendrier!D114="R"),Calendrier!$A114,"")</f>
        <v/>
      </c>
      <c r="C113" s="173" t="str">
        <f>IF(AND(C$1=Calendrier!E$1,Calendrier!E114="R"),Calendrier!$A114,"")</f>
        <v/>
      </c>
      <c r="D113" s="173" t="str">
        <f>IF(AND(D$1=Calendrier!F$1,Calendrier!F114="R"),Calendrier!$A114,"")</f>
        <v/>
      </c>
      <c r="E113" s="173" t="str">
        <f>IF(AND(E$1=Calendrier!G$1,Calendrier!G114="R"),Calendrier!$A114,"")</f>
        <v/>
      </c>
      <c r="F113" s="173" t="str">
        <f>IF(AND(F$1=Calendrier!H$1,Calendrier!H114="R"),Calendrier!$A114,"")</f>
        <v/>
      </c>
      <c r="G113" s="173" t="str">
        <f>IF(AND(G$1=Calendrier!I$1,Calendrier!I114="R"),Calendrier!$A114,"")</f>
        <v/>
      </c>
      <c r="H113" s="173" t="str">
        <f>IF(AND(H$1=Calendrier!J$1,Calendrier!J114="R"),Calendrier!$A114,"")</f>
        <v/>
      </c>
      <c r="I113" s="173" t="str">
        <f>IF(AND(I$1=Calendrier!K$1,Calendrier!K114="R"),Calendrier!$A114,"")</f>
        <v/>
      </c>
      <c r="J113" s="173" t="str">
        <f>IF(AND(J$1=Calendrier!L$1,Calendrier!L114="R"),Calendrier!$A114,"")</f>
        <v/>
      </c>
      <c r="K113" s="173" t="str">
        <f>IF(AND(K$1=Calendrier!M$1,Calendrier!M114="R"),Calendrier!$A114,"")</f>
        <v/>
      </c>
      <c r="L113" s="173" t="str">
        <f>IF(AND(L$1=Calendrier!N$1,Calendrier!N114="R"),Calendrier!$A114,"")</f>
        <v/>
      </c>
      <c r="M113" s="173" t="str">
        <f>IF(AND(M$1=Calendrier!O$1,Calendrier!O114="R"),Calendrier!$A114,"")</f>
        <v/>
      </c>
      <c r="N113" s="173" t="str">
        <f>IF(AND(N$1=Calendrier!P$1,Calendrier!P114="R"),Calendrier!$A114,"")</f>
        <v/>
      </c>
      <c r="O113" s="173" t="str">
        <f>IF(AND(O$1=Calendrier!Q$1,Calendrier!Q114="R"),Calendrier!$A114,"")</f>
        <v/>
      </c>
      <c r="P113" s="173" t="str">
        <f>IF(AND(P$1=Calendrier!R$1,Calendrier!R114="R"),Calendrier!$A114,"")</f>
        <v/>
      </c>
      <c r="Q113" s="173" t="str">
        <f>IF(AND(Q$1=Calendrier!S$1,Calendrier!S114="R"),Calendrier!$A114,"")</f>
        <v/>
      </c>
      <c r="R113" s="173" t="str">
        <f>IF(AND(R$1=Calendrier!T$1,Calendrier!T114="R"),Calendrier!$A114,"")</f>
        <v/>
      </c>
      <c r="S113" s="173" t="str">
        <f>IF(AND(S$1=Calendrier!U$1,Calendrier!U114="R"),Calendrier!$A114,"")</f>
        <v/>
      </c>
      <c r="T113" s="173" t="str">
        <f>IF(AND(T$1=Calendrier!V$1,Calendrier!V114="R"),Calendrier!$A114,"")</f>
        <v/>
      </c>
      <c r="U113" s="173" t="str">
        <f>IF(AND(U$1=Calendrier!W$1,Calendrier!W114="R"),Calendrier!$A114,"")</f>
        <v/>
      </c>
      <c r="V113" s="173" t="str">
        <f>IF(AND(V$1=Calendrier!X$1,Calendrier!X114="R"),Calendrier!$A114,"")</f>
        <v/>
      </c>
      <c r="W113" s="173" t="str">
        <f>IF(AND(W$1=Calendrier!Y$1,Calendrier!Y114="R"),Calendrier!$A114,"")</f>
        <v/>
      </c>
      <c r="X113" s="173" t="str">
        <f>IF(AND(X$1=Calendrier!Z$1,Calendrier!Z114="R"),Calendrier!$A114,"")</f>
        <v/>
      </c>
      <c r="Y113" s="173" t="str">
        <f>IF(AND(Y$1=Calendrier!AA$1,Calendrier!AA114="R"),Calendrier!$A114,"")</f>
        <v/>
      </c>
      <c r="Z113" s="173" t="str">
        <f>IF(AND(Z$1=Calendrier!AB$1,Calendrier!AB114="R"),Calendrier!$A114,"")</f>
        <v/>
      </c>
      <c r="AA113" s="173" t="str">
        <f>IF(AND(AA$1=Calendrier!AC$1,Calendrier!AC114="R"),Calendrier!$A114,"")</f>
        <v/>
      </c>
      <c r="AB113" s="173" t="str">
        <f>IF(AND(AB$1=Calendrier!AD$1,Calendrier!AD114="R"),Calendrier!$A114,"")</f>
        <v/>
      </c>
      <c r="AC113" s="173" t="str">
        <f>IF(AND(AC$1=Calendrier!AE$1,Calendrier!AE114="R"),Calendrier!$A114,"")</f>
        <v/>
      </c>
      <c r="AD113" s="173" t="str">
        <f>IF(AND(AD$1=Calendrier!AF$1,Calendrier!AF114="R"),Calendrier!$A114,"")</f>
        <v/>
      </c>
      <c r="AE113" s="173" t="str">
        <f>IF(AND(AE$1=Calendrier!AG$1,Calendrier!AG114="R"),Calendrier!$A114,"")</f>
        <v/>
      </c>
      <c r="AF113" s="173" t="str">
        <f>IF(AND(AF$1=Calendrier!AH$1,Calendrier!AH114="R"),Calendrier!$A114,"")</f>
        <v/>
      </c>
      <c r="AG113" s="173" t="str">
        <f>IF(AND(AG$1=Calendrier!AI$1,Calendrier!AI114="R"),Calendrier!$A114,"")</f>
        <v/>
      </c>
      <c r="AH113" s="173" t="str">
        <f>IF(AND(AH$1=Calendrier!AJ$1,Calendrier!AJ114="R"),Calendrier!$A114,"")</f>
        <v/>
      </c>
      <c r="AI113" s="173" t="str">
        <f>IF(AND(AI$1=Calendrier!AK$1,Calendrier!AK114="R"),Calendrier!$A114,"")</f>
        <v/>
      </c>
      <c r="AJ113" s="173" t="str">
        <f>IF(AND(AJ$1=Calendrier!AL$1,Calendrier!AL114="R"),Calendrier!$A114,"")</f>
        <v/>
      </c>
      <c r="AK113" s="173" t="str">
        <f>IF(AND(AK$1=Calendrier!AM$1,Calendrier!AM114="R"),Calendrier!$A114,"")</f>
        <v/>
      </c>
      <c r="AL113" s="173" t="str">
        <f>IF(AND(AL$1=Calendrier!AN$1,Calendrier!AN114="R"),Calendrier!$A114,"")</f>
        <v/>
      </c>
      <c r="AM113" s="173" t="str">
        <f>IF(AND(AM$1=Calendrier!AO$1,Calendrier!AO114="R"),Calendrier!$A114,"")</f>
        <v/>
      </c>
      <c r="AN113" s="173" t="str">
        <f>IF(AND(AN$1=Calendrier!AP$1,Calendrier!AP114="R"),Calendrier!$A114,"")</f>
        <v/>
      </c>
      <c r="AO113" s="173" t="str">
        <f>IF(AND(AO$1=Calendrier!AQ$1,Calendrier!AQ114="R"),Calendrier!$A114,"")</f>
        <v/>
      </c>
      <c r="AP113" s="173" t="str">
        <f>IF(AND(AP$1=Calendrier!AR$1,Calendrier!AR114="R"),Calendrier!$A114,"")</f>
        <v/>
      </c>
      <c r="AQ113" s="173" t="str">
        <f>IF(AND(AQ$1=Calendrier!AS$1,Calendrier!AS114="R"),Calendrier!$A114,"")</f>
        <v/>
      </c>
      <c r="AR113" s="173" t="str">
        <f>IF(AND(AR$1=Calendrier!AT$1,Calendrier!AT114="R"),Calendrier!$A114,"")</f>
        <v/>
      </c>
      <c r="AS113" s="173" t="str">
        <f>IF(AND(AS$1=Calendrier!AU$1,Calendrier!AU114="R"),Calendrier!$A114,"")</f>
        <v/>
      </c>
      <c r="AT113" s="173" t="str">
        <f>IF(AND(AT$1=Calendrier!AV$1,Calendrier!AV114="R"),Calendrier!$A114,"")</f>
        <v/>
      </c>
      <c r="AU113" s="173" t="str">
        <f>IF(AND(AU$1=Calendrier!AW$1,Calendrier!AW114="R"),Calendrier!$A114,"")</f>
        <v/>
      </c>
      <c r="AV113" s="173" t="str">
        <f>IF(AND(AV$1=Calendrier!AX$1,Calendrier!AX114="R"),Calendrier!$A114,"")</f>
        <v/>
      </c>
      <c r="AW113" s="173" t="str">
        <f>IF(AND(AW$1=Calendrier!AY$1,Calendrier!AY114="R"),Calendrier!$A114,"")</f>
        <v/>
      </c>
      <c r="AX113" s="173" t="str">
        <f>IF(AND(AX$1=Calendrier!AZ$1,Calendrier!AZ114="R"),Calendrier!$A114,"")</f>
        <v/>
      </c>
      <c r="AY113" s="173" t="str">
        <f>IF(AND(AY$1=Calendrier!BA$1,Calendrier!BA114="R"),Calendrier!$A114,"")</f>
        <v/>
      </c>
      <c r="AZ113" s="173" t="str">
        <f>IF(AND(AZ$1=Calendrier!BB$1,Calendrier!BB114="R"),Calendrier!$A114,"")</f>
        <v/>
      </c>
    </row>
    <row r="114" spans="1:52" x14ac:dyDescent="0.2">
      <c r="A114" s="173" t="str">
        <f>IF(AND(A$1=Calendrier!C$1,Calendrier!C115="R"),Calendrier!$A115,"")</f>
        <v/>
      </c>
      <c r="B114" s="173" t="str">
        <f>IF(AND(B$1=Calendrier!D$1,Calendrier!D115="R"),Calendrier!$A115,"")</f>
        <v/>
      </c>
      <c r="C114" s="173" t="str">
        <f>IF(AND(C$1=Calendrier!E$1,Calendrier!E115="R"),Calendrier!$A115,"")</f>
        <v/>
      </c>
      <c r="D114" s="173" t="str">
        <f>IF(AND(D$1=Calendrier!F$1,Calendrier!F115="R"),Calendrier!$A115,"")</f>
        <v/>
      </c>
      <c r="E114" s="173" t="str">
        <f>IF(AND(E$1=Calendrier!G$1,Calendrier!G115="R"),Calendrier!$A115,"")</f>
        <v/>
      </c>
      <c r="F114" s="173" t="str">
        <f>IF(AND(F$1=Calendrier!H$1,Calendrier!H115="R"),Calendrier!$A115,"")</f>
        <v/>
      </c>
      <c r="G114" s="173" t="str">
        <f>IF(AND(G$1=Calendrier!I$1,Calendrier!I115="R"),Calendrier!$A115,"")</f>
        <v/>
      </c>
      <c r="H114" s="173" t="str">
        <f>IF(AND(H$1=Calendrier!J$1,Calendrier!J115="R"),Calendrier!$A115,"")</f>
        <v/>
      </c>
      <c r="I114" s="173" t="str">
        <f>IF(AND(I$1=Calendrier!K$1,Calendrier!K115="R"),Calendrier!$A115,"")</f>
        <v/>
      </c>
      <c r="J114" s="173" t="str">
        <f>IF(AND(J$1=Calendrier!L$1,Calendrier!L115="R"),Calendrier!$A115,"")</f>
        <v/>
      </c>
      <c r="K114" s="173" t="str">
        <f>IF(AND(K$1=Calendrier!M$1,Calendrier!M115="R"),Calendrier!$A115,"")</f>
        <v/>
      </c>
      <c r="L114" s="173" t="str">
        <f>IF(AND(L$1=Calendrier!N$1,Calendrier!N115="R"),Calendrier!$A115,"")</f>
        <v/>
      </c>
      <c r="M114" s="173" t="str">
        <f>IF(AND(M$1=Calendrier!O$1,Calendrier!O115="R"),Calendrier!$A115,"")</f>
        <v/>
      </c>
      <c r="N114" s="173" t="str">
        <f>IF(AND(N$1=Calendrier!P$1,Calendrier!P115="R"),Calendrier!$A115,"")</f>
        <v/>
      </c>
      <c r="O114" s="173" t="str">
        <f>IF(AND(O$1=Calendrier!Q$1,Calendrier!Q115="R"),Calendrier!$A115,"")</f>
        <v/>
      </c>
      <c r="P114" s="173" t="str">
        <f>IF(AND(P$1=Calendrier!R$1,Calendrier!R115="R"),Calendrier!$A115,"")</f>
        <v/>
      </c>
      <c r="Q114" s="173" t="str">
        <f>IF(AND(Q$1=Calendrier!S$1,Calendrier!S115="R"),Calendrier!$A115,"")</f>
        <v/>
      </c>
      <c r="R114" s="173" t="str">
        <f>IF(AND(R$1=Calendrier!T$1,Calendrier!T115="R"),Calendrier!$A115,"")</f>
        <v/>
      </c>
      <c r="S114" s="173" t="str">
        <f>IF(AND(S$1=Calendrier!U$1,Calendrier!U115="R"),Calendrier!$A115,"")</f>
        <v/>
      </c>
      <c r="T114" s="173" t="str">
        <f>IF(AND(T$1=Calendrier!V$1,Calendrier!V115="R"),Calendrier!$A115,"")</f>
        <v/>
      </c>
      <c r="U114" s="173" t="str">
        <f>IF(AND(U$1=Calendrier!W$1,Calendrier!W115="R"),Calendrier!$A115,"")</f>
        <v/>
      </c>
      <c r="V114" s="173" t="str">
        <f>IF(AND(V$1=Calendrier!X$1,Calendrier!X115="R"),Calendrier!$A115,"")</f>
        <v/>
      </c>
      <c r="W114" s="173" t="str">
        <f>IF(AND(W$1=Calendrier!Y$1,Calendrier!Y115="R"),Calendrier!$A115,"")</f>
        <v/>
      </c>
      <c r="X114" s="173" t="str">
        <f>IF(AND(X$1=Calendrier!Z$1,Calendrier!Z115="R"),Calendrier!$A115,"")</f>
        <v/>
      </c>
      <c r="Y114" s="173" t="str">
        <f>IF(AND(Y$1=Calendrier!AA$1,Calendrier!AA115="R"),Calendrier!$A115,"")</f>
        <v/>
      </c>
      <c r="Z114" s="173" t="str">
        <f>IF(AND(Z$1=Calendrier!AB$1,Calendrier!AB115="R"),Calendrier!$A115,"")</f>
        <v/>
      </c>
      <c r="AA114" s="173" t="str">
        <f>IF(AND(AA$1=Calendrier!AC$1,Calendrier!AC115="R"),Calendrier!$A115,"")</f>
        <v/>
      </c>
      <c r="AB114" s="173" t="str">
        <f>IF(AND(AB$1=Calendrier!AD$1,Calendrier!AD115="R"),Calendrier!$A115,"")</f>
        <v/>
      </c>
      <c r="AC114" s="173" t="str">
        <f>IF(AND(AC$1=Calendrier!AE$1,Calendrier!AE115="R"),Calendrier!$A115,"")</f>
        <v/>
      </c>
      <c r="AD114" s="173" t="str">
        <f>IF(AND(AD$1=Calendrier!AF$1,Calendrier!AF115="R"),Calendrier!$A115,"")</f>
        <v/>
      </c>
      <c r="AE114" s="173" t="str">
        <f>IF(AND(AE$1=Calendrier!AG$1,Calendrier!AG115="R"),Calendrier!$A115,"")</f>
        <v/>
      </c>
      <c r="AF114" s="173" t="str">
        <f>IF(AND(AF$1=Calendrier!AH$1,Calendrier!AH115="R"),Calendrier!$A115,"")</f>
        <v/>
      </c>
      <c r="AG114" s="173" t="str">
        <f>IF(AND(AG$1=Calendrier!AI$1,Calendrier!AI115="R"),Calendrier!$A115,"")</f>
        <v/>
      </c>
      <c r="AH114" s="173" t="str">
        <f>IF(AND(AH$1=Calendrier!AJ$1,Calendrier!AJ115="R"),Calendrier!$A115,"")</f>
        <v/>
      </c>
      <c r="AI114" s="173" t="str">
        <f>IF(AND(AI$1=Calendrier!AK$1,Calendrier!AK115="R"),Calendrier!$A115,"")</f>
        <v/>
      </c>
      <c r="AJ114" s="173" t="str">
        <f>IF(AND(AJ$1=Calendrier!AL$1,Calendrier!AL115="R"),Calendrier!$A115,"")</f>
        <v/>
      </c>
      <c r="AK114" s="173" t="str">
        <f>IF(AND(AK$1=Calendrier!AM$1,Calendrier!AM115="R"),Calendrier!$A115,"")</f>
        <v/>
      </c>
      <c r="AL114" s="173" t="str">
        <f>IF(AND(AL$1=Calendrier!AN$1,Calendrier!AN115="R"),Calendrier!$A115,"")</f>
        <v/>
      </c>
      <c r="AM114" s="173" t="str">
        <f>IF(AND(AM$1=Calendrier!AO$1,Calendrier!AO115="R"),Calendrier!$A115,"")</f>
        <v/>
      </c>
      <c r="AN114" s="173" t="str">
        <f>IF(AND(AN$1=Calendrier!AP$1,Calendrier!AP115="R"),Calendrier!$A115,"")</f>
        <v/>
      </c>
      <c r="AO114" s="173" t="str">
        <f>IF(AND(AO$1=Calendrier!AQ$1,Calendrier!AQ115="R"),Calendrier!$A115,"")</f>
        <v/>
      </c>
      <c r="AP114" s="173" t="str">
        <f>IF(AND(AP$1=Calendrier!AR$1,Calendrier!AR115="R"),Calendrier!$A115,"")</f>
        <v/>
      </c>
      <c r="AQ114" s="173" t="str">
        <f>IF(AND(AQ$1=Calendrier!AS$1,Calendrier!AS115="R"),Calendrier!$A115,"")</f>
        <v/>
      </c>
      <c r="AR114" s="173" t="str">
        <f>IF(AND(AR$1=Calendrier!AT$1,Calendrier!AT115="R"),Calendrier!$A115,"")</f>
        <v/>
      </c>
      <c r="AS114" s="173" t="str">
        <f>IF(AND(AS$1=Calendrier!AU$1,Calendrier!AU115="R"),Calendrier!$A115,"")</f>
        <v/>
      </c>
      <c r="AT114" s="173" t="str">
        <f>IF(AND(AT$1=Calendrier!AV$1,Calendrier!AV115="R"),Calendrier!$A115,"")</f>
        <v/>
      </c>
      <c r="AU114" s="173" t="str">
        <f>IF(AND(AU$1=Calendrier!AW$1,Calendrier!AW115="R"),Calendrier!$A115,"")</f>
        <v/>
      </c>
      <c r="AV114" s="173" t="str">
        <f>IF(AND(AV$1=Calendrier!AX$1,Calendrier!AX115="R"),Calendrier!$A115,"")</f>
        <v/>
      </c>
      <c r="AW114" s="173" t="str">
        <f>IF(AND(AW$1=Calendrier!AY$1,Calendrier!AY115="R"),Calendrier!$A115,"")</f>
        <v/>
      </c>
      <c r="AX114" s="173" t="str">
        <f>IF(AND(AX$1=Calendrier!AZ$1,Calendrier!AZ115="R"),Calendrier!$A115,"")</f>
        <v/>
      </c>
      <c r="AY114" s="173" t="str">
        <f>IF(AND(AY$1=Calendrier!BA$1,Calendrier!BA115="R"),Calendrier!$A115,"")</f>
        <v/>
      </c>
      <c r="AZ114" s="173" t="str">
        <f>IF(AND(AZ$1=Calendrier!BB$1,Calendrier!BB115="R"),Calendrier!$A115,"")</f>
        <v/>
      </c>
    </row>
    <row r="115" spans="1:52" x14ac:dyDescent="0.2">
      <c r="A115" s="173" t="str">
        <f>IF(AND(A$1=Calendrier!C$1,Calendrier!C116="R"),Calendrier!$A116,"")</f>
        <v/>
      </c>
      <c r="B115" s="173" t="str">
        <f>IF(AND(B$1=Calendrier!D$1,Calendrier!D116="R"),Calendrier!$A116,"")</f>
        <v/>
      </c>
      <c r="C115" s="173" t="str">
        <f>IF(AND(C$1=Calendrier!E$1,Calendrier!E116="R"),Calendrier!$A116,"")</f>
        <v/>
      </c>
      <c r="D115" s="173" t="str">
        <f>IF(AND(D$1=Calendrier!F$1,Calendrier!F116="R"),Calendrier!$A116,"")</f>
        <v/>
      </c>
      <c r="E115" s="173" t="str">
        <f>IF(AND(E$1=Calendrier!G$1,Calendrier!G116="R"),Calendrier!$A116,"")</f>
        <v/>
      </c>
      <c r="F115" s="173" t="str">
        <f>IF(AND(F$1=Calendrier!H$1,Calendrier!H116="R"),Calendrier!$A116,"")</f>
        <v/>
      </c>
      <c r="G115" s="173" t="str">
        <f>IF(AND(G$1=Calendrier!I$1,Calendrier!I116="R"),Calendrier!$A116,"")</f>
        <v/>
      </c>
      <c r="H115" s="173" t="str">
        <f>IF(AND(H$1=Calendrier!J$1,Calendrier!J116="R"),Calendrier!$A116,"")</f>
        <v/>
      </c>
      <c r="I115" s="173" t="str">
        <f>IF(AND(I$1=Calendrier!K$1,Calendrier!K116="R"),Calendrier!$A116,"")</f>
        <v/>
      </c>
      <c r="J115" s="173" t="str">
        <f>IF(AND(J$1=Calendrier!L$1,Calendrier!L116="R"),Calendrier!$A116,"")</f>
        <v/>
      </c>
      <c r="K115" s="173" t="str">
        <f>IF(AND(K$1=Calendrier!M$1,Calendrier!M116="R"),Calendrier!$A116,"")</f>
        <v/>
      </c>
      <c r="L115" s="173" t="str">
        <f>IF(AND(L$1=Calendrier!N$1,Calendrier!N116="R"),Calendrier!$A116,"")</f>
        <v/>
      </c>
      <c r="M115" s="173" t="str">
        <f>IF(AND(M$1=Calendrier!O$1,Calendrier!O116="R"),Calendrier!$A116,"")</f>
        <v/>
      </c>
      <c r="N115" s="173" t="str">
        <f>IF(AND(N$1=Calendrier!P$1,Calendrier!P116="R"),Calendrier!$A116,"")</f>
        <v/>
      </c>
      <c r="O115" s="173" t="str">
        <f>IF(AND(O$1=Calendrier!Q$1,Calendrier!Q116="R"),Calendrier!$A116,"")</f>
        <v/>
      </c>
      <c r="P115" s="173" t="str">
        <f>IF(AND(P$1=Calendrier!R$1,Calendrier!R116="R"),Calendrier!$A116,"")</f>
        <v/>
      </c>
      <c r="Q115" s="173" t="str">
        <f>IF(AND(Q$1=Calendrier!S$1,Calendrier!S116="R"),Calendrier!$A116,"")</f>
        <v/>
      </c>
      <c r="R115" s="173" t="str">
        <f>IF(AND(R$1=Calendrier!T$1,Calendrier!T116="R"),Calendrier!$A116,"")</f>
        <v/>
      </c>
      <c r="S115" s="173" t="str">
        <f>IF(AND(S$1=Calendrier!U$1,Calendrier!U116="R"),Calendrier!$A116,"")</f>
        <v/>
      </c>
      <c r="T115" s="173" t="str">
        <f>IF(AND(T$1=Calendrier!V$1,Calendrier!V116="R"),Calendrier!$A116,"")</f>
        <v/>
      </c>
      <c r="U115" s="173" t="str">
        <f>IF(AND(U$1=Calendrier!W$1,Calendrier!W116="R"),Calendrier!$A116,"")</f>
        <v/>
      </c>
      <c r="V115" s="173" t="str">
        <f>IF(AND(V$1=Calendrier!X$1,Calendrier!X116="R"),Calendrier!$A116,"")</f>
        <v/>
      </c>
      <c r="W115" s="173" t="str">
        <f>IF(AND(W$1=Calendrier!Y$1,Calendrier!Y116="R"),Calendrier!$A116,"")</f>
        <v/>
      </c>
      <c r="X115" s="173" t="str">
        <f>IF(AND(X$1=Calendrier!Z$1,Calendrier!Z116="R"),Calendrier!$A116,"")</f>
        <v/>
      </c>
      <c r="Y115" s="173" t="str">
        <f>IF(AND(Y$1=Calendrier!AA$1,Calendrier!AA116="R"),Calendrier!$A116,"")</f>
        <v/>
      </c>
      <c r="Z115" s="173" t="str">
        <f>IF(AND(Z$1=Calendrier!AB$1,Calendrier!AB116="R"),Calendrier!$A116,"")</f>
        <v/>
      </c>
      <c r="AA115" s="173" t="str">
        <f>IF(AND(AA$1=Calendrier!AC$1,Calendrier!AC116="R"),Calendrier!$A116,"")</f>
        <v/>
      </c>
      <c r="AB115" s="173" t="str">
        <f>IF(AND(AB$1=Calendrier!AD$1,Calendrier!AD116="R"),Calendrier!$A116,"")</f>
        <v/>
      </c>
      <c r="AC115" s="173" t="str">
        <f>IF(AND(AC$1=Calendrier!AE$1,Calendrier!AE116="R"),Calendrier!$A116,"")</f>
        <v/>
      </c>
      <c r="AD115" s="173" t="str">
        <f>IF(AND(AD$1=Calendrier!AF$1,Calendrier!AF116="R"),Calendrier!$A116,"")</f>
        <v/>
      </c>
      <c r="AE115" s="173" t="str">
        <f>IF(AND(AE$1=Calendrier!AG$1,Calendrier!AG116="R"),Calendrier!$A116,"")</f>
        <v/>
      </c>
      <c r="AF115" s="173" t="str">
        <f>IF(AND(AF$1=Calendrier!AH$1,Calendrier!AH116="R"),Calendrier!$A116,"")</f>
        <v/>
      </c>
      <c r="AG115" s="173" t="str">
        <f>IF(AND(AG$1=Calendrier!AI$1,Calendrier!AI116="R"),Calendrier!$A116,"")</f>
        <v/>
      </c>
      <c r="AH115" s="173" t="str">
        <f>IF(AND(AH$1=Calendrier!AJ$1,Calendrier!AJ116="R"),Calendrier!$A116,"")</f>
        <v/>
      </c>
      <c r="AI115" s="173" t="str">
        <f>IF(AND(AI$1=Calendrier!AK$1,Calendrier!AK116="R"),Calendrier!$A116,"")</f>
        <v/>
      </c>
      <c r="AJ115" s="173" t="str">
        <f>IF(AND(AJ$1=Calendrier!AL$1,Calendrier!AL116="R"),Calendrier!$A116,"")</f>
        <v/>
      </c>
      <c r="AK115" s="173" t="str">
        <f>IF(AND(AK$1=Calendrier!AM$1,Calendrier!AM116="R"),Calendrier!$A116,"")</f>
        <v/>
      </c>
      <c r="AL115" s="173" t="str">
        <f>IF(AND(AL$1=Calendrier!AN$1,Calendrier!AN116="R"),Calendrier!$A116,"")</f>
        <v/>
      </c>
      <c r="AM115" s="173" t="str">
        <f>IF(AND(AM$1=Calendrier!AO$1,Calendrier!AO116="R"),Calendrier!$A116,"")</f>
        <v/>
      </c>
      <c r="AN115" s="173" t="str">
        <f>IF(AND(AN$1=Calendrier!AP$1,Calendrier!AP116="R"),Calendrier!$A116,"")</f>
        <v/>
      </c>
      <c r="AO115" s="173" t="str">
        <f>IF(AND(AO$1=Calendrier!AQ$1,Calendrier!AQ116="R"),Calendrier!$A116,"")</f>
        <v/>
      </c>
      <c r="AP115" s="173" t="str">
        <f>IF(AND(AP$1=Calendrier!AR$1,Calendrier!AR116="R"),Calendrier!$A116,"")</f>
        <v/>
      </c>
      <c r="AQ115" s="173" t="str">
        <f>IF(AND(AQ$1=Calendrier!AS$1,Calendrier!AS116="R"),Calendrier!$A116,"")</f>
        <v/>
      </c>
      <c r="AR115" s="173" t="str">
        <f>IF(AND(AR$1=Calendrier!AT$1,Calendrier!AT116="R"),Calendrier!$A116,"")</f>
        <v/>
      </c>
      <c r="AS115" s="173" t="str">
        <f>IF(AND(AS$1=Calendrier!AU$1,Calendrier!AU116="R"),Calendrier!$A116,"")</f>
        <v/>
      </c>
      <c r="AT115" s="173" t="str">
        <f>IF(AND(AT$1=Calendrier!AV$1,Calendrier!AV116="R"),Calendrier!$A116,"")</f>
        <v/>
      </c>
      <c r="AU115" s="173" t="str">
        <f>IF(AND(AU$1=Calendrier!AW$1,Calendrier!AW116="R"),Calendrier!$A116,"")</f>
        <v/>
      </c>
      <c r="AV115" s="173" t="str">
        <f>IF(AND(AV$1=Calendrier!AX$1,Calendrier!AX116="R"),Calendrier!$A116,"")</f>
        <v/>
      </c>
      <c r="AW115" s="173" t="str">
        <f>IF(AND(AW$1=Calendrier!AY$1,Calendrier!AY116="R"),Calendrier!$A116,"")</f>
        <v/>
      </c>
      <c r="AX115" s="173" t="str">
        <f>IF(AND(AX$1=Calendrier!AZ$1,Calendrier!AZ116="R"),Calendrier!$A116,"")</f>
        <v/>
      </c>
      <c r="AY115" s="173" t="str">
        <f>IF(AND(AY$1=Calendrier!BA$1,Calendrier!BA116="R"),Calendrier!$A116,"")</f>
        <v/>
      </c>
      <c r="AZ115" s="173" t="str">
        <f>IF(AND(AZ$1=Calendrier!BB$1,Calendrier!BB116="R"),Calendrier!$A116,"")</f>
        <v/>
      </c>
    </row>
    <row r="116" spans="1:52" x14ac:dyDescent="0.2">
      <c r="A116" s="173" t="str">
        <f>IF(AND(A$1=Calendrier!C$1,Calendrier!C117="R"),Calendrier!$A117,"")</f>
        <v/>
      </c>
      <c r="B116" s="173" t="str">
        <f>IF(AND(B$1=Calendrier!D$1,Calendrier!D117="R"),Calendrier!$A117,"")</f>
        <v/>
      </c>
      <c r="C116" s="173" t="str">
        <f>IF(AND(C$1=Calendrier!E$1,Calendrier!E117="R"),Calendrier!$A117,"")</f>
        <v/>
      </c>
      <c r="D116" s="173" t="str">
        <f>IF(AND(D$1=Calendrier!F$1,Calendrier!F117="R"),Calendrier!$A117,"")</f>
        <v/>
      </c>
      <c r="E116" s="173" t="str">
        <f>IF(AND(E$1=Calendrier!G$1,Calendrier!G117="R"),Calendrier!$A117,"")</f>
        <v/>
      </c>
      <c r="F116" s="173" t="str">
        <f>IF(AND(F$1=Calendrier!H$1,Calendrier!H117="R"),Calendrier!$A117,"")</f>
        <v/>
      </c>
      <c r="G116" s="173" t="str">
        <f>IF(AND(G$1=Calendrier!I$1,Calendrier!I117="R"),Calendrier!$A117,"")</f>
        <v/>
      </c>
      <c r="H116" s="173" t="str">
        <f>IF(AND(H$1=Calendrier!J$1,Calendrier!J117="R"),Calendrier!$A117,"")</f>
        <v/>
      </c>
      <c r="I116" s="173" t="str">
        <f>IF(AND(I$1=Calendrier!K$1,Calendrier!K117="R"),Calendrier!$A117,"")</f>
        <v/>
      </c>
      <c r="J116" s="173" t="str">
        <f>IF(AND(J$1=Calendrier!L$1,Calendrier!L117="R"),Calendrier!$A117,"")</f>
        <v/>
      </c>
      <c r="K116" s="173" t="str">
        <f>IF(AND(K$1=Calendrier!M$1,Calendrier!M117="R"),Calendrier!$A117,"")</f>
        <v/>
      </c>
      <c r="L116" s="173" t="str">
        <f>IF(AND(L$1=Calendrier!N$1,Calendrier!N117="R"),Calendrier!$A117,"")</f>
        <v/>
      </c>
      <c r="M116" s="173" t="str">
        <f>IF(AND(M$1=Calendrier!O$1,Calendrier!O117="R"),Calendrier!$A117,"")</f>
        <v/>
      </c>
      <c r="N116" s="173" t="str">
        <f>IF(AND(N$1=Calendrier!P$1,Calendrier!P117="R"),Calendrier!$A117,"")</f>
        <v/>
      </c>
      <c r="O116" s="173" t="str">
        <f>IF(AND(O$1=Calendrier!Q$1,Calendrier!Q117="R"),Calendrier!$A117,"")</f>
        <v/>
      </c>
      <c r="P116" s="173" t="str">
        <f>IF(AND(P$1=Calendrier!R$1,Calendrier!R117="R"),Calendrier!$A117,"")</f>
        <v/>
      </c>
      <c r="Q116" s="173" t="str">
        <f>IF(AND(Q$1=Calendrier!S$1,Calendrier!S117="R"),Calendrier!$A117,"")</f>
        <v/>
      </c>
      <c r="R116" s="173" t="str">
        <f>IF(AND(R$1=Calendrier!T$1,Calendrier!T117="R"),Calendrier!$A117,"")</f>
        <v/>
      </c>
      <c r="S116" s="173" t="str">
        <f>IF(AND(S$1=Calendrier!U$1,Calendrier!U117="R"),Calendrier!$A117,"")</f>
        <v/>
      </c>
      <c r="T116" s="173" t="str">
        <f>IF(AND(T$1=Calendrier!V$1,Calendrier!V117="R"),Calendrier!$A117,"")</f>
        <v/>
      </c>
      <c r="U116" s="173" t="str">
        <f>IF(AND(U$1=Calendrier!W$1,Calendrier!W117="R"),Calendrier!$A117,"")</f>
        <v/>
      </c>
      <c r="V116" s="173" t="str">
        <f>IF(AND(V$1=Calendrier!X$1,Calendrier!X117="R"),Calendrier!$A117,"")</f>
        <v/>
      </c>
      <c r="W116" s="173" t="str">
        <f>IF(AND(W$1=Calendrier!Y$1,Calendrier!Y117="R"),Calendrier!$A117,"")</f>
        <v/>
      </c>
      <c r="X116" s="173" t="str">
        <f>IF(AND(X$1=Calendrier!Z$1,Calendrier!Z117="R"),Calendrier!$A117,"")</f>
        <v/>
      </c>
      <c r="Y116" s="173" t="str">
        <f>IF(AND(Y$1=Calendrier!AA$1,Calendrier!AA117="R"),Calendrier!$A117,"")</f>
        <v/>
      </c>
      <c r="Z116" s="173" t="str">
        <f>IF(AND(Z$1=Calendrier!AB$1,Calendrier!AB117="R"),Calendrier!$A117,"")</f>
        <v/>
      </c>
      <c r="AA116" s="173" t="str">
        <f>IF(AND(AA$1=Calendrier!AC$1,Calendrier!AC117="R"),Calendrier!$A117,"")</f>
        <v/>
      </c>
      <c r="AB116" s="173" t="str">
        <f>IF(AND(AB$1=Calendrier!AD$1,Calendrier!AD117="R"),Calendrier!$A117,"")</f>
        <v/>
      </c>
      <c r="AC116" s="173" t="str">
        <f>IF(AND(AC$1=Calendrier!AE$1,Calendrier!AE117="R"),Calendrier!$A117,"")</f>
        <v/>
      </c>
      <c r="AD116" s="173" t="str">
        <f>IF(AND(AD$1=Calendrier!AF$1,Calendrier!AF117="R"),Calendrier!$A117,"")</f>
        <v/>
      </c>
      <c r="AE116" s="173" t="str">
        <f>IF(AND(AE$1=Calendrier!AG$1,Calendrier!AG117="R"),Calendrier!$A117,"")</f>
        <v/>
      </c>
      <c r="AF116" s="173" t="str">
        <f>IF(AND(AF$1=Calendrier!AH$1,Calendrier!AH117="R"),Calendrier!$A117,"")</f>
        <v/>
      </c>
      <c r="AG116" s="173" t="str">
        <f>IF(AND(AG$1=Calendrier!AI$1,Calendrier!AI117="R"),Calendrier!$A117,"")</f>
        <v/>
      </c>
      <c r="AH116" s="173" t="str">
        <f>IF(AND(AH$1=Calendrier!AJ$1,Calendrier!AJ117="R"),Calendrier!$A117,"")</f>
        <v/>
      </c>
      <c r="AI116" s="173" t="str">
        <f>IF(AND(AI$1=Calendrier!AK$1,Calendrier!AK117="R"),Calendrier!$A117,"")</f>
        <v/>
      </c>
      <c r="AJ116" s="173" t="str">
        <f>IF(AND(AJ$1=Calendrier!AL$1,Calendrier!AL117="R"),Calendrier!$A117,"")</f>
        <v/>
      </c>
      <c r="AK116" s="173" t="str">
        <f>IF(AND(AK$1=Calendrier!AM$1,Calendrier!AM117="R"),Calendrier!$A117,"")</f>
        <v/>
      </c>
      <c r="AL116" s="173" t="str">
        <f>IF(AND(AL$1=Calendrier!AN$1,Calendrier!AN117="R"),Calendrier!$A117,"")</f>
        <v/>
      </c>
      <c r="AM116" s="173" t="str">
        <f>IF(AND(AM$1=Calendrier!AO$1,Calendrier!AO117="R"),Calendrier!$A117,"")</f>
        <v/>
      </c>
      <c r="AN116" s="173" t="str">
        <f>IF(AND(AN$1=Calendrier!AP$1,Calendrier!AP117="R"),Calendrier!$A117,"")</f>
        <v/>
      </c>
      <c r="AO116" s="173" t="str">
        <f>IF(AND(AO$1=Calendrier!AQ$1,Calendrier!AQ117="R"),Calendrier!$A117,"")</f>
        <v/>
      </c>
      <c r="AP116" s="173" t="str">
        <f>IF(AND(AP$1=Calendrier!AR$1,Calendrier!AR117="R"),Calendrier!$A117,"")</f>
        <v/>
      </c>
      <c r="AQ116" s="173" t="str">
        <f>IF(AND(AQ$1=Calendrier!AS$1,Calendrier!AS117="R"),Calendrier!$A117,"")</f>
        <v/>
      </c>
      <c r="AR116" s="173" t="str">
        <f>IF(AND(AR$1=Calendrier!AT$1,Calendrier!AT117="R"),Calendrier!$A117,"")</f>
        <v/>
      </c>
      <c r="AS116" s="173" t="str">
        <f>IF(AND(AS$1=Calendrier!AU$1,Calendrier!AU117="R"),Calendrier!$A117,"")</f>
        <v/>
      </c>
      <c r="AT116" s="173" t="str">
        <f>IF(AND(AT$1=Calendrier!AV$1,Calendrier!AV117="R"),Calendrier!$A117,"")</f>
        <v/>
      </c>
      <c r="AU116" s="173" t="str">
        <f>IF(AND(AU$1=Calendrier!AW$1,Calendrier!AW117="R"),Calendrier!$A117,"")</f>
        <v/>
      </c>
      <c r="AV116" s="173" t="str">
        <f>IF(AND(AV$1=Calendrier!AX$1,Calendrier!AX117="R"),Calendrier!$A117,"")</f>
        <v/>
      </c>
      <c r="AW116" s="173" t="str">
        <f>IF(AND(AW$1=Calendrier!AY$1,Calendrier!AY117="R"),Calendrier!$A117,"")</f>
        <v/>
      </c>
      <c r="AX116" s="173" t="str">
        <f>IF(AND(AX$1=Calendrier!AZ$1,Calendrier!AZ117="R"),Calendrier!$A117,"")</f>
        <v/>
      </c>
      <c r="AY116" s="173" t="str">
        <f>IF(AND(AY$1=Calendrier!BA$1,Calendrier!BA117="R"),Calendrier!$A117,"")</f>
        <v/>
      </c>
      <c r="AZ116" s="173" t="str">
        <f>IF(AND(AZ$1=Calendrier!BB$1,Calendrier!BB117="R"),Calendrier!$A117,"")</f>
        <v/>
      </c>
    </row>
    <row r="117" spans="1:52" x14ac:dyDescent="0.2">
      <c r="A117" s="173" t="str">
        <f>IF(AND(A$1=Calendrier!C$1,Calendrier!C118="R"),Calendrier!$A118,"")</f>
        <v/>
      </c>
      <c r="B117" s="173" t="str">
        <f>IF(AND(B$1=Calendrier!D$1,Calendrier!D118="R"),Calendrier!$A118,"")</f>
        <v/>
      </c>
      <c r="C117" s="173" t="str">
        <f>IF(AND(C$1=Calendrier!E$1,Calendrier!E118="R"),Calendrier!$A118,"")</f>
        <v/>
      </c>
      <c r="D117" s="173" t="str">
        <f>IF(AND(D$1=Calendrier!F$1,Calendrier!F118="R"),Calendrier!$A118,"")</f>
        <v/>
      </c>
      <c r="E117" s="173" t="str">
        <f>IF(AND(E$1=Calendrier!G$1,Calendrier!G118="R"),Calendrier!$A118,"")</f>
        <v/>
      </c>
      <c r="F117" s="173" t="str">
        <f>IF(AND(F$1=Calendrier!H$1,Calendrier!H118="R"),Calendrier!$A118,"")</f>
        <v/>
      </c>
      <c r="G117" s="173" t="str">
        <f>IF(AND(G$1=Calendrier!I$1,Calendrier!I118="R"),Calendrier!$A118,"")</f>
        <v/>
      </c>
      <c r="H117" s="173" t="str">
        <f>IF(AND(H$1=Calendrier!J$1,Calendrier!J118="R"),Calendrier!$A118,"")</f>
        <v/>
      </c>
      <c r="I117" s="173" t="str">
        <f>IF(AND(I$1=Calendrier!K$1,Calendrier!K118="R"),Calendrier!$A118,"")</f>
        <v/>
      </c>
      <c r="J117" s="173" t="str">
        <f>IF(AND(J$1=Calendrier!L$1,Calendrier!L118="R"),Calendrier!$A118,"")</f>
        <v/>
      </c>
      <c r="K117" s="173" t="str">
        <f>IF(AND(K$1=Calendrier!M$1,Calendrier!M118="R"),Calendrier!$A118,"")</f>
        <v/>
      </c>
      <c r="L117" s="173" t="str">
        <f>IF(AND(L$1=Calendrier!N$1,Calendrier!N118="R"),Calendrier!$A118,"")</f>
        <v/>
      </c>
      <c r="M117" s="173" t="str">
        <f>IF(AND(M$1=Calendrier!O$1,Calendrier!O118="R"),Calendrier!$A118,"")</f>
        <v/>
      </c>
      <c r="N117" s="173" t="str">
        <f>IF(AND(N$1=Calendrier!P$1,Calendrier!P118="R"),Calendrier!$A118,"")</f>
        <v/>
      </c>
      <c r="O117" s="173" t="str">
        <f>IF(AND(O$1=Calendrier!Q$1,Calendrier!Q118="R"),Calendrier!$A118,"")</f>
        <v/>
      </c>
      <c r="P117" s="173" t="str">
        <f>IF(AND(P$1=Calendrier!R$1,Calendrier!R118="R"),Calendrier!$A118,"")</f>
        <v/>
      </c>
      <c r="Q117" s="173" t="str">
        <f>IF(AND(Q$1=Calendrier!S$1,Calendrier!S118="R"),Calendrier!$A118,"")</f>
        <v/>
      </c>
      <c r="R117" s="173" t="str">
        <f>IF(AND(R$1=Calendrier!T$1,Calendrier!T118="R"),Calendrier!$A118,"")</f>
        <v/>
      </c>
      <c r="S117" s="173" t="str">
        <f>IF(AND(S$1=Calendrier!U$1,Calendrier!U118="R"),Calendrier!$A118,"")</f>
        <v/>
      </c>
      <c r="T117" s="173" t="str">
        <f>IF(AND(T$1=Calendrier!V$1,Calendrier!V118="R"),Calendrier!$A118,"")</f>
        <v/>
      </c>
      <c r="U117" s="173" t="str">
        <f>IF(AND(U$1=Calendrier!W$1,Calendrier!W118="R"),Calendrier!$A118,"")</f>
        <v/>
      </c>
      <c r="V117" s="173" t="str">
        <f>IF(AND(V$1=Calendrier!X$1,Calendrier!X118="R"),Calendrier!$A118,"")</f>
        <v/>
      </c>
      <c r="W117" s="173" t="str">
        <f>IF(AND(W$1=Calendrier!Y$1,Calendrier!Y118="R"),Calendrier!$A118,"")</f>
        <v/>
      </c>
      <c r="X117" s="173" t="str">
        <f>IF(AND(X$1=Calendrier!Z$1,Calendrier!Z118="R"),Calendrier!$A118,"")</f>
        <v/>
      </c>
      <c r="Y117" s="173" t="str">
        <f>IF(AND(Y$1=Calendrier!AA$1,Calendrier!AA118="R"),Calendrier!$A118,"")</f>
        <v/>
      </c>
      <c r="Z117" s="173" t="str">
        <f>IF(AND(Z$1=Calendrier!AB$1,Calendrier!AB118="R"),Calendrier!$A118,"")</f>
        <v/>
      </c>
      <c r="AA117" s="173" t="str">
        <f>IF(AND(AA$1=Calendrier!AC$1,Calendrier!AC118="R"),Calendrier!$A118,"")</f>
        <v/>
      </c>
      <c r="AB117" s="173" t="str">
        <f>IF(AND(AB$1=Calendrier!AD$1,Calendrier!AD118="R"),Calendrier!$A118,"")</f>
        <v/>
      </c>
      <c r="AC117" s="173" t="str">
        <f>IF(AND(AC$1=Calendrier!AE$1,Calendrier!AE118="R"),Calendrier!$A118,"")</f>
        <v/>
      </c>
      <c r="AD117" s="173" t="str">
        <f>IF(AND(AD$1=Calendrier!AF$1,Calendrier!AF118="R"),Calendrier!$A118,"")</f>
        <v/>
      </c>
      <c r="AE117" s="173" t="str">
        <f>IF(AND(AE$1=Calendrier!AG$1,Calendrier!AG118="R"),Calendrier!$A118,"")</f>
        <v/>
      </c>
      <c r="AF117" s="173" t="str">
        <f>IF(AND(AF$1=Calendrier!AH$1,Calendrier!AH118="R"),Calendrier!$A118,"")</f>
        <v/>
      </c>
      <c r="AG117" s="173" t="str">
        <f>IF(AND(AG$1=Calendrier!AI$1,Calendrier!AI118="R"),Calendrier!$A118,"")</f>
        <v/>
      </c>
      <c r="AH117" s="173" t="str">
        <f>IF(AND(AH$1=Calendrier!AJ$1,Calendrier!AJ118="R"),Calendrier!$A118,"")</f>
        <v/>
      </c>
      <c r="AI117" s="173" t="str">
        <f>IF(AND(AI$1=Calendrier!AK$1,Calendrier!AK118="R"),Calendrier!$A118,"")</f>
        <v/>
      </c>
      <c r="AJ117" s="173" t="str">
        <f>IF(AND(AJ$1=Calendrier!AL$1,Calendrier!AL118="R"),Calendrier!$A118,"")</f>
        <v/>
      </c>
      <c r="AK117" s="173" t="str">
        <f>IF(AND(AK$1=Calendrier!AM$1,Calendrier!AM118="R"),Calendrier!$A118,"")</f>
        <v/>
      </c>
      <c r="AL117" s="173" t="str">
        <f>IF(AND(AL$1=Calendrier!AN$1,Calendrier!AN118="R"),Calendrier!$A118,"")</f>
        <v/>
      </c>
      <c r="AM117" s="173" t="str">
        <f>IF(AND(AM$1=Calendrier!AO$1,Calendrier!AO118="R"),Calendrier!$A118,"")</f>
        <v/>
      </c>
      <c r="AN117" s="173" t="str">
        <f>IF(AND(AN$1=Calendrier!AP$1,Calendrier!AP118="R"),Calendrier!$A118,"")</f>
        <v/>
      </c>
      <c r="AO117" s="173" t="str">
        <f>IF(AND(AO$1=Calendrier!AQ$1,Calendrier!AQ118="R"),Calendrier!$A118,"")</f>
        <v/>
      </c>
      <c r="AP117" s="173" t="str">
        <f>IF(AND(AP$1=Calendrier!AR$1,Calendrier!AR118="R"),Calendrier!$A118,"")</f>
        <v/>
      </c>
      <c r="AQ117" s="173" t="str">
        <f>IF(AND(AQ$1=Calendrier!AS$1,Calendrier!AS118="R"),Calendrier!$A118,"")</f>
        <v/>
      </c>
      <c r="AR117" s="173" t="str">
        <f>IF(AND(AR$1=Calendrier!AT$1,Calendrier!AT118="R"),Calendrier!$A118,"")</f>
        <v/>
      </c>
      <c r="AS117" s="173" t="str">
        <f>IF(AND(AS$1=Calendrier!AU$1,Calendrier!AU118="R"),Calendrier!$A118,"")</f>
        <v/>
      </c>
      <c r="AT117" s="173" t="str">
        <f>IF(AND(AT$1=Calendrier!AV$1,Calendrier!AV118="R"),Calendrier!$A118,"")</f>
        <v/>
      </c>
      <c r="AU117" s="173" t="str">
        <f>IF(AND(AU$1=Calendrier!AW$1,Calendrier!AW118="R"),Calendrier!$A118,"")</f>
        <v/>
      </c>
      <c r="AV117" s="173" t="str">
        <f>IF(AND(AV$1=Calendrier!AX$1,Calendrier!AX118="R"),Calendrier!$A118,"")</f>
        <v/>
      </c>
      <c r="AW117" s="173" t="str">
        <f>IF(AND(AW$1=Calendrier!AY$1,Calendrier!AY118="R"),Calendrier!$A118,"")</f>
        <v/>
      </c>
      <c r="AX117" s="173" t="str">
        <f>IF(AND(AX$1=Calendrier!AZ$1,Calendrier!AZ118="R"),Calendrier!$A118,"")</f>
        <v/>
      </c>
      <c r="AY117" s="173" t="str">
        <f>IF(AND(AY$1=Calendrier!BA$1,Calendrier!BA118="R"),Calendrier!$A118,"")</f>
        <v/>
      </c>
      <c r="AZ117" s="173" t="str">
        <f>IF(AND(AZ$1=Calendrier!BB$1,Calendrier!BB118="R"),Calendrier!$A118,"")</f>
        <v/>
      </c>
    </row>
    <row r="118" spans="1:52" x14ac:dyDescent="0.2">
      <c r="A118" s="173" t="str">
        <f>IF(AND(A$1=Calendrier!C$1,Calendrier!C119="R"),Calendrier!$A119,"")</f>
        <v/>
      </c>
      <c r="B118" s="173" t="str">
        <f>IF(AND(B$1=Calendrier!D$1,Calendrier!D119="R"),Calendrier!$A119,"")</f>
        <v/>
      </c>
      <c r="C118" s="173" t="str">
        <f>IF(AND(C$1=Calendrier!E$1,Calendrier!E119="R"),Calendrier!$A119,"")</f>
        <v/>
      </c>
      <c r="D118" s="173" t="str">
        <f>IF(AND(D$1=Calendrier!F$1,Calendrier!F119="R"),Calendrier!$A119,"")</f>
        <v/>
      </c>
      <c r="E118" s="173" t="str">
        <f>IF(AND(E$1=Calendrier!G$1,Calendrier!G119="R"),Calendrier!$A119,"")</f>
        <v/>
      </c>
      <c r="F118" s="173" t="str">
        <f>IF(AND(F$1=Calendrier!H$1,Calendrier!H119="R"),Calendrier!$A119,"")</f>
        <v/>
      </c>
      <c r="G118" s="173" t="str">
        <f>IF(AND(G$1=Calendrier!I$1,Calendrier!I119="R"),Calendrier!$A119,"")</f>
        <v/>
      </c>
      <c r="H118" s="173" t="str">
        <f>IF(AND(H$1=Calendrier!J$1,Calendrier!J119="R"),Calendrier!$A119,"")</f>
        <v/>
      </c>
      <c r="I118" s="173" t="str">
        <f>IF(AND(I$1=Calendrier!K$1,Calendrier!K119="R"),Calendrier!$A119,"")</f>
        <v/>
      </c>
      <c r="J118" s="173" t="str">
        <f>IF(AND(J$1=Calendrier!L$1,Calendrier!L119="R"),Calendrier!$A119,"")</f>
        <v/>
      </c>
      <c r="K118" s="173" t="str">
        <f>IF(AND(K$1=Calendrier!M$1,Calendrier!M119="R"),Calendrier!$A119,"")</f>
        <v/>
      </c>
      <c r="L118" s="173" t="str">
        <f>IF(AND(L$1=Calendrier!N$1,Calendrier!N119="R"),Calendrier!$A119,"")</f>
        <v/>
      </c>
      <c r="M118" s="173" t="str">
        <f>IF(AND(M$1=Calendrier!O$1,Calendrier!O119="R"),Calendrier!$A119,"")</f>
        <v/>
      </c>
      <c r="N118" s="173" t="str">
        <f>IF(AND(N$1=Calendrier!P$1,Calendrier!P119="R"),Calendrier!$A119,"")</f>
        <v/>
      </c>
      <c r="O118" s="173" t="str">
        <f>IF(AND(O$1=Calendrier!Q$1,Calendrier!Q119="R"),Calendrier!$A119,"")</f>
        <v/>
      </c>
      <c r="P118" s="173" t="str">
        <f>IF(AND(P$1=Calendrier!R$1,Calendrier!R119="R"),Calendrier!$A119,"")</f>
        <v/>
      </c>
      <c r="Q118" s="173" t="str">
        <f>IF(AND(Q$1=Calendrier!S$1,Calendrier!S119="R"),Calendrier!$A119,"")</f>
        <v/>
      </c>
      <c r="R118" s="173" t="str">
        <f>IF(AND(R$1=Calendrier!T$1,Calendrier!T119="R"),Calendrier!$A119,"")</f>
        <v/>
      </c>
      <c r="S118" s="173" t="str">
        <f>IF(AND(S$1=Calendrier!U$1,Calendrier!U119="R"),Calendrier!$A119,"")</f>
        <v/>
      </c>
      <c r="T118" s="173" t="str">
        <f>IF(AND(T$1=Calendrier!V$1,Calendrier!V119="R"),Calendrier!$A119,"")</f>
        <v/>
      </c>
      <c r="U118" s="173" t="str">
        <f>IF(AND(U$1=Calendrier!W$1,Calendrier!W119="R"),Calendrier!$A119,"")</f>
        <v/>
      </c>
      <c r="V118" s="173" t="str">
        <f>IF(AND(V$1=Calendrier!X$1,Calendrier!X119="R"),Calendrier!$A119,"")</f>
        <v/>
      </c>
      <c r="W118" s="173" t="str">
        <f>IF(AND(W$1=Calendrier!Y$1,Calendrier!Y119="R"),Calendrier!$A119,"")</f>
        <v/>
      </c>
      <c r="X118" s="173" t="str">
        <f>IF(AND(X$1=Calendrier!Z$1,Calendrier!Z119="R"),Calendrier!$A119,"")</f>
        <v/>
      </c>
      <c r="Y118" s="173" t="str">
        <f>IF(AND(Y$1=Calendrier!AA$1,Calendrier!AA119="R"),Calendrier!$A119,"")</f>
        <v/>
      </c>
      <c r="Z118" s="173" t="str">
        <f>IF(AND(Z$1=Calendrier!AB$1,Calendrier!AB119="R"),Calendrier!$A119,"")</f>
        <v/>
      </c>
      <c r="AA118" s="173" t="str">
        <f>IF(AND(AA$1=Calendrier!AC$1,Calendrier!AC119="R"),Calendrier!$A119,"")</f>
        <v/>
      </c>
      <c r="AB118" s="173" t="str">
        <f>IF(AND(AB$1=Calendrier!AD$1,Calendrier!AD119="R"),Calendrier!$A119,"")</f>
        <v/>
      </c>
      <c r="AC118" s="173" t="str">
        <f>IF(AND(AC$1=Calendrier!AE$1,Calendrier!AE119="R"),Calendrier!$A119,"")</f>
        <v/>
      </c>
      <c r="AD118" s="173" t="str">
        <f>IF(AND(AD$1=Calendrier!AF$1,Calendrier!AF119="R"),Calendrier!$A119,"")</f>
        <v/>
      </c>
      <c r="AE118" s="173" t="str">
        <f>IF(AND(AE$1=Calendrier!AG$1,Calendrier!AG119="R"),Calendrier!$A119,"")</f>
        <v/>
      </c>
      <c r="AF118" s="173" t="str">
        <f>IF(AND(AF$1=Calendrier!AH$1,Calendrier!AH119="R"),Calendrier!$A119,"")</f>
        <v/>
      </c>
      <c r="AG118" s="173" t="str">
        <f>IF(AND(AG$1=Calendrier!AI$1,Calendrier!AI119="R"),Calendrier!$A119,"")</f>
        <v/>
      </c>
      <c r="AH118" s="173" t="str">
        <f>IF(AND(AH$1=Calendrier!AJ$1,Calendrier!AJ119="R"),Calendrier!$A119,"")</f>
        <v/>
      </c>
      <c r="AI118" s="173" t="str">
        <f>IF(AND(AI$1=Calendrier!AK$1,Calendrier!AK119="R"),Calendrier!$A119,"")</f>
        <v/>
      </c>
      <c r="AJ118" s="173" t="str">
        <f>IF(AND(AJ$1=Calendrier!AL$1,Calendrier!AL119="R"),Calendrier!$A119,"")</f>
        <v/>
      </c>
      <c r="AK118" s="173" t="str">
        <f>IF(AND(AK$1=Calendrier!AM$1,Calendrier!AM119="R"),Calendrier!$A119,"")</f>
        <v/>
      </c>
      <c r="AL118" s="173" t="str">
        <f>IF(AND(AL$1=Calendrier!AN$1,Calendrier!AN119="R"),Calendrier!$A119,"")</f>
        <v/>
      </c>
      <c r="AM118" s="173" t="str">
        <f>IF(AND(AM$1=Calendrier!AO$1,Calendrier!AO119="R"),Calendrier!$A119,"")</f>
        <v/>
      </c>
      <c r="AN118" s="173" t="str">
        <f>IF(AND(AN$1=Calendrier!AP$1,Calendrier!AP119="R"),Calendrier!$A119,"")</f>
        <v/>
      </c>
      <c r="AO118" s="173" t="str">
        <f>IF(AND(AO$1=Calendrier!AQ$1,Calendrier!AQ119="R"),Calendrier!$A119,"")</f>
        <v/>
      </c>
      <c r="AP118" s="173" t="str">
        <f>IF(AND(AP$1=Calendrier!AR$1,Calendrier!AR119="R"),Calendrier!$A119,"")</f>
        <v/>
      </c>
      <c r="AQ118" s="173" t="str">
        <f>IF(AND(AQ$1=Calendrier!AS$1,Calendrier!AS119="R"),Calendrier!$A119,"")</f>
        <v/>
      </c>
      <c r="AR118" s="173" t="str">
        <f>IF(AND(AR$1=Calendrier!AT$1,Calendrier!AT119="R"),Calendrier!$A119,"")</f>
        <v/>
      </c>
      <c r="AS118" s="173" t="str">
        <f>IF(AND(AS$1=Calendrier!AU$1,Calendrier!AU119="R"),Calendrier!$A119,"")</f>
        <v/>
      </c>
      <c r="AT118" s="173" t="str">
        <f>IF(AND(AT$1=Calendrier!AV$1,Calendrier!AV119="R"),Calendrier!$A119,"")</f>
        <v/>
      </c>
      <c r="AU118" s="173" t="str">
        <f>IF(AND(AU$1=Calendrier!AW$1,Calendrier!AW119="R"),Calendrier!$A119,"")</f>
        <v/>
      </c>
      <c r="AV118" s="173" t="str">
        <f>IF(AND(AV$1=Calendrier!AX$1,Calendrier!AX119="R"),Calendrier!$A119,"")</f>
        <v/>
      </c>
      <c r="AW118" s="173" t="str">
        <f>IF(AND(AW$1=Calendrier!AY$1,Calendrier!AY119="R"),Calendrier!$A119,"")</f>
        <v/>
      </c>
      <c r="AX118" s="173" t="str">
        <f>IF(AND(AX$1=Calendrier!AZ$1,Calendrier!AZ119="R"),Calendrier!$A119,"")</f>
        <v/>
      </c>
      <c r="AY118" s="173" t="str">
        <f>IF(AND(AY$1=Calendrier!BA$1,Calendrier!BA119="R"),Calendrier!$A119,"")</f>
        <v/>
      </c>
      <c r="AZ118" s="173" t="str">
        <f>IF(AND(AZ$1=Calendrier!BB$1,Calendrier!BB119="R"),Calendrier!$A119,"")</f>
        <v/>
      </c>
    </row>
    <row r="119" spans="1:52" x14ac:dyDescent="0.2">
      <c r="A119" s="173" t="str">
        <f>IF(AND(A$1=Calendrier!C$1,Calendrier!C120="R"),Calendrier!$A120,"")</f>
        <v/>
      </c>
      <c r="B119" s="173" t="str">
        <f>IF(AND(B$1=Calendrier!D$1,Calendrier!D120="R"),Calendrier!$A120,"")</f>
        <v/>
      </c>
      <c r="C119" s="173" t="str">
        <f>IF(AND(C$1=Calendrier!E$1,Calendrier!E120="R"),Calendrier!$A120,"")</f>
        <v/>
      </c>
      <c r="D119" s="173" t="str">
        <f>IF(AND(D$1=Calendrier!F$1,Calendrier!F120="R"),Calendrier!$A120,"")</f>
        <v/>
      </c>
      <c r="E119" s="173" t="str">
        <f>IF(AND(E$1=Calendrier!G$1,Calendrier!G120="R"),Calendrier!$A120,"")</f>
        <v/>
      </c>
      <c r="F119" s="173" t="str">
        <f>IF(AND(F$1=Calendrier!H$1,Calendrier!H120="R"),Calendrier!$A120,"")</f>
        <v/>
      </c>
      <c r="G119" s="173" t="str">
        <f>IF(AND(G$1=Calendrier!I$1,Calendrier!I120="R"),Calendrier!$A120,"")</f>
        <v/>
      </c>
      <c r="H119" s="173" t="str">
        <f>IF(AND(H$1=Calendrier!J$1,Calendrier!J120="R"),Calendrier!$A120,"")</f>
        <v/>
      </c>
      <c r="I119" s="173" t="str">
        <f>IF(AND(I$1=Calendrier!K$1,Calendrier!K120="R"),Calendrier!$A120,"")</f>
        <v/>
      </c>
      <c r="J119" s="173" t="str">
        <f>IF(AND(J$1=Calendrier!L$1,Calendrier!L120="R"),Calendrier!$A120,"")</f>
        <v/>
      </c>
      <c r="K119" s="173" t="str">
        <f>IF(AND(K$1=Calendrier!M$1,Calendrier!M120="R"),Calendrier!$A120,"")</f>
        <v/>
      </c>
      <c r="L119" s="173" t="str">
        <f>IF(AND(L$1=Calendrier!N$1,Calendrier!N120="R"),Calendrier!$A120,"")</f>
        <v/>
      </c>
      <c r="M119" s="173" t="str">
        <f>IF(AND(M$1=Calendrier!O$1,Calendrier!O120="R"),Calendrier!$A120,"")</f>
        <v/>
      </c>
      <c r="N119" s="173" t="str">
        <f>IF(AND(N$1=Calendrier!P$1,Calendrier!P120="R"),Calendrier!$A120,"")</f>
        <v/>
      </c>
      <c r="O119" s="173" t="str">
        <f>IF(AND(O$1=Calendrier!Q$1,Calendrier!Q120="R"),Calendrier!$A120,"")</f>
        <v/>
      </c>
      <c r="P119" s="173" t="str">
        <f>IF(AND(P$1=Calendrier!R$1,Calendrier!R120="R"),Calendrier!$A120,"")</f>
        <v/>
      </c>
      <c r="Q119" s="173" t="str">
        <f>IF(AND(Q$1=Calendrier!S$1,Calendrier!S120="R"),Calendrier!$A120,"")</f>
        <v/>
      </c>
      <c r="R119" s="173" t="str">
        <f>IF(AND(R$1=Calendrier!T$1,Calendrier!T120="R"),Calendrier!$A120,"")</f>
        <v/>
      </c>
      <c r="S119" s="173" t="str">
        <f>IF(AND(S$1=Calendrier!U$1,Calendrier!U120="R"),Calendrier!$A120,"")</f>
        <v/>
      </c>
      <c r="T119" s="173" t="str">
        <f>IF(AND(T$1=Calendrier!V$1,Calendrier!V120="R"),Calendrier!$A120,"")</f>
        <v/>
      </c>
      <c r="U119" s="173" t="str">
        <f>IF(AND(U$1=Calendrier!W$1,Calendrier!W120="R"),Calendrier!$A120,"")</f>
        <v/>
      </c>
      <c r="V119" s="173" t="str">
        <f>IF(AND(V$1=Calendrier!X$1,Calendrier!X120="R"),Calendrier!$A120,"")</f>
        <v/>
      </c>
      <c r="W119" s="173" t="str">
        <f>IF(AND(W$1=Calendrier!Y$1,Calendrier!Y120="R"),Calendrier!$A120,"")</f>
        <v/>
      </c>
      <c r="X119" s="173" t="str">
        <f>IF(AND(X$1=Calendrier!Z$1,Calendrier!Z120="R"),Calendrier!$A120,"")</f>
        <v/>
      </c>
      <c r="Y119" s="173" t="str">
        <f>IF(AND(Y$1=Calendrier!AA$1,Calendrier!AA120="R"),Calendrier!$A120,"")</f>
        <v/>
      </c>
      <c r="Z119" s="173" t="str">
        <f>IF(AND(Z$1=Calendrier!AB$1,Calendrier!AB120="R"),Calendrier!$A120,"")</f>
        <v/>
      </c>
      <c r="AA119" s="173" t="str">
        <f>IF(AND(AA$1=Calendrier!AC$1,Calendrier!AC120="R"),Calendrier!$A120,"")</f>
        <v/>
      </c>
      <c r="AB119" s="173" t="str">
        <f>IF(AND(AB$1=Calendrier!AD$1,Calendrier!AD120="R"),Calendrier!$A120,"")</f>
        <v/>
      </c>
      <c r="AC119" s="173" t="str">
        <f>IF(AND(AC$1=Calendrier!AE$1,Calendrier!AE120="R"),Calendrier!$A120,"")</f>
        <v/>
      </c>
      <c r="AD119" s="173" t="str">
        <f>IF(AND(AD$1=Calendrier!AF$1,Calendrier!AF120="R"),Calendrier!$A120,"")</f>
        <v/>
      </c>
      <c r="AE119" s="173" t="str">
        <f>IF(AND(AE$1=Calendrier!AG$1,Calendrier!AG120="R"),Calendrier!$A120,"")</f>
        <v/>
      </c>
      <c r="AF119" s="173" t="str">
        <f>IF(AND(AF$1=Calendrier!AH$1,Calendrier!AH120="R"),Calendrier!$A120,"")</f>
        <v/>
      </c>
      <c r="AG119" s="173" t="str">
        <f>IF(AND(AG$1=Calendrier!AI$1,Calendrier!AI120="R"),Calendrier!$A120,"")</f>
        <v/>
      </c>
      <c r="AH119" s="173" t="str">
        <f>IF(AND(AH$1=Calendrier!AJ$1,Calendrier!AJ120="R"),Calendrier!$A120,"")</f>
        <v/>
      </c>
      <c r="AI119" s="173" t="str">
        <f>IF(AND(AI$1=Calendrier!AK$1,Calendrier!AK120="R"),Calendrier!$A120,"")</f>
        <v/>
      </c>
      <c r="AJ119" s="173" t="str">
        <f>IF(AND(AJ$1=Calendrier!AL$1,Calendrier!AL120="R"),Calendrier!$A120,"")</f>
        <v/>
      </c>
      <c r="AK119" s="173" t="str">
        <f>IF(AND(AK$1=Calendrier!AM$1,Calendrier!AM120="R"),Calendrier!$A120,"")</f>
        <v/>
      </c>
      <c r="AL119" s="173" t="str">
        <f>IF(AND(AL$1=Calendrier!AN$1,Calendrier!AN120="R"),Calendrier!$A120,"")</f>
        <v/>
      </c>
      <c r="AM119" s="173" t="str">
        <f>IF(AND(AM$1=Calendrier!AO$1,Calendrier!AO120="R"),Calendrier!$A120,"")</f>
        <v/>
      </c>
      <c r="AN119" s="173" t="str">
        <f>IF(AND(AN$1=Calendrier!AP$1,Calendrier!AP120="R"),Calendrier!$A120,"")</f>
        <v/>
      </c>
      <c r="AO119" s="173" t="str">
        <f>IF(AND(AO$1=Calendrier!AQ$1,Calendrier!AQ120="R"),Calendrier!$A120,"")</f>
        <v/>
      </c>
      <c r="AP119" s="173" t="str">
        <f>IF(AND(AP$1=Calendrier!AR$1,Calendrier!AR120="R"),Calendrier!$A120,"")</f>
        <v/>
      </c>
      <c r="AQ119" s="173" t="str">
        <f>IF(AND(AQ$1=Calendrier!AS$1,Calendrier!AS120="R"),Calendrier!$A120,"")</f>
        <v/>
      </c>
      <c r="AR119" s="173" t="str">
        <f>IF(AND(AR$1=Calendrier!AT$1,Calendrier!AT120="R"),Calendrier!$A120,"")</f>
        <v/>
      </c>
      <c r="AS119" s="173" t="str">
        <f>IF(AND(AS$1=Calendrier!AU$1,Calendrier!AU120="R"),Calendrier!$A120,"")</f>
        <v/>
      </c>
      <c r="AT119" s="173" t="str">
        <f>IF(AND(AT$1=Calendrier!AV$1,Calendrier!AV120="R"),Calendrier!$A120,"")</f>
        <v/>
      </c>
      <c r="AU119" s="173" t="str">
        <f>IF(AND(AU$1=Calendrier!AW$1,Calendrier!AW120="R"),Calendrier!$A120,"")</f>
        <v/>
      </c>
      <c r="AV119" s="173" t="str">
        <f>IF(AND(AV$1=Calendrier!AX$1,Calendrier!AX120="R"),Calendrier!$A120,"")</f>
        <v/>
      </c>
      <c r="AW119" s="173" t="str">
        <f>IF(AND(AW$1=Calendrier!AY$1,Calendrier!AY120="R"),Calendrier!$A120,"")</f>
        <v/>
      </c>
      <c r="AX119" s="173" t="str">
        <f>IF(AND(AX$1=Calendrier!AZ$1,Calendrier!AZ120="R"),Calendrier!$A120,"")</f>
        <v/>
      </c>
      <c r="AY119" s="173" t="str">
        <f>IF(AND(AY$1=Calendrier!BA$1,Calendrier!BA120="R"),Calendrier!$A120,"")</f>
        <v/>
      </c>
      <c r="AZ119" s="173" t="str">
        <f>IF(AND(AZ$1=Calendrier!BB$1,Calendrier!BB120="R"),Calendrier!$A120,"")</f>
        <v/>
      </c>
    </row>
    <row r="120" spans="1:52" x14ac:dyDescent="0.2">
      <c r="A120" s="173" t="str">
        <f>IF(AND(A$1=Calendrier!C$1,Calendrier!C121="R"),Calendrier!$A121,"")</f>
        <v/>
      </c>
      <c r="B120" s="173" t="str">
        <f>IF(AND(B$1=Calendrier!D$1,Calendrier!D121="R"),Calendrier!$A121,"")</f>
        <v/>
      </c>
      <c r="C120" s="173" t="str">
        <f>IF(AND(C$1=Calendrier!E$1,Calendrier!E121="R"),Calendrier!$A121,"")</f>
        <v/>
      </c>
      <c r="D120" s="173" t="str">
        <f>IF(AND(D$1=Calendrier!F$1,Calendrier!F121="R"),Calendrier!$A121,"")</f>
        <v/>
      </c>
      <c r="E120" s="173" t="str">
        <f>IF(AND(E$1=Calendrier!G$1,Calendrier!G121="R"),Calendrier!$A121,"")</f>
        <v/>
      </c>
      <c r="F120" s="173" t="str">
        <f>IF(AND(F$1=Calendrier!H$1,Calendrier!H121="R"),Calendrier!$A121,"")</f>
        <v/>
      </c>
      <c r="G120" s="173" t="str">
        <f>IF(AND(G$1=Calendrier!I$1,Calendrier!I121="R"),Calendrier!$A121,"")</f>
        <v/>
      </c>
      <c r="H120" s="173" t="str">
        <f>IF(AND(H$1=Calendrier!J$1,Calendrier!J121="R"),Calendrier!$A121,"")</f>
        <v/>
      </c>
      <c r="I120" s="173" t="str">
        <f>IF(AND(I$1=Calendrier!K$1,Calendrier!K121="R"),Calendrier!$A121,"")</f>
        <v/>
      </c>
      <c r="J120" s="173" t="str">
        <f>IF(AND(J$1=Calendrier!L$1,Calendrier!L121="R"),Calendrier!$A121,"")</f>
        <v/>
      </c>
      <c r="K120" s="173" t="str">
        <f>IF(AND(K$1=Calendrier!M$1,Calendrier!M121="R"),Calendrier!$A121,"")</f>
        <v/>
      </c>
      <c r="L120" s="173" t="str">
        <f>IF(AND(L$1=Calendrier!N$1,Calendrier!N121="R"),Calendrier!$A121,"")</f>
        <v/>
      </c>
      <c r="M120" s="173" t="str">
        <f>IF(AND(M$1=Calendrier!O$1,Calendrier!O121="R"),Calendrier!$A121,"")</f>
        <v/>
      </c>
      <c r="N120" s="173" t="str">
        <f>IF(AND(N$1=Calendrier!P$1,Calendrier!P121="R"),Calendrier!$A121,"")</f>
        <v/>
      </c>
      <c r="O120" s="173" t="str">
        <f>IF(AND(O$1=Calendrier!Q$1,Calendrier!Q121="R"),Calendrier!$A121,"")</f>
        <v/>
      </c>
      <c r="P120" s="173" t="str">
        <f>IF(AND(P$1=Calendrier!R$1,Calendrier!R121="R"),Calendrier!$A121,"")</f>
        <v/>
      </c>
      <c r="Q120" s="173" t="str">
        <f>IF(AND(Q$1=Calendrier!S$1,Calendrier!S121="R"),Calendrier!$A121,"")</f>
        <v/>
      </c>
      <c r="R120" s="173" t="str">
        <f>IF(AND(R$1=Calendrier!T$1,Calendrier!T121="R"),Calendrier!$A121,"")</f>
        <v/>
      </c>
      <c r="S120" s="173" t="str">
        <f>IF(AND(S$1=Calendrier!U$1,Calendrier!U121="R"),Calendrier!$A121,"")</f>
        <v/>
      </c>
      <c r="T120" s="173" t="str">
        <f>IF(AND(T$1=Calendrier!V$1,Calendrier!V121="R"),Calendrier!$A121,"")</f>
        <v/>
      </c>
      <c r="U120" s="173" t="str">
        <f>IF(AND(U$1=Calendrier!W$1,Calendrier!W121="R"),Calendrier!$A121,"")</f>
        <v/>
      </c>
      <c r="V120" s="173" t="str">
        <f>IF(AND(V$1=Calendrier!X$1,Calendrier!X121="R"),Calendrier!$A121,"")</f>
        <v/>
      </c>
      <c r="W120" s="173" t="str">
        <f>IF(AND(W$1=Calendrier!Y$1,Calendrier!Y121="R"),Calendrier!$A121,"")</f>
        <v/>
      </c>
      <c r="X120" s="173" t="str">
        <f>IF(AND(X$1=Calendrier!Z$1,Calendrier!Z121="R"),Calendrier!$A121,"")</f>
        <v/>
      </c>
      <c r="Y120" s="173" t="str">
        <f>IF(AND(Y$1=Calendrier!AA$1,Calendrier!AA121="R"),Calendrier!$A121,"")</f>
        <v/>
      </c>
      <c r="Z120" s="173" t="str">
        <f>IF(AND(Z$1=Calendrier!AB$1,Calendrier!AB121="R"),Calendrier!$A121,"")</f>
        <v/>
      </c>
      <c r="AA120" s="173" t="str">
        <f>IF(AND(AA$1=Calendrier!AC$1,Calendrier!AC121="R"),Calendrier!$A121,"")</f>
        <v/>
      </c>
      <c r="AB120" s="173" t="str">
        <f>IF(AND(AB$1=Calendrier!AD$1,Calendrier!AD121="R"),Calendrier!$A121,"")</f>
        <v/>
      </c>
      <c r="AC120" s="173" t="str">
        <f>IF(AND(AC$1=Calendrier!AE$1,Calendrier!AE121="R"),Calendrier!$A121,"")</f>
        <v/>
      </c>
      <c r="AD120" s="173" t="str">
        <f>IF(AND(AD$1=Calendrier!AF$1,Calendrier!AF121="R"),Calendrier!$A121,"")</f>
        <v/>
      </c>
      <c r="AE120" s="173" t="str">
        <f>IF(AND(AE$1=Calendrier!AG$1,Calendrier!AG121="R"),Calendrier!$A121,"")</f>
        <v/>
      </c>
      <c r="AF120" s="173" t="str">
        <f>IF(AND(AF$1=Calendrier!AH$1,Calendrier!AH121="R"),Calendrier!$A121,"")</f>
        <v/>
      </c>
      <c r="AG120" s="173" t="str">
        <f>IF(AND(AG$1=Calendrier!AI$1,Calendrier!AI121="R"),Calendrier!$A121,"")</f>
        <v/>
      </c>
      <c r="AH120" s="173" t="str">
        <f>IF(AND(AH$1=Calendrier!AJ$1,Calendrier!AJ121="R"),Calendrier!$A121,"")</f>
        <v/>
      </c>
      <c r="AI120" s="173" t="str">
        <f>IF(AND(AI$1=Calendrier!AK$1,Calendrier!AK121="R"),Calendrier!$A121,"")</f>
        <v/>
      </c>
      <c r="AJ120" s="173" t="str">
        <f>IF(AND(AJ$1=Calendrier!AL$1,Calendrier!AL121="R"),Calendrier!$A121,"")</f>
        <v/>
      </c>
      <c r="AK120" s="173" t="str">
        <f>IF(AND(AK$1=Calendrier!AM$1,Calendrier!AM121="R"),Calendrier!$A121,"")</f>
        <v/>
      </c>
      <c r="AL120" s="173" t="str">
        <f>IF(AND(AL$1=Calendrier!AN$1,Calendrier!AN121="R"),Calendrier!$A121,"")</f>
        <v/>
      </c>
      <c r="AM120" s="173" t="str">
        <f>IF(AND(AM$1=Calendrier!AO$1,Calendrier!AO121="R"),Calendrier!$A121,"")</f>
        <v/>
      </c>
      <c r="AN120" s="173" t="str">
        <f>IF(AND(AN$1=Calendrier!AP$1,Calendrier!AP121="R"),Calendrier!$A121,"")</f>
        <v/>
      </c>
      <c r="AO120" s="173" t="str">
        <f>IF(AND(AO$1=Calendrier!AQ$1,Calendrier!AQ121="R"),Calendrier!$A121,"")</f>
        <v/>
      </c>
      <c r="AP120" s="173" t="str">
        <f>IF(AND(AP$1=Calendrier!AR$1,Calendrier!AR121="R"),Calendrier!$A121,"")</f>
        <v/>
      </c>
      <c r="AQ120" s="173" t="str">
        <f>IF(AND(AQ$1=Calendrier!AS$1,Calendrier!AS121="R"),Calendrier!$A121,"")</f>
        <v/>
      </c>
      <c r="AR120" s="173" t="str">
        <f>IF(AND(AR$1=Calendrier!AT$1,Calendrier!AT121="R"),Calendrier!$A121,"")</f>
        <v/>
      </c>
      <c r="AS120" s="173" t="str">
        <f>IF(AND(AS$1=Calendrier!AU$1,Calendrier!AU121="R"),Calendrier!$A121,"")</f>
        <v/>
      </c>
      <c r="AT120" s="173" t="str">
        <f>IF(AND(AT$1=Calendrier!AV$1,Calendrier!AV121="R"),Calendrier!$A121,"")</f>
        <v/>
      </c>
      <c r="AU120" s="173" t="str">
        <f>IF(AND(AU$1=Calendrier!AW$1,Calendrier!AW121="R"),Calendrier!$A121,"")</f>
        <v/>
      </c>
      <c r="AV120" s="173" t="str">
        <f>IF(AND(AV$1=Calendrier!AX$1,Calendrier!AX121="R"),Calendrier!$A121,"")</f>
        <v/>
      </c>
      <c r="AW120" s="173" t="str">
        <f>IF(AND(AW$1=Calendrier!AY$1,Calendrier!AY121="R"),Calendrier!$A121,"")</f>
        <v/>
      </c>
      <c r="AX120" s="173" t="str">
        <f>IF(AND(AX$1=Calendrier!AZ$1,Calendrier!AZ121="R"),Calendrier!$A121,"")</f>
        <v/>
      </c>
      <c r="AY120" s="173" t="str">
        <f>IF(AND(AY$1=Calendrier!BA$1,Calendrier!BA121="R"),Calendrier!$A121,"")</f>
        <v/>
      </c>
      <c r="AZ120" s="173" t="str">
        <f>IF(AND(AZ$1=Calendrier!BB$1,Calendrier!BB121="R"),Calendrier!$A121,"")</f>
        <v/>
      </c>
    </row>
    <row r="121" spans="1:52" x14ac:dyDescent="0.2">
      <c r="A121" s="173" t="str">
        <f>IF(AND(A$1=Calendrier!C$1,Calendrier!C122="R"),Calendrier!$A122,"")</f>
        <v/>
      </c>
      <c r="B121" s="173" t="str">
        <f>IF(AND(B$1=Calendrier!D$1,Calendrier!D122="R"),Calendrier!$A122,"")</f>
        <v/>
      </c>
      <c r="C121" s="173" t="str">
        <f>IF(AND(C$1=Calendrier!E$1,Calendrier!E122="R"),Calendrier!$A122,"")</f>
        <v/>
      </c>
      <c r="D121" s="173" t="str">
        <f>IF(AND(D$1=Calendrier!F$1,Calendrier!F122="R"),Calendrier!$A122,"")</f>
        <v/>
      </c>
      <c r="E121" s="173" t="str">
        <f>IF(AND(E$1=Calendrier!G$1,Calendrier!G122="R"),Calendrier!$A122,"")</f>
        <v/>
      </c>
      <c r="F121" s="173" t="str">
        <f>IF(AND(F$1=Calendrier!H$1,Calendrier!H122="R"),Calendrier!$A122,"")</f>
        <v/>
      </c>
      <c r="G121" s="173" t="str">
        <f>IF(AND(G$1=Calendrier!I$1,Calendrier!I122="R"),Calendrier!$A122,"")</f>
        <v/>
      </c>
      <c r="H121" s="173" t="str">
        <f>IF(AND(H$1=Calendrier!J$1,Calendrier!J122="R"),Calendrier!$A122,"")</f>
        <v/>
      </c>
      <c r="I121" s="173" t="str">
        <f>IF(AND(I$1=Calendrier!K$1,Calendrier!K122="R"),Calendrier!$A122,"")</f>
        <v/>
      </c>
      <c r="J121" s="173" t="str">
        <f>IF(AND(J$1=Calendrier!L$1,Calendrier!L122="R"),Calendrier!$A122,"")</f>
        <v/>
      </c>
      <c r="K121" s="173" t="str">
        <f>IF(AND(K$1=Calendrier!M$1,Calendrier!M122="R"),Calendrier!$A122,"")</f>
        <v/>
      </c>
      <c r="L121" s="173" t="str">
        <f>IF(AND(L$1=Calendrier!N$1,Calendrier!N122="R"),Calendrier!$A122,"")</f>
        <v/>
      </c>
      <c r="M121" s="173" t="str">
        <f>IF(AND(M$1=Calendrier!O$1,Calendrier!O122="R"),Calendrier!$A122,"")</f>
        <v/>
      </c>
      <c r="N121" s="173" t="str">
        <f>IF(AND(N$1=Calendrier!P$1,Calendrier!P122="R"),Calendrier!$A122,"")</f>
        <v/>
      </c>
      <c r="O121" s="173" t="str">
        <f>IF(AND(O$1=Calendrier!Q$1,Calendrier!Q122="R"),Calendrier!$A122,"")</f>
        <v/>
      </c>
      <c r="P121" s="173" t="str">
        <f>IF(AND(P$1=Calendrier!R$1,Calendrier!R122="R"),Calendrier!$A122,"")</f>
        <v/>
      </c>
      <c r="Q121" s="173" t="str">
        <f>IF(AND(Q$1=Calendrier!S$1,Calendrier!S122="R"),Calendrier!$A122,"")</f>
        <v/>
      </c>
      <c r="R121" s="173" t="str">
        <f>IF(AND(R$1=Calendrier!T$1,Calendrier!T122="R"),Calendrier!$A122,"")</f>
        <v/>
      </c>
      <c r="S121" s="173" t="str">
        <f>IF(AND(S$1=Calendrier!U$1,Calendrier!U122="R"),Calendrier!$A122,"")</f>
        <v/>
      </c>
      <c r="T121" s="173" t="str">
        <f>IF(AND(T$1=Calendrier!V$1,Calendrier!V122="R"),Calendrier!$A122,"")</f>
        <v/>
      </c>
      <c r="U121" s="173" t="str">
        <f>IF(AND(U$1=Calendrier!W$1,Calendrier!W122="R"),Calendrier!$A122,"")</f>
        <v/>
      </c>
      <c r="V121" s="173" t="str">
        <f>IF(AND(V$1=Calendrier!X$1,Calendrier!X122="R"),Calendrier!$A122,"")</f>
        <v/>
      </c>
      <c r="W121" s="173" t="str">
        <f>IF(AND(W$1=Calendrier!Y$1,Calendrier!Y122="R"),Calendrier!$A122,"")</f>
        <v/>
      </c>
      <c r="X121" s="173" t="str">
        <f>IF(AND(X$1=Calendrier!Z$1,Calendrier!Z122="R"),Calendrier!$A122,"")</f>
        <v/>
      </c>
      <c r="Y121" s="173" t="str">
        <f>IF(AND(Y$1=Calendrier!AA$1,Calendrier!AA122="R"),Calendrier!$A122,"")</f>
        <v/>
      </c>
      <c r="Z121" s="173" t="str">
        <f>IF(AND(Z$1=Calendrier!AB$1,Calendrier!AB122="R"),Calendrier!$A122,"")</f>
        <v/>
      </c>
      <c r="AA121" s="173" t="str">
        <f>IF(AND(AA$1=Calendrier!AC$1,Calendrier!AC122="R"),Calendrier!$A122,"")</f>
        <v/>
      </c>
      <c r="AB121" s="173" t="str">
        <f>IF(AND(AB$1=Calendrier!AD$1,Calendrier!AD122="R"),Calendrier!$A122,"")</f>
        <v/>
      </c>
      <c r="AC121" s="173" t="str">
        <f>IF(AND(AC$1=Calendrier!AE$1,Calendrier!AE122="R"),Calendrier!$A122,"")</f>
        <v/>
      </c>
      <c r="AD121" s="173" t="str">
        <f>IF(AND(AD$1=Calendrier!AF$1,Calendrier!AF122="R"),Calendrier!$A122,"")</f>
        <v/>
      </c>
      <c r="AE121" s="173" t="str">
        <f>IF(AND(AE$1=Calendrier!AG$1,Calendrier!AG122="R"),Calendrier!$A122,"")</f>
        <v/>
      </c>
      <c r="AF121" s="173" t="str">
        <f>IF(AND(AF$1=Calendrier!AH$1,Calendrier!AH122="R"),Calendrier!$A122,"")</f>
        <v/>
      </c>
      <c r="AG121" s="173" t="str">
        <f>IF(AND(AG$1=Calendrier!AI$1,Calendrier!AI122="R"),Calendrier!$A122,"")</f>
        <v/>
      </c>
      <c r="AH121" s="173" t="str">
        <f>IF(AND(AH$1=Calendrier!AJ$1,Calendrier!AJ122="R"),Calendrier!$A122,"")</f>
        <v/>
      </c>
      <c r="AI121" s="173" t="str">
        <f>IF(AND(AI$1=Calendrier!AK$1,Calendrier!AK122="R"),Calendrier!$A122,"")</f>
        <v/>
      </c>
      <c r="AJ121" s="173" t="str">
        <f>IF(AND(AJ$1=Calendrier!AL$1,Calendrier!AL122="R"),Calendrier!$A122,"")</f>
        <v/>
      </c>
      <c r="AK121" s="173" t="str">
        <f>IF(AND(AK$1=Calendrier!AM$1,Calendrier!AM122="R"),Calendrier!$A122,"")</f>
        <v/>
      </c>
      <c r="AL121" s="173" t="str">
        <f>IF(AND(AL$1=Calendrier!AN$1,Calendrier!AN122="R"),Calendrier!$A122,"")</f>
        <v/>
      </c>
      <c r="AM121" s="173" t="str">
        <f>IF(AND(AM$1=Calendrier!AO$1,Calendrier!AO122="R"),Calendrier!$A122,"")</f>
        <v/>
      </c>
      <c r="AN121" s="173" t="str">
        <f>IF(AND(AN$1=Calendrier!AP$1,Calendrier!AP122="R"),Calendrier!$A122,"")</f>
        <v/>
      </c>
      <c r="AO121" s="173" t="str">
        <f>IF(AND(AO$1=Calendrier!AQ$1,Calendrier!AQ122="R"),Calendrier!$A122,"")</f>
        <v/>
      </c>
      <c r="AP121" s="173" t="str">
        <f>IF(AND(AP$1=Calendrier!AR$1,Calendrier!AR122="R"),Calendrier!$A122,"")</f>
        <v/>
      </c>
      <c r="AQ121" s="173" t="str">
        <f>IF(AND(AQ$1=Calendrier!AS$1,Calendrier!AS122="R"),Calendrier!$A122,"")</f>
        <v/>
      </c>
      <c r="AR121" s="173" t="str">
        <f>IF(AND(AR$1=Calendrier!AT$1,Calendrier!AT122="R"),Calendrier!$A122,"")</f>
        <v/>
      </c>
      <c r="AS121" s="173" t="str">
        <f>IF(AND(AS$1=Calendrier!AU$1,Calendrier!AU122="R"),Calendrier!$A122,"")</f>
        <v/>
      </c>
      <c r="AT121" s="173" t="str">
        <f>IF(AND(AT$1=Calendrier!AV$1,Calendrier!AV122="R"),Calendrier!$A122,"")</f>
        <v/>
      </c>
      <c r="AU121" s="173" t="str">
        <f>IF(AND(AU$1=Calendrier!AW$1,Calendrier!AW122="R"),Calendrier!$A122,"")</f>
        <v/>
      </c>
      <c r="AV121" s="173" t="str">
        <f>IF(AND(AV$1=Calendrier!AX$1,Calendrier!AX122="R"),Calendrier!$A122,"")</f>
        <v/>
      </c>
      <c r="AW121" s="173" t="str">
        <f>IF(AND(AW$1=Calendrier!AY$1,Calendrier!AY122="R"),Calendrier!$A122,"")</f>
        <v/>
      </c>
      <c r="AX121" s="173" t="str">
        <f>IF(AND(AX$1=Calendrier!AZ$1,Calendrier!AZ122="R"),Calendrier!$A122,"")</f>
        <v/>
      </c>
      <c r="AY121" s="173" t="str">
        <f>IF(AND(AY$1=Calendrier!BA$1,Calendrier!BA122="R"),Calendrier!$A122,"")</f>
        <v/>
      </c>
      <c r="AZ121" s="173" t="str">
        <f>IF(AND(AZ$1=Calendrier!BB$1,Calendrier!BB122="R"),Calendrier!$A122,"")</f>
        <v/>
      </c>
    </row>
    <row r="122" spans="1:52" x14ac:dyDescent="0.2">
      <c r="A122" s="173" t="str">
        <f>IF(AND(A$1=Calendrier!C$1,Calendrier!C123="R"),Calendrier!$A123,"")</f>
        <v/>
      </c>
      <c r="B122" s="173" t="str">
        <f>IF(AND(B$1=Calendrier!D$1,Calendrier!D123="R"),Calendrier!$A123,"")</f>
        <v/>
      </c>
      <c r="C122" s="173" t="str">
        <f>IF(AND(C$1=Calendrier!E$1,Calendrier!E123="R"),Calendrier!$A123,"")</f>
        <v/>
      </c>
      <c r="D122" s="173" t="str">
        <f>IF(AND(D$1=Calendrier!F$1,Calendrier!F123="R"),Calendrier!$A123,"")</f>
        <v/>
      </c>
      <c r="E122" s="173" t="str">
        <f>IF(AND(E$1=Calendrier!G$1,Calendrier!G123="R"),Calendrier!$A123,"")</f>
        <v/>
      </c>
      <c r="F122" s="173" t="str">
        <f>IF(AND(F$1=Calendrier!H$1,Calendrier!H123="R"),Calendrier!$A123,"")</f>
        <v/>
      </c>
      <c r="G122" s="173" t="str">
        <f>IF(AND(G$1=Calendrier!I$1,Calendrier!I123="R"),Calendrier!$A123,"")</f>
        <v/>
      </c>
      <c r="H122" s="173" t="str">
        <f>IF(AND(H$1=Calendrier!J$1,Calendrier!J123="R"),Calendrier!$A123,"")</f>
        <v/>
      </c>
      <c r="I122" s="173" t="str">
        <f>IF(AND(I$1=Calendrier!K$1,Calendrier!K123="R"),Calendrier!$A123,"")</f>
        <v/>
      </c>
      <c r="J122" s="173" t="str">
        <f>IF(AND(J$1=Calendrier!L$1,Calendrier!L123="R"),Calendrier!$A123,"")</f>
        <v/>
      </c>
      <c r="K122" s="173" t="str">
        <f>IF(AND(K$1=Calendrier!M$1,Calendrier!M123="R"),Calendrier!$A123,"")</f>
        <v/>
      </c>
      <c r="L122" s="173" t="str">
        <f>IF(AND(L$1=Calendrier!N$1,Calendrier!N123="R"),Calendrier!$A123,"")</f>
        <v/>
      </c>
      <c r="M122" s="173" t="str">
        <f>IF(AND(M$1=Calendrier!O$1,Calendrier!O123="R"),Calendrier!$A123,"")</f>
        <v/>
      </c>
      <c r="N122" s="173" t="str">
        <f>IF(AND(N$1=Calendrier!P$1,Calendrier!P123="R"),Calendrier!$A123,"")</f>
        <v/>
      </c>
      <c r="O122" s="173" t="str">
        <f>IF(AND(O$1=Calendrier!Q$1,Calendrier!Q123="R"),Calendrier!$A123,"")</f>
        <v/>
      </c>
      <c r="P122" s="173" t="str">
        <f>IF(AND(P$1=Calendrier!R$1,Calendrier!R123="R"),Calendrier!$A123,"")</f>
        <v/>
      </c>
      <c r="Q122" s="173" t="str">
        <f>IF(AND(Q$1=Calendrier!S$1,Calendrier!S123="R"),Calendrier!$A123,"")</f>
        <v/>
      </c>
      <c r="R122" s="173" t="str">
        <f>IF(AND(R$1=Calendrier!T$1,Calendrier!T123="R"),Calendrier!$A123,"")</f>
        <v/>
      </c>
      <c r="S122" s="173" t="str">
        <f>IF(AND(S$1=Calendrier!U$1,Calendrier!U123="R"),Calendrier!$A123,"")</f>
        <v/>
      </c>
      <c r="T122" s="173" t="str">
        <f>IF(AND(T$1=Calendrier!V$1,Calendrier!V123="R"),Calendrier!$A123,"")</f>
        <v/>
      </c>
      <c r="U122" s="173" t="str">
        <f>IF(AND(U$1=Calendrier!W$1,Calendrier!W123="R"),Calendrier!$A123,"")</f>
        <v/>
      </c>
      <c r="V122" s="173" t="str">
        <f>IF(AND(V$1=Calendrier!X$1,Calendrier!X123="R"),Calendrier!$A123,"")</f>
        <v/>
      </c>
      <c r="W122" s="173" t="str">
        <f>IF(AND(W$1=Calendrier!Y$1,Calendrier!Y123="R"),Calendrier!$A123,"")</f>
        <v/>
      </c>
      <c r="X122" s="173" t="str">
        <f>IF(AND(X$1=Calendrier!Z$1,Calendrier!Z123="R"),Calendrier!$A123,"")</f>
        <v/>
      </c>
      <c r="Y122" s="173" t="str">
        <f>IF(AND(Y$1=Calendrier!AA$1,Calendrier!AA123="R"),Calendrier!$A123,"")</f>
        <v/>
      </c>
      <c r="Z122" s="173" t="str">
        <f>IF(AND(Z$1=Calendrier!AB$1,Calendrier!AB123="R"),Calendrier!$A123,"")</f>
        <v/>
      </c>
      <c r="AA122" s="173" t="str">
        <f>IF(AND(AA$1=Calendrier!AC$1,Calendrier!AC123="R"),Calendrier!$A123,"")</f>
        <v/>
      </c>
      <c r="AB122" s="173" t="str">
        <f>IF(AND(AB$1=Calendrier!AD$1,Calendrier!AD123="R"),Calendrier!$A123,"")</f>
        <v/>
      </c>
      <c r="AC122" s="173" t="str">
        <f>IF(AND(AC$1=Calendrier!AE$1,Calendrier!AE123="R"),Calendrier!$A123,"")</f>
        <v/>
      </c>
      <c r="AD122" s="173" t="str">
        <f>IF(AND(AD$1=Calendrier!AF$1,Calendrier!AF123="R"),Calendrier!$A123,"")</f>
        <v/>
      </c>
      <c r="AE122" s="173" t="str">
        <f>IF(AND(AE$1=Calendrier!AG$1,Calendrier!AG123="R"),Calendrier!$A123,"")</f>
        <v/>
      </c>
      <c r="AF122" s="173" t="str">
        <f>IF(AND(AF$1=Calendrier!AH$1,Calendrier!AH123="R"),Calendrier!$A123,"")</f>
        <v/>
      </c>
      <c r="AG122" s="173" t="str">
        <f>IF(AND(AG$1=Calendrier!AI$1,Calendrier!AI123="R"),Calendrier!$A123,"")</f>
        <v/>
      </c>
      <c r="AH122" s="173" t="str">
        <f>IF(AND(AH$1=Calendrier!AJ$1,Calendrier!AJ123="R"),Calendrier!$A123,"")</f>
        <v/>
      </c>
      <c r="AI122" s="173" t="str">
        <f>IF(AND(AI$1=Calendrier!AK$1,Calendrier!AK123="R"),Calendrier!$A123,"")</f>
        <v/>
      </c>
      <c r="AJ122" s="173" t="str">
        <f>IF(AND(AJ$1=Calendrier!AL$1,Calendrier!AL123="R"),Calendrier!$A123,"")</f>
        <v/>
      </c>
      <c r="AK122" s="173" t="str">
        <f>IF(AND(AK$1=Calendrier!AM$1,Calendrier!AM123="R"),Calendrier!$A123,"")</f>
        <v/>
      </c>
      <c r="AL122" s="173" t="str">
        <f>IF(AND(AL$1=Calendrier!AN$1,Calendrier!AN123="R"),Calendrier!$A123,"")</f>
        <v/>
      </c>
      <c r="AM122" s="173" t="str">
        <f>IF(AND(AM$1=Calendrier!AO$1,Calendrier!AO123="R"),Calendrier!$A123,"")</f>
        <v/>
      </c>
      <c r="AN122" s="173" t="str">
        <f>IF(AND(AN$1=Calendrier!AP$1,Calendrier!AP123="R"),Calendrier!$A123,"")</f>
        <v/>
      </c>
      <c r="AO122" s="173" t="str">
        <f>IF(AND(AO$1=Calendrier!AQ$1,Calendrier!AQ123="R"),Calendrier!$A123,"")</f>
        <v/>
      </c>
      <c r="AP122" s="173" t="str">
        <f>IF(AND(AP$1=Calendrier!AR$1,Calendrier!AR123="R"),Calendrier!$A123,"")</f>
        <v/>
      </c>
      <c r="AQ122" s="173" t="str">
        <f>IF(AND(AQ$1=Calendrier!AS$1,Calendrier!AS123="R"),Calendrier!$A123,"")</f>
        <v/>
      </c>
      <c r="AR122" s="173" t="str">
        <f>IF(AND(AR$1=Calendrier!AT$1,Calendrier!AT123="R"),Calendrier!$A123,"")</f>
        <v/>
      </c>
      <c r="AS122" s="173" t="str">
        <f>IF(AND(AS$1=Calendrier!AU$1,Calendrier!AU123="R"),Calendrier!$A123,"")</f>
        <v/>
      </c>
      <c r="AT122" s="173" t="str">
        <f>IF(AND(AT$1=Calendrier!AV$1,Calendrier!AV123="R"),Calendrier!$A123,"")</f>
        <v/>
      </c>
      <c r="AU122" s="173" t="str">
        <f>IF(AND(AU$1=Calendrier!AW$1,Calendrier!AW123="R"),Calendrier!$A123,"")</f>
        <v/>
      </c>
      <c r="AV122" s="173" t="str">
        <f>IF(AND(AV$1=Calendrier!AX$1,Calendrier!AX123="R"),Calendrier!$A123,"")</f>
        <v/>
      </c>
      <c r="AW122" s="173" t="str">
        <f>IF(AND(AW$1=Calendrier!AY$1,Calendrier!AY123="R"),Calendrier!$A123,"")</f>
        <v/>
      </c>
      <c r="AX122" s="173" t="str">
        <f>IF(AND(AX$1=Calendrier!AZ$1,Calendrier!AZ123="R"),Calendrier!$A123,"")</f>
        <v/>
      </c>
      <c r="AY122" s="173" t="str">
        <f>IF(AND(AY$1=Calendrier!BA$1,Calendrier!BA123="R"),Calendrier!$A123,"")</f>
        <v/>
      </c>
      <c r="AZ122" s="173" t="str">
        <f>IF(AND(AZ$1=Calendrier!BB$1,Calendrier!BB123="R"),Calendrier!$A123,"")</f>
        <v/>
      </c>
    </row>
    <row r="123" spans="1:52" x14ac:dyDescent="0.2">
      <c r="A123" s="173" t="str">
        <f>IF(AND(A$1=Calendrier!C$1,Calendrier!C124="R"),Calendrier!$A124,"")</f>
        <v/>
      </c>
      <c r="B123" s="173" t="str">
        <f>IF(AND(B$1=Calendrier!D$1,Calendrier!D124="R"),Calendrier!$A124,"")</f>
        <v/>
      </c>
      <c r="C123" s="173" t="str">
        <f>IF(AND(C$1=Calendrier!E$1,Calendrier!E124="R"),Calendrier!$A124,"")</f>
        <v/>
      </c>
      <c r="D123" s="173" t="str">
        <f>IF(AND(D$1=Calendrier!F$1,Calendrier!F124="R"),Calendrier!$A124,"")</f>
        <v/>
      </c>
      <c r="E123" s="173" t="str">
        <f>IF(AND(E$1=Calendrier!G$1,Calendrier!G124="R"),Calendrier!$A124,"")</f>
        <v/>
      </c>
      <c r="F123" s="173" t="str">
        <f>IF(AND(F$1=Calendrier!H$1,Calendrier!H124="R"),Calendrier!$A124,"")</f>
        <v/>
      </c>
      <c r="G123" s="173" t="str">
        <f>IF(AND(G$1=Calendrier!I$1,Calendrier!I124="R"),Calendrier!$A124,"")</f>
        <v/>
      </c>
      <c r="H123" s="173" t="str">
        <f>IF(AND(H$1=Calendrier!J$1,Calendrier!J124="R"),Calendrier!$A124,"")</f>
        <v/>
      </c>
      <c r="I123" s="173" t="str">
        <f>IF(AND(I$1=Calendrier!K$1,Calendrier!K124="R"),Calendrier!$A124,"")</f>
        <v/>
      </c>
      <c r="J123" s="173" t="str">
        <f>IF(AND(J$1=Calendrier!L$1,Calendrier!L124="R"),Calendrier!$A124,"")</f>
        <v/>
      </c>
      <c r="K123" s="173" t="str">
        <f>IF(AND(K$1=Calendrier!M$1,Calendrier!M124="R"),Calendrier!$A124,"")</f>
        <v/>
      </c>
      <c r="L123" s="173" t="str">
        <f>IF(AND(L$1=Calendrier!N$1,Calendrier!N124="R"),Calendrier!$A124,"")</f>
        <v/>
      </c>
      <c r="M123" s="173" t="str">
        <f>IF(AND(M$1=Calendrier!O$1,Calendrier!O124="R"),Calendrier!$A124,"")</f>
        <v/>
      </c>
      <c r="N123" s="173" t="str">
        <f>IF(AND(N$1=Calendrier!P$1,Calendrier!P124="R"),Calendrier!$A124,"")</f>
        <v/>
      </c>
      <c r="O123" s="173" t="str">
        <f>IF(AND(O$1=Calendrier!Q$1,Calendrier!Q124="R"),Calendrier!$A124,"")</f>
        <v/>
      </c>
      <c r="P123" s="173" t="str">
        <f>IF(AND(P$1=Calendrier!R$1,Calendrier!R124="R"),Calendrier!$A124,"")</f>
        <v/>
      </c>
      <c r="Q123" s="173" t="str">
        <f>IF(AND(Q$1=Calendrier!S$1,Calendrier!S124="R"),Calendrier!$A124,"")</f>
        <v/>
      </c>
      <c r="R123" s="173" t="str">
        <f>IF(AND(R$1=Calendrier!T$1,Calendrier!T124="R"),Calendrier!$A124,"")</f>
        <v/>
      </c>
      <c r="S123" s="173" t="str">
        <f>IF(AND(S$1=Calendrier!U$1,Calendrier!U124="R"),Calendrier!$A124,"")</f>
        <v/>
      </c>
      <c r="T123" s="173" t="str">
        <f>IF(AND(T$1=Calendrier!V$1,Calendrier!V124="R"),Calendrier!$A124,"")</f>
        <v/>
      </c>
      <c r="U123" s="173" t="str">
        <f>IF(AND(U$1=Calendrier!W$1,Calendrier!W124="R"),Calendrier!$A124,"")</f>
        <v/>
      </c>
      <c r="V123" s="173" t="str">
        <f>IF(AND(V$1=Calendrier!X$1,Calendrier!X124="R"),Calendrier!$A124,"")</f>
        <v/>
      </c>
      <c r="W123" s="173" t="str">
        <f>IF(AND(W$1=Calendrier!Y$1,Calendrier!Y124="R"),Calendrier!$A124,"")</f>
        <v/>
      </c>
      <c r="X123" s="173" t="str">
        <f>IF(AND(X$1=Calendrier!Z$1,Calendrier!Z124="R"),Calendrier!$A124,"")</f>
        <v/>
      </c>
      <c r="Y123" s="173" t="str">
        <f>IF(AND(Y$1=Calendrier!AA$1,Calendrier!AA124="R"),Calendrier!$A124,"")</f>
        <v/>
      </c>
      <c r="Z123" s="173" t="str">
        <f>IF(AND(Z$1=Calendrier!AB$1,Calendrier!AB124="R"),Calendrier!$A124,"")</f>
        <v/>
      </c>
      <c r="AA123" s="173" t="str">
        <f>IF(AND(AA$1=Calendrier!AC$1,Calendrier!AC124="R"),Calendrier!$A124,"")</f>
        <v/>
      </c>
      <c r="AB123" s="173" t="str">
        <f>IF(AND(AB$1=Calendrier!AD$1,Calendrier!AD124="R"),Calendrier!$A124,"")</f>
        <v/>
      </c>
      <c r="AC123" s="173" t="str">
        <f>IF(AND(AC$1=Calendrier!AE$1,Calendrier!AE124="R"),Calendrier!$A124,"")</f>
        <v/>
      </c>
      <c r="AD123" s="173" t="str">
        <f>IF(AND(AD$1=Calendrier!AF$1,Calendrier!AF124="R"),Calendrier!$A124,"")</f>
        <v/>
      </c>
      <c r="AE123" s="173" t="str">
        <f>IF(AND(AE$1=Calendrier!AG$1,Calendrier!AG124="R"),Calendrier!$A124,"")</f>
        <v/>
      </c>
      <c r="AF123" s="173" t="str">
        <f>IF(AND(AF$1=Calendrier!AH$1,Calendrier!AH124="R"),Calendrier!$A124,"")</f>
        <v/>
      </c>
      <c r="AG123" s="173" t="str">
        <f>IF(AND(AG$1=Calendrier!AI$1,Calendrier!AI124="R"),Calendrier!$A124,"")</f>
        <v/>
      </c>
      <c r="AH123" s="173" t="str">
        <f>IF(AND(AH$1=Calendrier!AJ$1,Calendrier!AJ124="R"),Calendrier!$A124,"")</f>
        <v/>
      </c>
      <c r="AI123" s="173" t="str">
        <f>IF(AND(AI$1=Calendrier!AK$1,Calendrier!AK124="R"),Calendrier!$A124,"")</f>
        <v/>
      </c>
      <c r="AJ123" s="173" t="str">
        <f>IF(AND(AJ$1=Calendrier!AL$1,Calendrier!AL124="R"),Calendrier!$A124,"")</f>
        <v/>
      </c>
      <c r="AK123" s="173" t="str">
        <f>IF(AND(AK$1=Calendrier!AM$1,Calendrier!AM124="R"),Calendrier!$A124,"")</f>
        <v/>
      </c>
      <c r="AL123" s="173" t="str">
        <f>IF(AND(AL$1=Calendrier!AN$1,Calendrier!AN124="R"),Calendrier!$A124,"")</f>
        <v/>
      </c>
      <c r="AM123" s="173" t="str">
        <f>IF(AND(AM$1=Calendrier!AO$1,Calendrier!AO124="R"),Calendrier!$A124,"")</f>
        <v/>
      </c>
      <c r="AN123" s="173" t="str">
        <f>IF(AND(AN$1=Calendrier!AP$1,Calendrier!AP124="R"),Calendrier!$A124,"")</f>
        <v/>
      </c>
      <c r="AO123" s="173" t="str">
        <f>IF(AND(AO$1=Calendrier!AQ$1,Calendrier!AQ124="R"),Calendrier!$A124,"")</f>
        <v/>
      </c>
      <c r="AP123" s="173" t="str">
        <f>IF(AND(AP$1=Calendrier!AR$1,Calendrier!AR124="R"),Calendrier!$A124,"")</f>
        <v/>
      </c>
      <c r="AQ123" s="173" t="str">
        <f>IF(AND(AQ$1=Calendrier!AS$1,Calendrier!AS124="R"),Calendrier!$A124,"")</f>
        <v/>
      </c>
      <c r="AR123" s="173" t="str">
        <f>IF(AND(AR$1=Calendrier!AT$1,Calendrier!AT124="R"),Calendrier!$A124,"")</f>
        <v/>
      </c>
      <c r="AS123" s="173" t="str">
        <f>IF(AND(AS$1=Calendrier!AU$1,Calendrier!AU124="R"),Calendrier!$A124,"")</f>
        <v/>
      </c>
      <c r="AT123" s="173" t="str">
        <f>IF(AND(AT$1=Calendrier!AV$1,Calendrier!AV124="R"),Calendrier!$A124,"")</f>
        <v/>
      </c>
      <c r="AU123" s="173" t="str">
        <f>IF(AND(AU$1=Calendrier!AW$1,Calendrier!AW124="R"),Calendrier!$A124,"")</f>
        <v/>
      </c>
      <c r="AV123" s="173" t="str">
        <f>IF(AND(AV$1=Calendrier!AX$1,Calendrier!AX124="R"),Calendrier!$A124,"")</f>
        <v/>
      </c>
      <c r="AW123" s="173" t="str">
        <f>IF(AND(AW$1=Calendrier!AY$1,Calendrier!AY124="R"),Calendrier!$A124,"")</f>
        <v/>
      </c>
      <c r="AX123" s="173" t="str">
        <f>IF(AND(AX$1=Calendrier!AZ$1,Calendrier!AZ124="R"),Calendrier!$A124,"")</f>
        <v/>
      </c>
      <c r="AY123" s="173" t="str">
        <f>IF(AND(AY$1=Calendrier!BA$1,Calendrier!BA124="R"),Calendrier!$A124,"")</f>
        <v/>
      </c>
      <c r="AZ123" s="173" t="str">
        <f>IF(AND(AZ$1=Calendrier!BB$1,Calendrier!BB124="R"),Calendrier!$A124,"")</f>
        <v/>
      </c>
    </row>
    <row r="124" spans="1:52" x14ac:dyDescent="0.2">
      <c r="A124" s="173" t="str">
        <f>IF(AND(A$1=Calendrier!C$1,Calendrier!C125="R"),Calendrier!$A125,"")</f>
        <v/>
      </c>
      <c r="B124" s="173" t="str">
        <f>IF(AND(B$1=Calendrier!D$1,Calendrier!D125="R"),Calendrier!$A125,"")</f>
        <v/>
      </c>
      <c r="C124" s="173" t="str">
        <f>IF(AND(C$1=Calendrier!E$1,Calendrier!E125="R"),Calendrier!$A125,"")</f>
        <v/>
      </c>
      <c r="D124" s="173" t="str">
        <f>IF(AND(D$1=Calendrier!F$1,Calendrier!F125="R"),Calendrier!$A125,"")</f>
        <v/>
      </c>
      <c r="E124" s="173" t="str">
        <f>IF(AND(E$1=Calendrier!G$1,Calendrier!G125="R"),Calendrier!$A125,"")</f>
        <v/>
      </c>
      <c r="F124" s="173" t="str">
        <f>IF(AND(F$1=Calendrier!H$1,Calendrier!H125="R"),Calendrier!$A125,"")</f>
        <v/>
      </c>
      <c r="G124" s="173" t="str">
        <f>IF(AND(G$1=Calendrier!I$1,Calendrier!I125="R"),Calendrier!$A125,"")</f>
        <v/>
      </c>
      <c r="H124" s="173" t="str">
        <f>IF(AND(H$1=Calendrier!J$1,Calendrier!J125="R"),Calendrier!$A125,"")</f>
        <v/>
      </c>
      <c r="I124" s="173" t="str">
        <f>IF(AND(I$1=Calendrier!K$1,Calendrier!K125="R"),Calendrier!$A125,"")</f>
        <v/>
      </c>
      <c r="J124" s="173" t="str">
        <f>IF(AND(J$1=Calendrier!L$1,Calendrier!L125="R"),Calendrier!$A125,"")</f>
        <v/>
      </c>
      <c r="K124" s="173" t="str">
        <f>IF(AND(K$1=Calendrier!M$1,Calendrier!M125="R"),Calendrier!$A125,"")</f>
        <v/>
      </c>
      <c r="L124" s="173" t="str">
        <f>IF(AND(L$1=Calendrier!N$1,Calendrier!N125="R"),Calendrier!$A125,"")</f>
        <v/>
      </c>
      <c r="M124" s="173" t="str">
        <f>IF(AND(M$1=Calendrier!O$1,Calendrier!O125="R"),Calendrier!$A125,"")</f>
        <v/>
      </c>
      <c r="N124" s="173" t="str">
        <f>IF(AND(N$1=Calendrier!P$1,Calendrier!P125="R"),Calendrier!$A125,"")</f>
        <v/>
      </c>
      <c r="O124" s="173" t="str">
        <f>IF(AND(O$1=Calendrier!Q$1,Calendrier!Q125="R"),Calendrier!$A125,"")</f>
        <v/>
      </c>
      <c r="P124" s="173" t="str">
        <f>IF(AND(P$1=Calendrier!R$1,Calendrier!R125="R"),Calendrier!$A125,"")</f>
        <v/>
      </c>
      <c r="Q124" s="173" t="str">
        <f>IF(AND(Q$1=Calendrier!S$1,Calendrier!S125="R"),Calendrier!$A125,"")</f>
        <v/>
      </c>
      <c r="R124" s="173" t="str">
        <f>IF(AND(R$1=Calendrier!T$1,Calendrier!T125="R"),Calendrier!$A125,"")</f>
        <v/>
      </c>
      <c r="S124" s="173" t="str">
        <f>IF(AND(S$1=Calendrier!U$1,Calendrier!U125="R"),Calendrier!$A125,"")</f>
        <v/>
      </c>
      <c r="T124" s="173" t="str">
        <f>IF(AND(T$1=Calendrier!V$1,Calendrier!V125="R"),Calendrier!$A125,"")</f>
        <v/>
      </c>
      <c r="U124" s="173" t="str">
        <f>IF(AND(U$1=Calendrier!W$1,Calendrier!W125="R"),Calendrier!$A125,"")</f>
        <v/>
      </c>
      <c r="V124" s="173" t="str">
        <f>IF(AND(V$1=Calendrier!X$1,Calendrier!X125="R"),Calendrier!$A125,"")</f>
        <v/>
      </c>
      <c r="W124" s="173" t="str">
        <f>IF(AND(W$1=Calendrier!Y$1,Calendrier!Y125="R"),Calendrier!$A125,"")</f>
        <v/>
      </c>
      <c r="X124" s="173" t="str">
        <f>IF(AND(X$1=Calendrier!Z$1,Calendrier!Z125="R"),Calendrier!$A125,"")</f>
        <v/>
      </c>
      <c r="Y124" s="173" t="str">
        <f>IF(AND(Y$1=Calendrier!AA$1,Calendrier!AA125="R"),Calendrier!$A125,"")</f>
        <v/>
      </c>
      <c r="Z124" s="173" t="str">
        <f>IF(AND(Z$1=Calendrier!AB$1,Calendrier!AB125="R"),Calendrier!$A125,"")</f>
        <v/>
      </c>
      <c r="AA124" s="173" t="str">
        <f>IF(AND(AA$1=Calendrier!AC$1,Calendrier!AC125="R"),Calendrier!$A125,"")</f>
        <v/>
      </c>
      <c r="AB124" s="173" t="str">
        <f>IF(AND(AB$1=Calendrier!AD$1,Calendrier!AD125="R"),Calendrier!$A125,"")</f>
        <v/>
      </c>
      <c r="AC124" s="173" t="str">
        <f>IF(AND(AC$1=Calendrier!AE$1,Calendrier!AE125="R"),Calendrier!$A125,"")</f>
        <v/>
      </c>
      <c r="AD124" s="173" t="str">
        <f>IF(AND(AD$1=Calendrier!AF$1,Calendrier!AF125="R"),Calendrier!$A125,"")</f>
        <v/>
      </c>
      <c r="AE124" s="173" t="str">
        <f>IF(AND(AE$1=Calendrier!AG$1,Calendrier!AG125="R"),Calendrier!$A125,"")</f>
        <v/>
      </c>
      <c r="AF124" s="173" t="str">
        <f>IF(AND(AF$1=Calendrier!AH$1,Calendrier!AH125="R"),Calendrier!$A125,"")</f>
        <v/>
      </c>
      <c r="AG124" s="173" t="str">
        <f>IF(AND(AG$1=Calendrier!AI$1,Calendrier!AI125="R"),Calendrier!$A125,"")</f>
        <v/>
      </c>
      <c r="AH124" s="173" t="str">
        <f>IF(AND(AH$1=Calendrier!AJ$1,Calendrier!AJ125="R"),Calendrier!$A125,"")</f>
        <v/>
      </c>
      <c r="AI124" s="173" t="str">
        <f>IF(AND(AI$1=Calendrier!AK$1,Calendrier!AK125="R"),Calendrier!$A125,"")</f>
        <v/>
      </c>
      <c r="AJ124" s="173" t="str">
        <f>IF(AND(AJ$1=Calendrier!AL$1,Calendrier!AL125="R"),Calendrier!$A125,"")</f>
        <v/>
      </c>
      <c r="AK124" s="173" t="str">
        <f>IF(AND(AK$1=Calendrier!AM$1,Calendrier!AM125="R"),Calendrier!$A125,"")</f>
        <v/>
      </c>
      <c r="AL124" s="173" t="str">
        <f>IF(AND(AL$1=Calendrier!AN$1,Calendrier!AN125="R"),Calendrier!$A125,"")</f>
        <v/>
      </c>
      <c r="AM124" s="173" t="str">
        <f>IF(AND(AM$1=Calendrier!AO$1,Calendrier!AO125="R"),Calendrier!$A125,"")</f>
        <v/>
      </c>
      <c r="AN124" s="173" t="str">
        <f>IF(AND(AN$1=Calendrier!AP$1,Calendrier!AP125="R"),Calendrier!$A125,"")</f>
        <v/>
      </c>
      <c r="AO124" s="173" t="str">
        <f>IF(AND(AO$1=Calendrier!AQ$1,Calendrier!AQ125="R"),Calendrier!$A125,"")</f>
        <v/>
      </c>
      <c r="AP124" s="173" t="str">
        <f>IF(AND(AP$1=Calendrier!AR$1,Calendrier!AR125="R"),Calendrier!$A125,"")</f>
        <v/>
      </c>
      <c r="AQ124" s="173" t="str">
        <f>IF(AND(AQ$1=Calendrier!AS$1,Calendrier!AS125="R"),Calendrier!$A125,"")</f>
        <v/>
      </c>
      <c r="AR124" s="173" t="str">
        <f>IF(AND(AR$1=Calendrier!AT$1,Calendrier!AT125="R"),Calendrier!$A125,"")</f>
        <v/>
      </c>
      <c r="AS124" s="173" t="str">
        <f>IF(AND(AS$1=Calendrier!AU$1,Calendrier!AU125="R"),Calendrier!$A125,"")</f>
        <v/>
      </c>
      <c r="AT124" s="173" t="str">
        <f>IF(AND(AT$1=Calendrier!AV$1,Calendrier!AV125="R"),Calendrier!$A125,"")</f>
        <v/>
      </c>
      <c r="AU124" s="173" t="str">
        <f>IF(AND(AU$1=Calendrier!AW$1,Calendrier!AW125="R"),Calendrier!$A125,"")</f>
        <v/>
      </c>
      <c r="AV124" s="173" t="str">
        <f>IF(AND(AV$1=Calendrier!AX$1,Calendrier!AX125="R"),Calendrier!$A125,"")</f>
        <v/>
      </c>
      <c r="AW124" s="173" t="str">
        <f>IF(AND(AW$1=Calendrier!AY$1,Calendrier!AY125="R"),Calendrier!$A125,"")</f>
        <v/>
      </c>
      <c r="AX124" s="173" t="str">
        <f>IF(AND(AX$1=Calendrier!AZ$1,Calendrier!AZ125="R"),Calendrier!$A125,"")</f>
        <v/>
      </c>
      <c r="AY124" s="173" t="str">
        <f>IF(AND(AY$1=Calendrier!BA$1,Calendrier!BA125="R"),Calendrier!$A125,"")</f>
        <v/>
      </c>
      <c r="AZ124" s="173" t="str">
        <f>IF(AND(AZ$1=Calendrier!BB$1,Calendrier!BB125="R"),Calendrier!$A125,"")</f>
        <v/>
      </c>
    </row>
    <row r="125" spans="1:52" x14ac:dyDescent="0.2">
      <c r="A125" s="173" t="str">
        <f>IF(AND(A$1=Calendrier!C$1,Calendrier!C126="R"),Calendrier!$A126,"")</f>
        <v/>
      </c>
      <c r="B125" s="173" t="str">
        <f>IF(AND(B$1=Calendrier!D$1,Calendrier!D126="R"),Calendrier!$A126,"")</f>
        <v/>
      </c>
      <c r="C125" s="173" t="str">
        <f>IF(AND(C$1=Calendrier!E$1,Calendrier!E126="R"),Calendrier!$A126,"")</f>
        <v/>
      </c>
      <c r="D125" s="173" t="str">
        <f>IF(AND(D$1=Calendrier!F$1,Calendrier!F126="R"),Calendrier!$A126,"")</f>
        <v/>
      </c>
      <c r="E125" s="173" t="str">
        <f>IF(AND(E$1=Calendrier!G$1,Calendrier!G126="R"),Calendrier!$A126,"")</f>
        <v/>
      </c>
      <c r="F125" s="173" t="str">
        <f>IF(AND(F$1=Calendrier!H$1,Calendrier!H126="R"),Calendrier!$A126,"")</f>
        <v/>
      </c>
      <c r="G125" s="173" t="str">
        <f>IF(AND(G$1=Calendrier!I$1,Calendrier!I126="R"),Calendrier!$A126,"")</f>
        <v/>
      </c>
      <c r="H125" s="173" t="str">
        <f>IF(AND(H$1=Calendrier!J$1,Calendrier!J126="R"),Calendrier!$A126,"")</f>
        <v/>
      </c>
      <c r="I125" s="173" t="str">
        <f>IF(AND(I$1=Calendrier!K$1,Calendrier!K126="R"),Calendrier!$A126,"")</f>
        <v/>
      </c>
      <c r="J125" s="173" t="str">
        <f>IF(AND(J$1=Calendrier!L$1,Calendrier!L126="R"),Calendrier!$A126,"")</f>
        <v/>
      </c>
      <c r="K125" s="173" t="str">
        <f>IF(AND(K$1=Calendrier!M$1,Calendrier!M126="R"),Calendrier!$A126,"")</f>
        <v/>
      </c>
      <c r="L125" s="173" t="str">
        <f>IF(AND(L$1=Calendrier!N$1,Calendrier!N126="R"),Calendrier!$A126,"")</f>
        <v/>
      </c>
      <c r="M125" s="173" t="str">
        <f>IF(AND(M$1=Calendrier!O$1,Calendrier!O126="R"),Calendrier!$A126,"")</f>
        <v/>
      </c>
      <c r="N125" s="173" t="str">
        <f>IF(AND(N$1=Calendrier!P$1,Calendrier!P126="R"),Calendrier!$A126,"")</f>
        <v/>
      </c>
      <c r="O125" s="173" t="str">
        <f>IF(AND(O$1=Calendrier!Q$1,Calendrier!Q126="R"),Calendrier!$A126,"")</f>
        <v/>
      </c>
      <c r="P125" s="173" t="str">
        <f>IF(AND(P$1=Calendrier!R$1,Calendrier!R126="R"),Calendrier!$A126,"")</f>
        <v/>
      </c>
      <c r="Q125" s="173" t="str">
        <f>IF(AND(Q$1=Calendrier!S$1,Calendrier!S126="R"),Calendrier!$A126,"")</f>
        <v/>
      </c>
      <c r="R125" s="173" t="str">
        <f>IF(AND(R$1=Calendrier!T$1,Calendrier!T126="R"),Calendrier!$A126,"")</f>
        <v/>
      </c>
      <c r="S125" s="173" t="str">
        <f>IF(AND(S$1=Calendrier!U$1,Calendrier!U126="R"),Calendrier!$A126,"")</f>
        <v/>
      </c>
      <c r="T125" s="173" t="str">
        <f>IF(AND(T$1=Calendrier!V$1,Calendrier!V126="R"),Calendrier!$A126,"")</f>
        <v/>
      </c>
      <c r="U125" s="173" t="str">
        <f>IF(AND(U$1=Calendrier!W$1,Calendrier!W126="R"),Calendrier!$A126,"")</f>
        <v/>
      </c>
      <c r="V125" s="173" t="str">
        <f>IF(AND(V$1=Calendrier!X$1,Calendrier!X126="R"),Calendrier!$A126,"")</f>
        <v/>
      </c>
      <c r="W125" s="173" t="str">
        <f>IF(AND(W$1=Calendrier!Y$1,Calendrier!Y126="R"),Calendrier!$A126,"")</f>
        <v/>
      </c>
      <c r="X125" s="173" t="str">
        <f>IF(AND(X$1=Calendrier!Z$1,Calendrier!Z126="R"),Calendrier!$A126,"")</f>
        <v/>
      </c>
      <c r="Y125" s="173" t="str">
        <f>IF(AND(Y$1=Calendrier!AA$1,Calendrier!AA126="R"),Calendrier!$A126,"")</f>
        <v/>
      </c>
      <c r="Z125" s="173" t="str">
        <f>IF(AND(Z$1=Calendrier!AB$1,Calendrier!AB126="R"),Calendrier!$A126,"")</f>
        <v/>
      </c>
      <c r="AA125" s="173" t="str">
        <f>IF(AND(AA$1=Calendrier!AC$1,Calendrier!AC126="R"),Calendrier!$A126,"")</f>
        <v/>
      </c>
      <c r="AB125" s="173" t="str">
        <f>IF(AND(AB$1=Calendrier!AD$1,Calendrier!AD126="R"),Calendrier!$A126,"")</f>
        <v/>
      </c>
      <c r="AC125" s="173" t="str">
        <f>IF(AND(AC$1=Calendrier!AE$1,Calendrier!AE126="R"),Calendrier!$A126,"")</f>
        <v/>
      </c>
      <c r="AD125" s="173" t="str">
        <f>IF(AND(AD$1=Calendrier!AF$1,Calendrier!AF126="R"),Calendrier!$A126,"")</f>
        <v/>
      </c>
      <c r="AE125" s="173" t="str">
        <f>IF(AND(AE$1=Calendrier!AG$1,Calendrier!AG126="R"),Calendrier!$A126,"")</f>
        <v/>
      </c>
      <c r="AF125" s="173" t="str">
        <f>IF(AND(AF$1=Calendrier!AH$1,Calendrier!AH126="R"),Calendrier!$A126,"")</f>
        <v/>
      </c>
      <c r="AG125" s="173" t="str">
        <f>IF(AND(AG$1=Calendrier!AI$1,Calendrier!AI126="R"),Calendrier!$A126,"")</f>
        <v/>
      </c>
      <c r="AH125" s="173" t="str">
        <f>IF(AND(AH$1=Calendrier!AJ$1,Calendrier!AJ126="R"),Calendrier!$A126,"")</f>
        <v/>
      </c>
      <c r="AI125" s="173" t="str">
        <f>IF(AND(AI$1=Calendrier!AK$1,Calendrier!AK126="R"),Calendrier!$A126,"")</f>
        <v/>
      </c>
      <c r="AJ125" s="173" t="str">
        <f>IF(AND(AJ$1=Calendrier!AL$1,Calendrier!AL126="R"),Calendrier!$A126,"")</f>
        <v/>
      </c>
      <c r="AK125" s="173" t="str">
        <f>IF(AND(AK$1=Calendrier!AM$1,Calendrier!AM126="R"),Calendrier!$A126,"")</f>
        <v/>
      </c>
      <c r="AL125" s="173" t="str">
        <f>IF(AND(AL$1=Calendrier!AN$1,Calendrier!AN126="R"),Calendrier!$A126,"")</f>
        <v/>
      </c>
      <c r="AM125" s="173" t="str">
        <f>IF(AND(AM$1=Calendrier!AO$1,Calendrier!AO126="R"),Calendrier!$A126,"")</f>
        <v/>
      </c>
      <c r="AN125" s="173" t="str">
        <f>IF(AND(AN$1=Calendrier!AP$1,Calendrier!AP126="R"),Calendrier!$A126,"")</f>
        <v/>
      </c>
      <c r="AO125" s="173" t="str">
        <f>IF(AND(AO$1=Calendrier!AQ$1,Calendrier!AQ126="R"),Calendrier!$A126,"")</f>
        <v/>
      </c>
      <c r="AP125" s="173" t="str">
        <f>IF(AND(AP$1=Calendrier!AR$1,Calendrier!AR126="R"),Calendrier!$A126,"")</f>
        <v/>
      </c>
      <c r="AQ125" s="173" t="str">
        <f>IF(AND(AQ$1=Calendrier!AS$1,Calendrier!AS126="R"),Calendrier!$A126,"")</f>
        <v/>
      </c>
      <c r="AR125" s="173" t="str">
        <f>IF(AND(AR$1=Calendrier!AT$1,Calendrier!AT126="R"),Calendrier!$A126,"")</f>
        <v/>
      </c>
      <c r="AS125" s="173" t="str">
        <f>IF(AND(AS$1=Calendrier!AU$1,Calendrier!AU126="R"),Calendrier!$A126,"")</f>
        <v/>
      </c>
      <c r="AT125" s="173" t="str">
        <f>IF(AND(AT$1=Calendrier!AV$1,Calendrier!AV126="R"),Calendrier!$A126,"")</f>
        <v/>
      </c>
      <c r="AU125" s="173" t="str">
        <f>IF(AND(AU$1=Calendrier!AW$1,Calendrier!AW126="R"),Calendrier!$A126,"")</f>
        <v/>
      </c>
      <c r="AV125" s="173" t="str">
        <f>IF(AND(AV$1=Calendrier!AX$1,Calendrier!AX126="R"),Calendrier!$A126,"")</f>
        <v/>
      </c>
      <c r="AW125" s="173" t="str">
        <f>IF(AND(AW$1=Calendrier!AY$1,Calendrier!AY126="R"),Calendrier!$A126,"")</f>
        <v/>
      </c>
      <c r="AX125" s="173" t="str">
        <f>IF(AND(AX$1=Calendrier!AZ$1,Calendrier!AZ126="R"),Calendrier!$A126,"")</f>
        <v/>
      </c>
      <c r="AY125" s="173" t="str">
        <f>IF(AND(AY$1=Calendrier!BA$1,Calendrier!BA126="R"),Calendrier!$A126,"")</f>
        <v/>
      </c>
      <c r="AZ125" s="173" t="str">
        <f>IF(AND(AZ$1=Calendrier!BB$1,Calendrier!BB126="R"),Calendrier!$A126,"")</f>
        <v/>
      </c>
    </row>
    <row r="126" spans="1:52" x14ac:dyDescent="0.2">
      <c r="A126" s="173" t="str">
        <f>IF(AND(A$1=Calendrier!C$1,Calendrier!C127="R"),Calendrier!$A127,"")</f>
        <v/>
      </c>
      <c r="B126" s="173" t="str">
        <f>IF(AND(B$1=Calendrier!D$1,Calendrier!D127="R"),Calendrier!$A127,"")</f>
        <v/>
      </c>
      <c r="C126" s="173" t="str">
        <f>IF(AND(C$1=Calendrier!E$1,Calendrier!E127="R"),Calendrier!$A127,"")</f>
        <v/>
      </c>
      <c r="D126" s="173" t="str">
        <f>IF(AND(D$1=Calendrier!F$1,Calendrier!F127="R"),Calendrier!$A127,"")</f>
        <v/>
      </c>
      <c r="E126" s="173" t="str">
        <f>IF(AND(E$1=Calendrier!G$1,Calendrier!G127="R"),Calendrier!$A127,"")</f>
        <v/>
      </c>
      <c r="F126" s="173" t="str">
        <f>IF(AND(F$1=Calendrier!H$1,Calendrier!H127="R"),Calendrier!$A127,"")</f>
        <v/>
      </c>
      <c r="G126" s="173" t="str">
        <f>IF(AND(G$1=Calendrier!I$1,Calendrier!I127="R"),Calendrier!$A127,"")</f>
        <v/>
      </c>
      <c r="H126" s="173" t="str">
        <f>IF(AND(H$1=Calendrier!J$1,Calendrier!J127="R"),Calendrier!$A127,"")</f>
        <v/>
      </c>
      <c r="I126" s="173" t="str">
        <f>IF(AND(I$1=Calendrier!K$1,Calendrier!K127="R"),Calendrier!$A127,"")</f>
        <v/>
      </c>
      <c r="J126" s="173" t="str">
        <f>IF(AND(J$1=Calendrier!L$1,Calendrier!L127="R"),Calendrier!$A127,"")</f>
        <v/>
      </c>
      <c r="K126" s="173" t="str">
        <f>IF(AND(K$1=Calendrier!M$1,Calendrier!M127="R"),Calendrier!$A127,"")</f>
        <v/>
      </c>
      <c r="L126" s="173" t="str">
        <f>IF(AND(L$1=Calendrier!N$1,Calendrier!N127="R"),Calendrier!$A127,"")</f>
        <v/>
      </c>
      <c r="M126" s="173" t="str">
        <f>IF(AND(M$1=Calendrier!O$1,Calendrier!O127="R"),Calendrier!$A127,"")</f>
        <v/>
      </c>
      <c r="N126" s="173" t="str">
        <f>IF(AND(N$1=Calendrier!P$1,Calendrier!P127="R"),Calendrier!$A127,"")</f>
        <v/>
      </c>
      <c r="O126" s="173" t="str">
        <f>IF(AND(O$1=Calendrier!Q$1,Calendrier!Q127="R"),Calendrier!$A127,"")</f>
        <v/>
      </c>
      <c r="P126" s="173" t="str">
        <f>IF(AND(P$1=Calendrier!R$1,Calendrier!R127="R"),Calendrier!$A127,"")</f>
        <v/>
      </c>
      <c r="Q126" s="173" t="str">
        <f>IF(AND(Q$1=Calendrier!S$1,Calendrier!S127="R"),Calendrier!$A127,"")</f>
        <v/>
      </c>
      <c r="R126" s="173" t="str">
        <f>IF(AND(R$1=Calendrier!T$1,Calendrier!T127="R"),Calendrier!$A127,"")</f>
        <v/>
      </c>
      <c r="S126" s="173" t="str">
        <f>IF(AND(S$1=Calendrier!U$1,Calendrier!U127="R"),Calendrier!$A127,"")</f>
        <v/>
      </c>
      <c r="T126" s="173" t="str">
        <f>IF(AND(T$1=Calendrier!V$1,Calendrier!V127="R"),Calendrier!$A127,"")</f>
        <v/>
      </c>
      <c r="U126" s="173" t="str">
        <f>IF(AND(U$1=Calendrier!W$1,Calendrier!W127="R"),Calendrier!$A127,"")</f>
        <v/>
      </c>
      <c r="V126" s="173" t="str">
        <f>IF(AND(V$1=Calendrier!X$1,Calendrier!X127="R"),Calendrier!$A127,"")</f>
        <v/>
      </c>
      <c r="W126" s="173" t="str">
        <f>IF(AND(W$1=Calendrier!Y$1,Calendrier!Y127="R"),Calendrier!$A127,"")</f>
        <v/>
      </c>
      <c r="X126" s="173" t="str">
        <f>IF(AND(X$1=Calendrier!Z$1,Calendrier!Z127="R"),Calendrier!$A127,"")</f>
        <v/>
      </c>
      <c r="Y126" s="173" t="str">
        <f>IF(AND(Y$1=Calendrier!AA$1,Calendrier!AA127="R"),Calendrier!$A127,"")</f>
        <v/>
      </c>
      <c r="Z126" s="173" t="str">
        <f>IF(AND(Z$1=Calendrier!AB$1,Calendrier!AB127="R"),Calendrier!$A127,"")</f>
        <v/>
      </c>
      <c r="AA126" s="173" t="str">
        <f>IF(AND(AA$1=Calendrier!AC$1,Calendrier!AC127="R"),Calendrier!$A127,"")</f>
        <v/>
      </c>
      <c r="AB126" s="173" t="str">
        <f>IF(AND(AB$1=Calendrier!AD$1,Calendrier!AD127="R"),Calendrier!$A127,"")</f>
        <v/>
      </c>
      <c r="AC126" s="173" t="str">
        <f>IF(AND(AC$1=Calendrier!AE$1,Calendrier!AE127="R"),Calendrier!$A127,"")</f>
        <v/>
      </c>
      <c r="AD126" s="173" t="str">
        <f>IF(AND(AD$1=Calendrier!AF$1,Calendrier!AF127="R"),Calendrier!$A127,"")</f>
        <v/>
      </c>
      <c r="AE126" s="173" t="str">
        <f>IF(AND(AE$1=Calendrier!AG$1,Calendrier!AG127="R"),Calendrier!$A127,"")</f>
        <v/>
      </c>
      <c r="AF126" s="173" t="str">
        <f>IF(AND(AF$1=Calendrier!AH$1,Calendrier!AH127="R"),Calendrier!$A127,"")</f>
        <v/>
      </c>
      <c r="AG126" s="173" t="str">
        <f>IF(AND(AG$1=Calendrier!AI$1,Calendrier!AI127="R"),Calendrier!$A127,"")</f>
        <v/>
      </c>
      <c r="AH126" s="173" t="str">
        <f>IF(AND(AH$1=Calendrier!AJ$1,Calendrier!AJ127="R"),Calendrier!$A127,"")</f>
        <v/>
      </c>
      <c r="AI126" s="173" t="str">
        <f>IF(AND(AI$1=Calendrier!AK$1,Calendrier!AK127="R"),Calendrier!$A127,"")</f>
        <v/>
      </c>
      <c r="AJ126" s="173" t="str">
        <f>IF(AND(AJ$1=Calendrier!AL$1,Calendrier!AL127="R"),Calendrier!$A127,"")</f>
        <v/>
      </c>
      <c r="AK126" s="173" t="str">
        <f>IF(AND(AK$1=Calendrier!AM$1,Calendrier!AM127="R"),Calendrier!$A127,"")</f>
        <v/>
      </c>
      <c r="AL126" s="173" t="str">
        <f>IF(AND(AL$1=Calendrier!AN$1,Calendrier!AN127="R"),Calendrier!$A127,"")</f>
        <v/>
      </c>
      <c r="AM126" s="173" t="str">
        <f>IF(AND(AM$1=Calendrier!AO$1,Calendrier!AO127="R"),Calendrier!$A127,"")</f>
        <v/>
      </c>
      <c r="AN126" s="173" t="str">
        <f>IF(AND(AN$1=Calendrier!AP$1,Calendrier!AP127="R"),Calendrier!$A127,"")</f>
        <v/>
      </c>
      <c r="AO126" s="173" t="str">
        <f>IF(AND(AO$1=Calendrier!AQ$1,Calendrier!AQ127="R"),Calendrier!$A127,"")</f>
        <v/>
      </c>
      <c r="AP126" s="173" t="str">
        <f>IF(AND(AP$1=Calendrier!AR$1,Calendrier!AR127="R"),Calendrier!$A127,"")</f>
        <v/>
      </c>
      <c r="AQ126" s="173" t="str">
        <f>IF(AND(AQ$1=Calendrier!AS$1,Calendrier!AS127="R"),Calendrier!$A127,"")</f>
        <v/>
      </c>
      <c r="AR126" s="173" t="str">
        <f>IF(AND(AR$1=Calendrier!AT$1,Calendrier!AT127="R"),Calendrier!$A127,"")</f>
        <v/>
      </c>
      <c r="AS126" s="173" t="str">
        <f>IF(AND(AS$1=Calendrier!AU$1,Calendrier!AU127="R"),Calendrier!$A127,"")</f>
        <v/>
      </c>
      <c r="AT126" s="173" t="str">
        <f>IF(AND(AT$1=Calendrier!AV$1,Calendrier!AV127="R"),Calendrier!$A127,"")</f>
        <v/>
      </c>
      <c r="AU126" s="173" t="str">
        <f>IF(AND(AU$1=Calendrier!AW$1,Calendrier!AW127="R"),Calendrier!$A127,"")</f>
        <v/>
      </c>
      <c r="AV126" s="173" t="str">
        <f>IF(AND(AV$1=Calendrier!AX$1,Calendrier!AX127="R"),Calendrier!$A127,"")</f>
        <v/>
      </c>
      <c r="AW126" s="173" t="str">
        <f>IF(AND(AW$1=Calendrier!AY$1,Calendrier!AY127="R"),Calendrier!$A127,"")</f>
        <v/>
      </c>
      <c r="AX126" s="173" t="str">
        <f>IF(AND(AX$1=Calendrier!AZ$1,Calendrier!AZ127="R"),Calendrier!$A127,"")</f>
        <v/>
      </c>
      <c r="AY126" s="173" t="str">
        <f>IF(AND(AY$1=Calendrier!BA$1,Calendrier!BA127="R"),Calendrier!$A127,"")</f>
        <v/>
      </c>
      <c r="AZ126" s="173" t="str">
        <f>IF(AND(AZ$1=Calendrier!BB$1,Calendrier!BB127="R"),Calendrier!$A127,"")</f>
        <v/>
      </c>
    </row>
    <row r="127" spans="1:52" x14ac:dyDescent="0.2">
      <c r="A127" s="173" t="str">
        <f>IF(AND(A$1=Calendrier!C$1,Calendrier!C128="R"),Calendrier!$A128,"")</f>
        <v/>
      </c>
      <c r="B127" s="173" t="str">
        <f>IF(AND(B$1=Calendrier!D$1,Calendrier!D128="R"),Calendrier!$A128,"")</f>
        <v/>
      </c>
      <c r="C127" s="173" t="str">
        <f>IF(AND(C$1=Calendrier!E$1,Calendrier!E128="R"),Calendrier!$A128,"")</f>
        <v/>
      </c>
      <c r="D127" s="173" t="str">
        <f>IF(AND(D$1=Calendrier!F$1,Calendrier!F128="R"),Calendrier!$A128,"")</f>
        <v/>
      </c>
      <c r="E127" s="173" t="str">
        <f>IF(AND(E$1=Calendrier!G$1,Calendrier!G128="R"),Calendrier!$A128,"")</f>
        <v/>
      </c>
      <c r="F127" s="173" t="str">
        <f>IF(AND(F$1=Calendrier!H$1,Calendrier!H128="R"),Calendrier!$A128,"")</f>
        <v/>
      </c>
      <c r="G127" s="173" t="str">
        <f>IF(AND(G$1=Calendrier!I$1,Calendrier!I128="R"),Calendrier!$A128,"")</f>
        <v/>
      </c>
      <c r="H127" s="173" t="str">
        <f>IF(AND(H$1=Calendrier!J$1,Calendrier!J128="R"),Calendrier!$A128,"")</f>
        <v/>
      </c>
      <c r="I127" s="173" t="str">
        <f>IF(AND(I$1=Calendrier!K$1,Calendrier!K128="R"),Calendrier!$A128,"")</f>
        <v/>
      </c>
      <c r="J127" s="173" t="str">
        <f>IF(AND(J$1=Calendrier!L$1,Calendrier!L128="R"),Calendrier!$A128,"")</f>
        <v/>
      </c>
      <c r="K127" s="173" t="str">
        <f>IF(AND(K$1=Calendrier!M$1,Calendrier!M128="R"),Calendrier!$A128,"")</f>
        <v/>
      </c>
      <c r="L127" s="173" t="str">
        <f>IF(AND(L$1=Calendrier!N$1,Calendrier!N128="R"),Calendrier!$A128,"")</f>
        <v/>
      </c>
      <c r="M127" s="173" t="str">
        <f>IF(AND(M$1=Calendrier!O$1,Calendrier!O128="R"),Calendrier!$A128,"")</f>
        <v/>
      </c>
      <c r="N127" s="173" t="str">
        <f>IF(AND(N$1=Calendrier!P$1,Calendrier!P128="R"),Calendrier!$A128,"")</f>
        <v/>
      </c>
      <c r="O127" s="173" t="str">
        <f>IF(AND(O$1=Calendrier!Q$1,Calendrier!Q128="R"),Calendrier!$A128,"")</f>
        <v/>
      </c>
      <c r="P127" s="173" t="str">
        <f>IF(AND(P$1=Calendrier!R$1,Calendrier!R128="R"),Calendrier!$A128,"")</f>
        <v/>
      </c>
      <c r="Q127" s="173" t="str">
        <f>IF(AND(Q$1=Calendrier!S$1,Calendrier!S128="R"),Calendrier!$A128,"")</f>
        <v/>
      </c>
      <c r="R127" s="173" t="str">
        <f>IF(AND(R$1=Calendrier!T$1,Calendrier!T128="R"),Calendrier!$A128,"")</f>
        <v/>
      </c>
      <c r="S127" s="173" t="str">
        <f>IF(AND(S$1=Calendrier!U$1,Calendrier!U128="R"),Calendrier!$A128,"")</f>
        <v/>
      </c>
      <c r="T127" s="173" t="str">
        <f>IF(AND(T$1=Calendrier!V$1,Calendrier!V128="R"),Calendrier!$A128,"")</f>
        <v/>
      </c>
      <c r="U127" s="173" t="str">
        <f>IF(AND(U$1=Calendrier!W$1,Calendrier!W128="R"),Calendrier!$A128,"")</f>
        <v/>
      </c>
      <c r="V127" s="173" t="str">
        <f>IF(AND(V$1=Calendrier!X$1,Calendrier!X128="R"),Calendrier!$A128,"")</f>
        <v/>
      </c>
      <c r="W127" s="173" t="str">
        <f>IF(AND(W$1=Calendrier!Y$1,Calendrier!Y128="R"),Calendrier!$A128,"")</f>
        <v/>
      </c>
      <c r="X127" s="173" t="str">
        <f>IF(AND(X$1=Calendrier!Z$1,Calendrier!Z128="R"),Calendrier!$A128,"")</f>
        <v/>
      </c>
      <c r="Y127" s="173" t="str">
        <f>IF(AND(Y$1=Calendrier!AA$1,Calendrier!AA128="R"),Calendrier!$A128,"")</f>
        <v/>
      </c>
      <c r="Z127" s="173" t="str">
        <f>IF(AND(Z$1=Calendrier!AB$1,Calendrier!AB128="R"),Calendrier!$A128,"")</f>
        <v/>
      </c>
      <c r="AA127" s="173" t="str">
        <f>IF(AND(AA$1=Calendrier!AC$1,Calendrier!AC128="R"),Calendrier!$A128,"")</f>
        <v/>
      </c>
      <c r="AB127" s="173" t="str">
        <f>IF(AND(AB$1=Calendrier!AD$1,Calendrier!AD128="R"),Calendrier!$A128,"")</f>
        <v/>
      </c>
      <c r="AC127" s="173" t="str">
        <f>IF(AND(AC$1=Calendrier!AE$1,Calendrier!AE128="R"),Calendrier!$A128,"")</f>
        <v/>
      </c>
      <c r="AD127" s="173" t="str">
        <f>IF(AND(AD$1=Calendrier!AF$1,Calendrier!AF128="R"),Calendrier!$A128,"")</f>
        <v/>
      </c>
      <c r="AE127" s="173" t="str">
        <f>IF(AND(AE$1=Calendrier!AG$1,Calendrier!AG128="R"),Calendrier!$A128,"")</f>
        <v/>
      </c>
      <c r="AF127" s="173" t="str">
        <f>IF(AND(AF$1=Calendrier!AH$1,Calendrier!AH128="R"),Calendrier!$A128,"")</f>
        <v/>
      </c>
      <c r="AG127" s="173" t="str">
        <f>IF(AND(AG$1=Calendrier!AI$1,Calendrier!AI128="R"),Calendrier!$A128,"")</f>
        <v/>
      </c>
      <c r="AH127" s="173" t="str">
        <f>IF(AND(AH$1=Calendrier!AJ$1,Calendrier!AJ128="R"),Calendrier!$A128,"")</f>
        <v/>
      </c>
      <c r="AI127" s="173" t="str">
        <f>IF(AND(AI$1=Calendrier!AK$1,Calendrier!AK128="R"),Calendrier!$A128,"")</f>
        <v/>
      </c>
      <c r="AJ127" s="173" t="str">
        <f>IF(AND(AJ$1=Calendrier!AL$1,Calendrier!AL128="R"),Calendrier!$A128,"")</f>
        <v/>
      </c>
      <c r="AK127" s="173" t="str">
        <f>IF(AND(AK$1=Calendrier!AM$1,Calendrier!AM128="R"),Calendrier!$A128,"")</f>
        <v/>
      </c>
      <c r="AL127" s="173" t="str">
        <f>IF(AND(AL$1=Calendrier!AN$1,Calendrier!AN128="R"),Calendrier!$A128,"")</f>
        <v/>
      </c>
      <c r="AM127" s="173" t="str">
        <f>IF(AND(AM$1=Calendrier!AO$1,Calendrier!AO128="R"),Calendrier!$A128,"")</f>
        <v/>
      </c>
      <c r="AN127" s="173" t="str">
        <f>IF(AND(AN$1=Calendrier!AP$1,Calendrier!AP128="R"),Calendrier!$A128,"")</f>
        <v/>
      </c>
      <c r="AO127" s="173" t="str">
        <f>IF(AND(AO$1=Calendrier!AQ$1,Calendrier!AQ128="R"),Calendrier!$A128,"")</f>
        <v/>
      </c>
      <c r="AP127" s="173" t="str">
        <f>IF(AND(AP$1=Calendrier!AR$1,Calendrier!AR128="R"),Calendrier!$A128,"")</f>
        <v/>
      </c>
      <c r="AQ127" s="173" t="str">
        <f>IF(AND(AQ$1=Calendrier!AS$1,Calendrier!AS128="R"),Calendrier!$A128,"")</f>
        <v/>
      </c>
      <c r="AR127" s="173" t="str">
        <f>IF(AND(AR$1=Calendrier!AT$1,Calendrier!AT128="R"),Calendrier!$A128,"")</f>
        <v/>
      </c>
      <c r="AS127" s="173" t="str">
        <f>IF(AND(AS$1=Calendrier!AU$1,Calendrier!AU128="R"),Calendrier!$A128,"")</f>
        <v/>
      </c>
      <c r="AT127" s="173" t="str">
        <f>IF(AND(AT$1=Calendrier!AV$1,Calendrier!AV128="R"),Calendrier!$A128,"")</f>
        <v/>
      </c>
      <c r="AU127" s="173" t="str">
        <f>IF(AND(AU$1=Calendrier!AW$1,Calendrier!AW128="R"),Calendrier!$A128,"")</f>
        <v/>
      </c>
      <c r="AV127" s="173" t="str">
        <f>IF(AND(AV$1=Calendrier!AX$1,Calendrier!AX128="R"),Calendrier!$A128,"")</f>
        <v/>
      </c>
      <c r="AW127" s="173" t="str">
        <f>IF(AND(AW$1=Calendrier!AY$1,Calendrier!AY128="R"),Calendrier!$A128,"")</f>
        <v/>
      </c>
      <c r="AX127" s="173" t="str">
        <f>IF(AND(AX$1=Calendrier!AZ$1,Calendrier!AZ128="R"),Calendrier!$A128,"")</f>
        <v/>
      </c>
      <c r="AY127" s="173" t="str">
        <f>IF(AND(AY$1=Calendrier!BA$1,Calendrier!BA128="R"),Calendrier!$A128,"")</f>
        <v/>
      </c>
      <c r="AZ127" s="173" t="str">
        <f>IF(AND(AZ$1=Calendrier!BB$1,Calendrier!BB128="R"),Calendrier!$A128,"")</f>
        <v/>
      </c>
    </row>
    <row r="128" spans="1:52" x14ac:dyDescent="0.2">
      <c r="A128" s="173" t="str">
        <f>IF(AND(A$1=Calendrier!C$1,Calendrier!C129="R"),Calendrier!$A129,"")</f>
        <v/>
      </c>
      <c r="B128" s="173" t="str">
        <f>IF(AND(B$1=Calendrier!D$1,Calendrier!D129="R"),Calendrier!$A129,"")</f>
        <v/>
      </c>
      <c r="C128" s="173" t="str">
        <f>IF(AND(C$1=Calendrier!E$1,Calendrier!E129="R"),Calendrier!$A129,"")</f>
        <v/>
      </c>
      <c r="D128" s="173" t="str">
        <f>IF(AND(D$1=Calendrier!F$1,Calendrier!F129="R"),Calendrier!$A129,"")</f>
        <v/>
      </c>
      <c r="E128" s="173" t="str">
        <f>IF(AND(E$1=Calendrier!G$1,Calendrier!G129="R"),Calendrier!$A129,"")</f>
        <v/>
      </c>
      <c r="F128" s="173" t="str">
        <f>IF(AND(F$1=Calendrier!H$1,Calendrier!H129="R"),Calendrier!$A129,"")</f>
        <v/>
      </c>
      <c r="G128" s="173" t="str">
        <f>IF(AND(G$1=Calendrier!I$1,Calendrier!I129="R"),Calendrier!$A129,"")</f>
        <v/>
      </c>
      <c r="H128" s="173" t="str">
        <f>IF(AND(H$1=Calendrier!J$1,Calendrier!J129="R"),Calendrier!$A129,"")</f>
        <v/>
      </c>
      <c r="I128" s="173" t="str">
        <f>IF(AND(I$1=Calendrier!K$1,Calendrier!K129="R"),Calendrier!$A129,"")</f>
        <v/>
      </c>
      <c r="J128" s="173" t="str">
        <f>IF(AND(J$1=Calendrier!L$1,Calendrier!L129="R"),Calendrier!$A129,"")</f>
        <v/>
      </c>
      <c r="K128" s="173" t="str">
        <f>IF(AND(K$1=Calendrier!M$1,Calendrier!M129="R"),Calendrier!$A129,"")</f>
        <v/>
      </c>
      <c r="L128" s="173" t="str">
        <f>IF(AND(L$1=Calendrier!N$1,Calendrier!N129="R"),Calendrier!$A129,"")</f>
        <v/>
      </c>
      <c r="M128" s="173" t="str">
        <f>IF(AND(M$1=Calendrier!O$1,Calendrier!O129="R"),Calendrier!$A129,"")</f>
        <v/>
      </c>
      <c r="N128" s="173" t="str">
        <f>IF(AND(N$1=Calendrier!P$1,Calendrier!P129="R"),Calendrier!$A129,"")</f>
        <v/>
      </c>
      <c r="O128" s="173" t="str">
        <f>IF(AND(O$1=Calendrier!Q$1,Calendrier!Q129="R"),Calendrier!$A129,"")</f>
        <v/>
      </c>
      <c r="P128" s="173" t="str">
        <f>IF(AND(P$1=Calendrier!R$1,Calendrier!R129="R"),Calendrier!$A129,"")</f>
        <v/>
      </c>
      <c r="Q128" s="173" t="str">
        <f>IF(AND(Q$1=Calendrier!S$1,Calendrier!S129="R"),Calendrier!$A129,"")</f>
        <v/>
      </c>
      <c r="R128" s="173" t="str">
        <f>IF(AND(R$1=Calendrier!T$1,Calendrier!T129="R"),Calendrier!$A129,"")</f>
        <v/>
      </c>
      <c r="S128" s="173" t="str">
        <f>IF(AND(S$1=Calendrier!U$1,Calendrier!U129="R"),Calendrier!$A129,"")</f>
        <v/>
      </c>
      <c r="T128" s="173" t="str">
        <f>IF(AND(T$1=Calendrier!V$1,Calendrier!V129="R"),Calendrier!$A129,"")</f>
        <v/>
      </c>
      <c r="U128" s="173" t="str">
        <f>IF(AND(U$1=Calendrier!W$1,Calendrier!W129="R"),Calendrier!$A129,"")</f>
        <v/>
      </c>
      <c r="V128" s="173" t="str">
        <f>IF(AND(V$1=Calendrier!X$1,Calendrier!X129="R"),Calendrier!$A129,"")</f>
        <v/>
      </c>
      <c r="W128" s="173" t="str">
        <f>IF(AND(W$1=Calendrier!Y$1,Calendrier!Y129="R"),Calendrier!$A129,"")</f>
        <v/>
      </c>
      <c r="X128" s="173" t="str">
        <f>IF(AND(X$1=Calendrier!Z$1,Calendrier!Z129="R"),Calendrier!$A129,"")</f>
        <v/>
      </c>
      <c r="Y128" s="173" t="str">
        <f>IF(AND(Y$1=Calendrier!AA$1,Calendrier!AA129="R"),Calendrier!$A129,"")</f>
        <v/>
      </c>
      <c r="Z128" s="173" t="str">
        <f>IF(AND(Z$1=Calendrier!AB$1,Calendrier!AB129="R"),Calendrier!$A129,"")</f>
        <v/>
      </c>
      <c r="AA128" s="173" t="str">
        <f>IF(AND(AA$1=Calendrier!AC$1,Calendrier!AC129="R"),Calendrier!$A129,"")</f>
        <v/>
      </c>
      <c r="AB128" s="173" t="str">
        <f>IF(AND(AB$1=Calendrier!AD$1,Calendrier!AD129="R"),Calendrier!$A129,"")</f>
        <v/>
      </c>
      <c r="AC128" s="173" t="str">
        <f>IF(AND(AC$1=Calendrier!AE$1,Calendrier!AE129="R"),Calendrier!$A129,"")</f>
        <v/>
      </c>
      <c r="AD128" s="173" t="str">
        <f>IF(AND(AD$1=Calendrier!AF$1,Calendrier!AF129="R"),Calendrier!$A129,"")</f>
        <v/>
      </c>
      <c r="AE128" s="173" t="str">
        <f>IF(AND(AE$1=Calendrier!AG$1,Calendrier!AG129="R"),Calendrier!$A129,"")</f>
        <v/>
      </c>
      <c r="AF128" s="173" t="str">
        <f>IF(AND(AF$1=Calendrier!AH$1,Calendrier!AH129="R"),Calendrier!$A129,"")</f>
        <v/>
      </c>
      <c r="AG128" s="173" t="str">
        <f>IF(AND(AG$1=Calendrier!AI$1,Calendrier!AI129="R"),Calendrier!$A129,"")</f>
        <v/>
      </c>
      <c r="AH128" s="173" t="str">
        <f>IF(AND(AH$1=Calendrier!AJ$1,Calendrier!AJ129="R"),Calendrier!$A129,"")</f>
        <v/>
      </c>
      <c r="AI128" s="173" t="str">
        <f>IF(AND(AI$1=Calendrier!AK$1,Calendrier!AK129="R"),Calendrier!$A129,"")</f>
        <v/>
      </c>
      <c r="AJ128" s="173" t="str">
        <f>IF(AND(AJ$1=Calendrier!AL$1,Calendrier!AL129="R"),Calendrier!$A129,"")</f>
        <v/>
      </c>
      <c r="AK128" s="173" t="str">
        <f>IF(AND(AK$1=Calendrier!AM$1,Calendrier!AM129="R"),Calendrier!$A129,"")</f>
        <v/>
      </c>
      <c r="AL128" s="173" t="str">
        <f>IF(AND(AL$1=Calendrier!AN$1,Calendrier!AN129="R"),Calendrier!$A129,"")</f>
        <v/>
      </c>
      <c r="AM128" s="173" t="str">
        <f>IF(AND(AM$1=Calendrier!AO$1,Calendrier!AO129="R"),Calendrier!$A129,"")</f>
        <v/>
      </c>
      <c r="AN128" s="173" t="str">
        <f>IF(AND(AN$1=Calendrier!AP$1,Calendrier!AP129="R"),Calendrier!$A129,"")</f>
        <v/>
      </c>
      <c r="AO128" s="173" t="str">
        <f>IF(AND(AO$1=Calendrier!AQ$1,Calendrier!AQ129="R"),Calendrier!$A129,"")</f>
        <v/>
      </c>
      <c r="AP128" s="173" t="str">
        <f>IF(AND(AP$1=Calendrier!AR$1,Calendrier!AR129="R"),Calendrier!$A129,"")</f>
        <v/>
      </c>
      <c r="AQ128" s="173" t="str">
        <f>IF(AND(AQ$1=Calendrier!AS$1,Calendrier!AS129="R"),Calendrier!$A129,"")</f>
        <v/>
      </c>
      <c r="AR128" s="173" t="str">
        <f>IF(AND(AR$1=Calendrier!AT$1,Calendrier!AT129="R"),Calendrier!$A129,"")</f>
        <v/>
      </c>
      <c r="AS128" s="173" t="str">
        <f>IF(AND(AS$1=Calendrier!AU$1,Calendrier!AU129="R"),Calendrier!$A129,"")</f>
        <v/>
      </c>
      <c r="AT128" s="173" t="str">
        <f>IF(AND(AT$1=Calendrier!AV$1,Calendrier!AV129="R"),Calendrier!$A129,"")</f>
        <v/>
      </c>
      <c r="AU128" s="173" t="str">
        <f>IF(AND(AU$1=Calendrier!AW$1,Calendrier!AW129="R"),Calendrier!$A129,"")</f>
        <v/>
      </c>
      <c r="AV128" s="173" t="str">
        <f>IF(AND(AV$1=Calendrier!AX$1,Calendrier!AX129="R"),Calendrier!$A129,"")</f>
        <v/>
      </c>
      <c r="AW128" s="173" t="str">
        <f>IF(AND(AW$1=Calendrier!AY$1,Calendrier!AY129="R"),Calendrier!$A129,"")</f>
        <v/>
      </c>
      <c r="AX128" s="173" t="str">
        <f>IF(AND(AX$1=Calendrier!AZ$1,Calendrier!AZ129="R"),Calendrier!$A129,"")</f>
        <v/>
      </c>
      <c r="AY128" s="173" t="str">
        <f>IF(AND(AY$1=Calendrier!BA$1,Calendrier!BA129="R"),Calendrier!$A129,"")</f>
        <v/>
      </c>
      <c r="AZ128" s="173" t="str">
        <f>IF(AND(AZ$1=Calendrier!BB$1,Calendrier!BB129="R"),Calendrier!$A129,"")</f>
        <v/>
      </c>
    </row>
    <row r="129" spans="1:52" x14ac:dyDescent="0.2">
      <c r="A129" s="173" t="str">
        <f>IF(AND(A$1=Calendrier!C$1,Calendrier!C130="R"),Calendrier!$A130,"")</f>
        <v/>
      </c>
      <c r="B129" s="173" t="str">
        <f>IF(AND(B$1=Calendrier!D$1,Calendrier!D130="R"),Calendrier!$A130,"")</f>
        <v/>
      </c>
      <c r="C129" s="173" t="str">
        <f>IF(AND(C$1=Calendrier!E$1,Calendrier!E130="R"),Calendrier!$A130,"")</f>
        <v/>
      </c>
      <c r="D129" s="173" t="str">
        <f>IF(AND(D$1=Calendrier!F$1,Calendrier!F130="R"),Calendrier!$A130,"")</f>
        <v/>
      </c>
      <c r="E129" s="173" t="str">
        <f>IF(AND(E$1=Calendrier!G$1,Calendrier!G130="R"),Calendrier!$A130,"")</f>
        <v/>
      </c>
      <c r="F129" s="173" t="str">
        <f>IF(AND(F$1=Calendrier!H$1,Calendrier!H130="R"),Calendrier!$A130,"")</f>
        <v/>
      </c>
      <c r="G129" s="173" t="str">
        <f>IF(AND(G$1=Calendrier!I$1,Calendrier!I130="R"),Calendrier!$A130,"")</f>
        <v/>
      </c>
      <c r="H129" s="173" t="str">
        <f>IF(AND(H$1=Calendrier!J$1,Calendrier!J130="R"),Calendrier!$A130,"")</f>
        <v/>
      </c>
      <c r="I129" s="173" t="str">
        <f>IF(AND(I$1=Calendrier!K$1,Calendrier!K130="R"),Calendrier!$A130,"")</f>
        <v/>
      </c>
      <c r="J129" s="173" t="str">
        <f>IF(AND(J$1=Calendrier!L$1,Calendrier!L130="R"),Calendrier!$A130,"")</f>
        <v/>
      </c>
      <c r="K129" s="173" t="str">
        <f>IF(AND(K$1=Calendrier!M$1,Calendrier!M130="R"),Calendrier!$A130,"")</f>
        <v/>
      </c>
      <c r="L129" s="173" t="str">
        <f>IF(AND(L$1=Calendrier!N$1,Calendrier!N130="R"),Calendrier!$A130,"")</f>
        <v/>
      </c>
      <c r="M129" s="173" t="str">
        <f>IF(AND(M$1=Calendrier!O$1,Calendrier!O130="R"),Calendrier!$A130,"")</f>
        <v/>
      </c>
      <c r="N129" s="173" t="str">
        <f>IF(AND(N$1=Calendrier!P$1,Calendrier!P130="R"),Calendrier!$A130,"")</f>
        <v/>
      </c>
      <c r="O129" s="173" t="str">
        <f>IF(AND(O$1=Calendrier!Q$1,Calendrier!Q130="R"),Calendrier!$A130,"")</f>
        <v/>
      </c>
      <c r="P129" s="173" t="str">
        <f>IF(AND(P$1=Calendrier!R$1,Calendrier!R130="R"),Calendrier!$A130,"")</f>
        <v/>
      </c>
      <c r="Q129" s="173" t="str">
        <f>IF(AND(Q$1=Calendrier!S$1,Calendrier!S130="R"),Calendrier!$A130,"")</f>
        <v/>
      </c>
      <c r="R129" s="173" t="str">
        <f>IF(AND(R$1=Calendrier!T$1,Calendrier!T130="R"),Calendrier!$A130,"")</f>
        <v/>
      </c>
      <c r="S129" s="173" t="str">
        <f>IF(AND(S$1=Calendrier!U$1,Calendrier!U130="R"),Calendrier!$A130,"")</f>
        <v/>
      </c>
      <c r="T129" s="173" t="str">
        <f>IF(AND(T$1=Calendrier!V$1,Calendrier!V130="R"),Calendrier!$A130,"")</f>
        <v/>
      </c>
      <c r="U129" s="173" t="str">
        <f>IF(AND(U$1=Calendrier!W$1,Calendrier!W130="R"),Calendrier!$A130,"")</f>
        <v/>
      </c>
      <c r="V129" s="173" t="str">
        <f>IF(AND(V$1=Calendrier!X$1,Calendrier!X130="R"),Calendrier!$A130,"")</f>
        <v/>
      </c>
      <c r="W129" s="173" t="str">
        <f>IF(AND(W$1=Calendrier!Y$1,Calendrier!Y130="R"),Calendrier!$A130,"")</f>
        <v/>
      </c>
      <c r="X129" s="173" t="str">
        <f>IF(AND(X$1=Calendrier!Z$1,Calendrier!Z130="R"),Calendrier!$A130,"")</f>
        <v/>
      </c>
      <c r="Y129" s="173" t="str">
        <f>IF(AND(Y$1=Calendrier!AA$1,Calendrier!AA130="R"),Calendrier!$A130,"")</f>
        <v/>
      </c>
      <c r="Z129" s="173" t="str">
        <f>IF(AND(Z$1=Calendrier!AB$1,Calendrier!AB130="R"),Calendrier!$A130,"")</f>
        <v/>
      </c>
      <c r="AA129" s="173" t="str">
        <f>IF(AND(AA$1=Calendrier!AC$1,Calendrier!AC130="R"),Calendrier!$A130,"")</f>
        <v/>
      </c>
      <c r="AB129" s="173" t="str">
        <f>IF(AND(AB$1=Calendrier!AD$1,Calendrier!AD130="R"),Calendrier!$A130,"")</f>
        <v/>
      </c>
      <c r="AC129" s="173" t="str">
        <f>IF(AND(AC$1=Calendrier!AE$1,Calendrier!AE130="R"),Calendrier!$A130,"")</f>
        <v/>
      </c>
      <c r="AD129" s="173" t="str">
        <f>IF(AND(AD$1=Calendrier!AF$1,Calendrier!AF130="R"),Calendrier!$A130,"")</f>
        <v/>
      </c>
      <c r="AE129" s="173" t="str">
        <f>IF(AND(AE$1=Calendrier!AG$1,Calendrier!AG130="R"),Calendrier!$A130,"")</f>
        <v/>
      </c>
      <c r="AF129" s="173" t="str">
        <f>IF(AND(AF$1=Calendrier!AH$1,Calendrier!AH130="R"),Calendrier!$A130,"")</f>
        <v/>
      </c>
      <c r="AG129" s="173" t="str">
        <f>IF(AND(AG$1=Calendrier!AI$1,Calendrier!AI130="R"),Calendrier!$A130,"")</f>
        <v/>
      </c>
      <c r="AH129" s="173" t="str">
        <f>IF(AND(AH$1=Calendrier!AJ$1,Calendrier!AJ130="R"),Calendrier!$A130,"")</f>
        <v/>
      </c>
      <c r="AI129" s="173" t="str">
        <f>IF(AND(AI$1=Calendrier!AK$1,Calendrier!AK130="R"),Calendrier!$A130,"")</f>
        <v/>
      </c>
      <c r="AJ129" s="173" t="str">
        <f>IF(AND(AJ$1=Calendrier!AL$1,Calendrier!AL130="R"),Calendrier!$A130,"")</f>
        <v/>
      </c>
      <c r="AK129" s="173" t="str">
        <f>IF(AND(AK$1=Calendrier!AM$1,Calendrier!AM130="R"),Calendrier!$A130,"")</f>
        <v/>
      </c>
      <c r="AL129" s="173" t="str">
        <f>IF(AND(AL$1=Calendrier!AN$1,Calendrier!AN130="R"),Calendrier!$A130,"")</f>
        <v/>
      </c>
      <c r="AM129" s="173" t="str">
        <f>IF(AND(AM$1=Calendrier!AO$1,Calendrier!AO130="R"),Calendrier!$A130,"")</f>
        <v/>
      </c>
      <c r="AN129" s="173" t="str">
        <f>IF(AND(AN$1=Calendrier!AP$1,Calendrier!AP130="R"),Calendrier!$A130,"")</f>
        <v/>
      </c>
      <c r="AO129" s="173" t="str">
        <f>IF(AND(AO$1=Calendrier!AQ$1,Calendrier!AQ130="R"),Calendrier!$A130,"")</f>
        <v/>
      </c>
      <c r="AP129" s="173" t="str">
        <f>IF(AND(AP$1=Calendrier!AR$1,Calendrier!AR130="R"),Calendrier!$A130,"")</f>
        <v/>
      </c>
      <c r="AQ129" s="173" t="str">
        <f>IF(AND(AQ$1=Calendrier!AS$1,Calendrier!AS130="R"),Calendrier!$A130,"")</f>
        <v/>
      </c>
      <c r="AR129" s="173" t="str">
        <f>IF(AND(AR$1=Calendrier!AT$1,Calendrier!AT130="R"),Calendrier!$A130,"")</f>
        <v/>
      </c>
      <c r="AS129" s="173" t="str">
        <f>IF(AND(AS$1=Calendrier!AU$1,Calendrier!AU130="R"),Calendrier!$A130,"")</f>
        <v/>
      </c>
      <c r="AT129" s="173" t="str">
        <f>IF(AND(AT$1=Calendrier!AV$1,Calendrier!AV130="R"),Calendrier!$A130,"")</f>
        <v/>
      </c>
      <c r="AU129" s="173" t="str">
        <f>IF(AND(AU$1=Calendrier!AW$1,Calendrier!AW130="R"),Calendrier!$A130,"")</f>
        <v/>
      </c>
      <c r="AV129" s="173" t="str">
        <f>IF(AND(AV$1=Calendrier!AX$1,Calendrier!AX130="R"),Calendrier!$A130,"")</f>
        <v/>
      </c>
      <c r="AW129" s="173" t="str">
        <f>IF(AND(AW$1=Calendrier!AY$1,Calendrier!AY130="R"),Calendrier!$A130,"")</f>
        <v/>
      </c>
      <c r="AX129" s="173" t="str">
        <f>IF(AND(AX$1=Calendrier!AZ$1,Calendrier!AZ130="R"),Calendrier!$A130,"")</f>
        <v/>
      </c>
      <c r="AY129" s="173" t="str">
        <f>IF(AND(AY$1=Calendrier!BA$1,Calendrier!BA130="R"),Calendrier!$A130,"")</f>
        <v/>
      </c>
      <c r="AZ129" s="173" t="str">
        <f>IF(AND(AZ$1=Calendrier!BB$1,Calendrier!BB130="R"),Calendrier!$A130,"")</f>
        <v/>
      </c>
    </row>
    <row r="130" spans="1:52" x14ac:dyDescent="0.2">
      <c r="A130" s="173" t="str">
        <f>IF(AND(A$1=Calendrier!C$1,Calendrier!C131="R"),Calendrier!$A131,"")</f>
        <v/>
      </c>
      <c r="B130" s="173" t="str">
        <f>IF(AND(B$1=Calendrier!D$1,Calendrier!D131="R"),Calendrier!$A131,"")</f>
        <v/>
      </c>
      <c r="C130" s="173" t="str">
        <f>IF(AND(C$1=Calendrier!E$1,Calendrier!E131="R"),Calendrier!$A131,"")</f>
        <v/>
      </c>
      <c r="D130" s="173" t="str">
        <f>IF(AND(D$1=Calendrier!F$1,Calendrier!F131="R"),Calendrier!$A131,"")</f>
        <v/>
      </c>
      <c r="E130" s="173" t="str">
        <f>IF(AND(E$1=Calendrier!G$1,Calendrier!G131="R"),Calendrier!$A131,"")</f>
        <v/>
      </c>
      <c r="F130" s="173" t="str">
        <f>IF(AND(F$1=Calendrier!H$1,Calendrier!H131="R"),Calendrier!$A131,"")</f>
        <v/>
      </c>
      <c r="G130" s="173" t="str">
        <f>IF(AND(G$1=Calendrier!I$1,Calendrier!I131="R"),Calendrier!$A131,"")</f>
        <v/>
      </c>
      <c r="H130" s="173" t="str">
        <f>IF(AND(H$1=Calendrier!J$1,Calendrier!J131="R"),Calendrier!$A131,"")</f>
        <v/>
      </c>
      <c r="I130" s="173" t="str">
        <f>IF(AND(I$1=Calendrier!K$1,Calendrier!K131="R"),Calendrier!$A131,"")</f>
        <v/>
      </c>
      <c r="J130" s="173" t="str">
        <f>IF(AND(J$1=Calendrier!L$1,Calendrier!L131="R"),Calendrier!$A131,"")</f>
        <v/>
      </c>
      <c r="K130" s="173" t="str">
        <f>IF(AND(K$1=Calendrier!M$1,Calendrier!M131="R"),Calendrier!$A131,"")</f>
        <v/>
      </c>
      <c r="L130" s="173" t="str">
        <f>IF(AND(L$1=Calendrier!N$1,Calendrier!N131="R"),Calendrier!$A131,"")</f>
        <v/>
      </c>
      <c r="M130" s="173" t="str">
        <f>IF(AND(M$1=Calendrier!O$1,Calendrier!O131="R"),Calendrier!$A131,"")</f>
        <v/>
      </c>
      <c r="N130" s="173" t="str">
        <f>IF(AND(N$1=Calendrier!P$1,Calendrier!P131="R"),Calendrier!$A131,"")</f>
        <v/>
      </c>
      <c r="O130" s="173" t="str">
        <f>IF(AND(O$1=Calendrier!Q$1,Calendrier!Q131="R"),Calendrier!$A131,"")</f>
        <v/>
      </c>
      <c r="P130" s="173" t="str">
        <f>IF(AND(P$1=Calendrier!R$1,Calendrier!R131="R"),Calendrier!$A131,"")</f>
        <v/>
      </c>
      <c r="Q130" s="173" t="str">
        <f>IF(AND(Q$1=Calendrier!S$1,Calendrier!S131="R"),Calendrier!$A131,"")</f>
        <v/>
      </c>
      <c r="R130" s="173" t="str">
        <f>IF(AND(R$1=Calendrier!T$1,Calendrier!T131="R"),Calendrier!$A131,"")</f>
        <v/>
      </c>
      <c r="S130" s="173" t="str">
        <f>IF(AND(S$1=Calendrier!U$1,Calendrier!U131="R"),Calendrier!$A131,"")</f>
        <v/>
      </c>
      <c r="T130" s="173" t="str">
        <f>IF(AND(T$1=Calendrier!V$1,Calendrier!V131="R"),Calendrier!$A131,"")</f>
        <v/>
      </c>
      <c r="U130" s="173" t="str">
        <f>IF(AND(U$1=Calendrier!W$1,Calendrier!W131="R"),Calendrier!$A131,"")</f>
        <v/>
      </c>
      <c r="V130" s="173" t="str">
        <f>IF(AND(V$1=Calendrier!X$1,Calendrier!X131="R"),Calendrier!$A131,"")</f>
        <v/>
      </c>
      <c r="W130" s="173" t="str">
        <f>IF(AND(W$1=Calendrier!Y$1,Calendrier!Y131="R"),Calendrier!$A131,"")</f>
        <v/>
      </c>
      <c r="X130" s="173" t="str">
        <f>IF(AND(X$1=Calendrier!Z$1,Calendrier!Z131="R"),Calendrier!$A131,"")</f>
        <v/>
      </c>
      <c r="Y130" s="173" t="str">
        <f>IF(AND(Y$1=Calendrier!AA$1,Calendrier!AA131="R"),Calendrier!$A131,"")</f>
        <v/>
      </c>
      <c r="Z130" s="173" t="str">
        <f>IF(AND(Z$1=Calendrier!AB$1,Calendrier!AB131="R"),Calendrier!$A131,"")</f>
        <v/>
      </c>
      <c r="AA130" s="173" t="str">
        <f>IF(AND(AA$1=Calendrier!AC$1,Calendrier!AC131="R"),Calendrier!$A131,"")</f>
        <v/>
      </c>
      <c r="AB130" s="173" t="str">
        <f>IF(AND(AB$1=Calendrier!AD$1,Calendrier!AD131="R"),Calendrier!$A131,"")</f>
        <v/>
      </c>
      <c r="AC130" s="173" t="str">
        <f>IF(AND(AC$1=Calendrier!AE$1,Calendrier!AE131="R"),Calendrier!$A131,"")</f>
        <v/>
      </c>
      <c r="AD130" s="173" t="str">
        <f>IF(AND(AD$1=Calendrier!AF$1,Calendrier!AF131="R"),Calendrier!$A131,"")</f>
        <v/>
      </c>
      <c r="AE130" s="173" t="str">
        <f>IF(AND(AE$1=Calendrier!AG$1,Calendrier!AG131="R"),Calendrier!$A131,"")</f>
        <v/>
      </c>
      <c r="AF130" s="173" t="str">
        <f>IF(AND(AF$1=Calendrier!AH$1,Calendrier!AH131="R"),Calendrier!$A131,"")</f>
        <v/>
      </c>
      <c r="AG130" s="173" t="str">
        <f>IF(AND(AG$1=Calendrier!AI$1,Calendrier!AI131="R"),Calendrier!$A131,"")</f>
        <v/>
      </c>
      <c r="AH130" s="173" t="str">
        <f>IF(AND(AH$1=Calendrier!AJ$1,Calendrier!AJ131="R"),Calendrier!$A131,"")</f>
        <v/>
      </c>
      <c r="AI130" s="173" t="str">
        <f>IF(AND(AI$1=Calendrier!AK$1,Calendrier!AK131="R"),Calendrier!$A131,"")</f>
        <v/>
      </c>
      <c r="AJ130" s="173" t="str">
        <f>IF(AND(AJ$1=Calendrier!AL$1,Calendrier!AL131="R"),Calendrier!$A131,"")</f>
        <v/>
      </c>
      <c r="AK130" s="173" t="str">
        <f>IF(AND(AK$1=Calendrier!AM$1,Calendrier!AM131="R"),Calendrier!$A131,"")</f>
        <v/>
      </c>
      <c r="AL130" s="173" t="str">
        <f>IF(AND(AL$1=Calendrier!AN$1,Calendrier!AN131="R"),Calendrier!$A131,"")</f>
        <v/>
      </c>
      <c r="AM130" s="173" t="str">
        <f>IF(AND(AM$1=Calendrier!AO$1,Calendrier!AO131="R"),Calendrier!$A131,"")</f>
        <v/>
      </c>
      <c r="AN130" s="173" t="str">
        <f>IF(AND(AN$1=Calendrier!AP$1,Calendrier!AP131="R"),Calendrier!$A131,"")</f>
        <v/>
      </c>
      <c r="AO130" s="173" t="str">
        <f>IF(AND(AO$1=Calendrier!AQ$1,Calendrier!AQ131="R"),Calendrier!$A131,"")</f>
        <v/>
      </c>
      <c r="AP130" s="173" t="str">
        <f>IF(AND(AP$1=Calendrier!AR$1,Calendrier!AR131="R"),Calendrier!$A131,"")</f>
        <v/>
      </c>
      <c r="AQ130" s="173" t="str">
        <f>IF(AND(AQ$1=Calendrier!AS$1,Calendrier!AS131="R"),Calendrier!$A131,"")</f>
        <v/>
      </c>
      <c r="AR130" s="173" t="str">
        <f>IF(AND(AR$1=Calendrier!AT$1,Calendrier!AT131="R"),Calendrier!$A131,"")</f>
        <v/>
      </c>
      <c r="AS130" s="173" t="str">
        <f>IF(AND(AS$1=Calendrier!AU$1,Calendrier!AU131="R"),Calendrier!$A131,"")</f>
        <v/>
      </c>
      <c r="AT130" s="173" t="str">
        <f>IF(AND(AT$1=Calendrier!AV$1,Calendrier!AV131="R"),Calendrier!$A131,"")</f>
        <v/>
      </c>
      <c r="AU130" s="173" t="str">
        <f>IF(AND(AU$1=Calendrier!AW$1,Calendrier!AW131="R"),Calendrier!$A131,"")</f>
        <v/>
      </c>
      <c r="AV130" s="173" t="str">
        <f>IF(AND(AV$1=Calendrier!AX$1,Calendrier!AX131="R"),Calendrier!$A131,"")</f>
        <v/>
      </c>
      <c r="AW130" s="173" t="str">
        <f>IF(AND(AW$1=Calendrier!AY$1,Calendrier!AY131="R"),Calendrier!$A131,"")</f>
        <v/>
      </c>
      <c r="AX130" s="173" t="str">
        <f>IF(AND(AX$1=Calendrier!AZ$1,Calendrier!AZ131="R"),Calendrier!$A131,"")</f>
        <v/>
      </c>
      <c r="AY130" s="173" t="str">
        <f>IF(AND(AY$1=Calendrier!BA$1,Calendrier!BA131="R"),Calendrier!$A131,"")</f>
        <v/>
      </c>
      <c r="AZ130" s="173" t="str">
        <f>IF(AND(AZ$1=Calendrier!BB$1,Calendrier!BB131="R"),Calendrier!$A131,"")</f>
        <v/>
      </c>
    </row>
    <row r="131" spans="1:52" x14ac:dyDescent="0.2">
      <c r="A131" s="173" t="str">
        <f>IF(AND(A$1=Calendrier!C$1,Calendrier!C132="R"),Calendrier!$A132,"")</f>
        <v/>
      </c>
      <c r="B131" s="173" t="str">
        <f>IF(AND(B$1=Calendrier!D$1,Calendrier!D132="R"),Calendrier!$A132,"")</f>
        <v/>
      </c>
      <c r="C131" s="173" t="str">
        <f>IF(AND(C$1=Calendrier!E$1,Calendrier!E132="R"),Calendrier!$A132,"")</f>
        <v/>
      </c>
      <c r="D131" s="173" t="str">
        <f>IF(AND(D$1=Calendrier!F$1,Calendrier!F132="R"),Calendrier!$A132,"")</f>
        <v/>
      </c>
      <c r="E131" s="173" t="str">
        <f>IF(AND(E$1=Calendrier!G$1,Calendrier!G132="R"),Calendrier!$A132,"")</f>
        <v/>
      </c>
      <c r="F131" s="173" t="str">
        <f>IF(AND(F$1=Calendrier!H$1,Calendrier!H132="R"),Calendrier!$A132,"")</f>
        <v/>
      </c>
      <c r="G131" s="173" t="str">
        <f>IF(AND(G$1=Calendrier!I$1,Calendrier!I132="R"),Calendrier!$A132,"")</f>
        <v/>
      </c>
      <c r="H131" s="173" t="str">
        <f>IF(AND(H$1=Calendrier!J$1,Calendrier!J132="R"),Calendrier!$A132,"")</f>
        <v/>
      </c>
      <c r="I131" s="173" t="str">
        <f>IF(AND(I$1=Calendrier!K$1,Calendrier!K132="R"),Calendrier!$A132,"")</f>
        <v/>
      </c>
      <c r="J131" s="173" t="str">
        <f>IF(AND(J$1=Calendrier!L$1,Calendrier!L132="R"),Calendrier!$A132,"")</f>
        <v/>
      </c>
      <c r="K131" s="173" t="str">
        <f>IF(AND(K$1=Calendrier!M$1,Calendrier!M132="R"),Calendrier!$A132,"")</f>
        <v/>
      </c>
      <c r="L131" s="173" t="str">
        <f>IF(AND(L$1=Calendrier!N$1,Calendrier!N132="R"),Calendrier!$A132,"")</f>
        <v/>
      </c>
      <c r="M131" s="173" t="str">
        <f>IF(AND(M$1=Calendrier!O$1,Calendrier!O132="R"),Calendrier!$A132,"")</f>
        <v/>
      </c>
      <c r="N131" s="173" t="str">
        <f>IF(AND(N$1=Calendrier!P$1,Calendrier!P132="R"),Calendrier!$A132,"")</f>
        <v/>
      </c>
      <c r="O131" s="173" t="str">
        <f>IF(AND(O$1=Calendrier!Q$1,Calendrier!Q132="R"),Calendrier!$A132,"")</f>
        <v/>
      </c>
      <c r="P131" s="173" t="str">
        <f>IF(AND(P$1=Calendrier!R$1,Calendrier!R132="R"),Calendrier!$A132,"")</f>
        <v/>
      </c>
      <c r="Q131" s="173" t="str">
        <f>IF(AND(Q$1=Calendrier!S$1,Calendrier!S132="R"),Calendrier!$A132,"")</f>
        <v/>
      </c>
      <c r="R131" s="173" t="str">
        <f>IF(AND(R$1=Calendrier!T$1,Calendrier!T132="R"),Calendrier!$A132,"")</f>
        <v/>
      </c>
      <c r="S131" s="173" t="str">
        <f>IF(AND(S$1=Calendrier!U$1,Calendrier!U132="R"),Calendrier!$A132,"")</f>
        <v/>
      </c>
      <c r="T131" s="173" t="str">
        <f>IF(AND(T$1=Calendrier!V$1,Calendrier!V132="R"),Calendrier!$A132,"")</f>
        <v/>
      </c>
      <c r="U131" s="173" t="str">
        <f>IF(AND(U$1=Calendrier!W$1,Calendrier!W132="R"),Calendrier!$A132,"")</f>
        <v/>
      </c>
      <c r="V131" s="173" t="str">
        <f>IF(AND(V$1=Calendrier!X$1,Calendrier!X132="R"),Calendrier!$A132,"")</f>
        <v/>
      </c>
      <c r="W131" s="173" t="str">
        <f>IF(AND(W$1=Calendrier!Y$1,Calendrier!Y132="R"),Calendrier!$A132,"")</f>
        <v/>
      </c>
      <c r="X131" s="173" t="str">
        <f>IF(AND(X$1=Calendrier!Z$1,Calendrier!Z132="R"),Calendrier!$A132,"")</f>
        <v/>
      </c>
      <c r="Y131" s="173" t="str">
        <f>IF(AND(Y$1=Calendrier!AA$1,Calendrier!AA132="R"),Calendrier!$A132,"")</f>
        <v/>
      </c>
      <c r="Z131" s="173" t="str">
        <f>IF(AND(Z$1=Calendrier!AB$1,Calendrier!AB132="R"),Calendrier!$A132,"")</f>
        <v/>
      </c>
      <c r="AA131" s="173" t="str">
        <f>IF(AND(AA$1=Calendrier!AC$1,Calendrier!AC132="R"),Calendrier!$A132,"")</f>
        <v/>
      </c>
      <c r="AB131" s="173" t="str">
        <f>IF(AND(AB$1=Calendrier!AD$1,Calendrier!AD132="R"),Calendrier!$A132,"")</f>
        <v/>
      </c>
      <c r="AC131" s="173" t="str">
        <f>IF(AND(AC$1=Calendrier!AE$1,Calendrier!AE132="R"),Calendrier!$A132,"")</f>
        <v/>
      </c>
      <c r="AD131" s="173" t="str">
        <f>IF(AND(AD$1=Calendrier!AF$1,Calendrier!AF132="R"),Calendrier!$A132,"")</f>
        <v/>
      </c>
      <c r="AE131" s="173" t="str">
        <f>IF(AND(AE$1=Calendrier!AG$1,Calendrier!AG132="R"),Calendrier!$A132,"")</f>
        <v/>
      </c>
      <c r="AF131" s="173" t="str">
        <f>IF(AND(AF$1=Calendrier!AH$1,Calendrier!AH132="R"),Calendrier!$A132,"")</f>
        <v/>
      </c>
      <c r="AG131" s="173" t="str">
        <f>IF(AND(AG$1=Calendrier!AI$1,Calendrier!AI132="R"),Calendrier!$A132,"")</f>
        <v/>
      </c>
      <c r="AH131" s="173" t="str">
        <f>IF(AND(AH$1=Calendrier!AJ$1,Calendrier!AJ132="R"),Calendrier!$A132,"")</f>
        <v/>
      </c>
      <c r="AI131" s="173" t="str">
        <f>IF(AND(AI$1=Calendrier!AK$1,Calendrier!AK132="R"),Calendrier!$A132,"")</f>
        <v/>
      </c>
      <c r="AJ131" s="173" t="str">
        <f>IF(AND(AJ$1=Calendrier!AL$1,Calendrier!AL132="R"),Calendrier!$A132,"")</f>
        <v/>
      </c>
      <c r="AK131" s="173" t="str">
        <f>IF(AND(AK$1=Calendrier!AM$1,Calendrier!AM132="R"),Calendrier!$A132,"")</f>
        <v/>
      </c>
      <c r="AL131" s="173" t="str">
        <f>IF(AND(AL$1=Calendrier!AN$1,Calendrier!AN132="R"),Calendrier!$A132,"")</f>
        <v/>
      </c>
      <c r="AM131" s="173" t="str">
        <f>IF(AND(AM$1=Calendrier!AO$1,Calendrier!AO132="R"),Calendrier!$A132,"")</f>
        <v/>
      </c>
      <c r="AN131" s="173" t="str">
        <f>IF(AND(AN$1=Calendrier!AP$1,Calendrier!AP132="R"),Calendrier!$A132,"")</f>
        <v/>
      </c>
      <c r="AO131" s="173" t="str">
        <f>IF(AND(AO$1=Calendrier!AQ$1,Calendrier!AQ132="R"),Calendrier!$A132,"")</f>
        <v/>
      </c>
      <c r="AP131" s="173" t="str">
        <f>IF(AND(AP$1=Calendrier!AR$1,Calendrier!AR132="R"),Calendrier!$A132,"")</f>
        <v/>
      </c>
      <c r="AQ131" s="173" t="str">
        <f>IF(AND(AQ$1=Calendrier!AS$1,Calendrier!AS132="R"),Calendrier!$A132,"")</f>
        <v/>
      </c>
      <c r="AR131" s="173" t="str">
        <f>IF(AND(AR$1=Calendrier!AT$1,Calendrier!AT132="R"),Calendrier!$A132,"")</f>
        <v/>
      </c>
      <c r="AS131" s="173" t="str">
        <f>IF(AND(AS$1=Calendrier!AU$1,Calendrier!AU132="R"),Calendrier!$A132,"")</f>
        <v/>
      </c>
      <c r="AT131" s="173" t="str">
        <f>IF(AND(AT$1=Calendrier!AV$1,Calendrier!AV132="R"),Calendrier!$A132,"")</f>
        <v/>
      </c>
      <c r="AU131" s="173" t="str">
        <f>IF(AND(AU$1=Calendrier!AW$1,Calendrier!AW132="R"),Calendrier!$A132,"")</f>
        <v/>
      </c>
      <c r="AV131" s="173" t="str">
        <f>IF(AND(AV$1=Calendrier!AX$1,Calendrier!AX132="R"),Calendrier!$A132,"")</f>
        <v/>
      </c>
      <c r="AW131" s="173" t="str">
        <f>IF(AND(AW$1=Calendrier!AY$1,Calendrier!AY132="R"),Calendrier!$A132,"")</f>
        <v/>
      </c>
      <c r="AX131" s="173" t="str">
        <f>IF(AND(AX$1=Calendrier!AZ$1,Calendrier!AZ132="R"),Calendrier!$A132,"")</f>
        <v/>
      </c>
      <c r="AY131" s="173" t="str">
        <f>IF(AND(AY$1=Calendrier!BA$1,Calendrier!BA132="R"),Calendrier!$A132,"")</f>
        <v/>
      </c>
      <c r="AZ131" s="173" t="str">
        <f>IF(AND(AZ$1=Calendrier!BB$1,Calendrier!BB132="R"),Calendrier!$A132,"")</f>
        <v/>
      </c>
    </row>
    <row r="132" spans="1:52" x14ac:dyDescent="0.2">
      <c r="A132" s="173" t="str">
        <f>IF(AND(A$1=Calendrier!C$1,Calendrier!C133="R"),Calendrier!$A133,"")</f>
        <v/>
      </c>
      <c r="B132" s="173" t="str">
        <f>IF(AND(B$1=Calendrier!D$1,Calendrier!D133="R"),Calendrier!$A133,"")</f>
        <v/>
      </c>
      <c r="C132" s="173" t="str">
        <f>IF(AND(C$1=Calendrier!E$1,Calendrier!E133="R"),Calendrier!$A133,"")</f>
        <v/>
      </c>
      <c r="D132" s="173" t="str">
        <f>IF(AND(D$1=Calendrier!F$1,Calendrier!F133="R"),Calendrier!$A133,"")</f>
        <v/>
      </c>
      <c r="E132" s="173" t="str">
        <f>IF(AND(E$1=Calendrier!G$1,Calendrier!G133="R"),Calendrier!$A133,"")</f>
        <v/>
      </c>
      <c r="F132" s="173" t="str">
        <f>IF(AND(F$1=Calendrier!H$1,Calendrier!H133="R"),Calendrier!$A133,"")</f>
        <v/>
      </c>
      <c r="G132" s="173" t="str">
        <f>IF(AND(G$1=Calendrier!I$1,Calendrier!I133="R"),Calendrier!$A133,"")</f>
        <v/>
      </c>
      <c r="H132" s="173" t="str">
        <f>IF(AND(H$1=Calendrier!J$1,Calendrier!J133="R"),Calendrier!$A133,"")</f>
        <v/>
      </c>
      <c r="I132" s="173" t="str">
        <f>IF(AND(I$1=Calendrier!K$1,Calendrier!K133="R"),Calendrier!$A133,"")</f>
        <v/>
      </c>
      <c r="J132" s="173" t="str">
        <f>IF(AND(J$1=Calendrier!L$1,Calendrier!L133="R"),Calendrier!$A133,"")</f>
        <v/>
      </c>
      <c r="K132" s="173" t="str">
        <f>IF(AND(K$1=Calendrier!M$1,Calendrier!M133="R"),Calendrier!$A133,"")</f>
        <v/>
      </c>
      <c r="L132" s="173" t="str">
        <f>IF(AND(L$1=Calendrier!N$1,Calendrier!N133="R"),Calendrier!$A133,"")</f>
        <v/>
      </c>
      <c r="M132" s="173" t="str">
        <f>IF(AND(M$1=Calendrier!O$1,Calendrier!O133="R"),Calendrier!$A133,"")</f>
        <v/>
      </c>
      <c r="N132" s="173" t="str">
        <f>IF(AND(N$1=Calendrier!P$1,Calendrier!P133="R"),Calendrier!$A133,"")</f>
        <v/>
      </c>
      <c r="O132" s="173" t="str">
        <f>IF(AND(O$1=Calendrier!Q$1,Calendrier!Q133="R"),Calendrier!$A133,"")</f>
        <v/>
      </c>
      <c r="P132" s="173" t="str">
        <f>IF(AND(P$1=Calendrier!R$1,Calendrier!R133="R"),Calendrier!$A133,"")</f>
        <v/>
      </c>
      <c r="Q132" s="173" t="str">
        <f>IF(AND(Q$1=Calendrier!S$1,Calendrier!S133="R"),Calendrier!$A133,"")</f>
        <v/>
      </c>
      <c r="R132" s="173" t="str">
        <f>IF(AND(R$1=Calendrier!T$1,Calendrier!T133="R"),Calendrier!$A133,"")</f>
        <v/>
      </c>
      <c r="S132" s="173" t="str">
        <f>IF(AND(S$1=Calendrier!U$1,Calendrier!U133="R"),Calendrier!$A133,"")</f>
        <v/>
      </c>
      <c r="T132" s="173" t="str">
        <f>IF(AND(T$1=Calendrier!V$1,Calendrier!V133="R"),Calendrier!$A133,"")</f>
        <v/>
      </c>
      <c r="U132" s="173" t="str">
        <f>IF(AND(U$1=Calendrier!W$1,Calendrier!W133="R"),Calendrier!$A133,"")</f>
        <v/>
      </c>
      <c r="V132" s="173" t="str">
        <f>IF(AND(V$1=Calendrier!X$1,Calendrier!X133="R"),Calendrier!$A133,"")</f>
        <v/>
      </c>
      <c r="W132" s="173" t="str">
        <f>IF(AND(W$1=Calendrier!Y$1,Calendrier!Y133="R"),Calendrier!$A133,"")</f>
        <v/>
      </c>
      <c r="X132" s="173" t="str">
        <f>IF(AND(X$1=Calendrier!Z$1,Calendrier!Z133="R"),Calendrier!$A133,"")</f>
        <v/>
      </c>
      <c r="Y132" s="173" t="str">
        <f>IF(AND(Y$1=Calendrier!AA$1,Calendrier!AA133="R"),Calendrier!$A133,"")</f>
        <v/>
      </c>
      <c r="Z132" s="173" t="str">
        <f>IF(AND(Z$1=Calendrier!AB$1,Calendrier!AB133="R"),Calendrier!$A133,"")</f>
        <v/>
      </c>
      <c r="AA132" s="173" t="str">
        <f>IF(AND(AA$1=Calendrier!AC$1,Calendrier!AC133="R"),Calendrier!$A133,"")</f>
        <v/>
      </c>
      <c r="AB132" s="173" t="str">
        <f>IF(AND(AB$1=Calendrier!AD$1,Calendrier!AD133="R"),Calendrier!$A133,"")</f>
        <v/>
      </c>
      <c r="AC132" s="173" t="str">
        <f>IF(AND(AC$1=Calendrier!AE$1,Calendrier!AE133="R"),Calendrier!$A133,"")</f>
        <v/>
      </c>
      <c r="AD132" s="173" t="str">
        <f>IF(AND(AD$1=Calendrier!AF$1,Calendrier!AF133="R"),Calendrier!$A133,"")</f>
        <v/>
      </c>
      <c r="AE132" s="173" t="str">
        <f>IF(AND(AE$1=Calendrier!AG$1,Calendrier!AG133="R"),Calendrier!$A133,"")</f>
        <v/>
      </c>
      <c r="AF132" s="173" t="str">
        <f>IF(AND(AF$1=Calendrier!AH$1,Calendrier!AH133="R"),Calendrier!$A133,"")</f>
        <v/>
      </c>
      <c r="AG132" s="173" t="str">
        <f>IF(AND(AG$1=Calendrier!AI$1,Calendrier!AI133="R"),Calendrier!$A133,"")</f>
        <v/>
      </c>
      <c r="AH132" s="173" t="str">
        <f>IF(AND(AH$1=Calendrier!AJ$1,Calendrier!AJ133="R"),Calendrier!$A133,"")</f>
        <v/>
      </c>
      <c r="AI132" s="173" t="str">
        <f>IF(AND(AI$1=Calendrier!AK$1,Calendrier!AK133="R"),Calendrier!$A133,"")</f>
        <v/>
      </c>
      <c r="AJ132" s="173" t="str">
        <f>IF(AND(AJ$1=Calendrier!AL$1,Calendrier!AL133="R"),Calendrier!$A133,"")</f>
        <v/>
      </c>
      <c r="AK132" s="173" t="str">
        <f>IF(AND(AK$1=Calendrier!AM$1,Calendrier!AM133="R"),Calendrier!$A133,"")</f>
        <v/>
      </c>
      <c r="AL132" s="173" t="str">
        <f>IF(AND(AL$1=Calendrier!AN$1,Calendrier!AN133="R"),Calendrier!$A133,"")</f>
        <v/>
      </c>
      <c r="AM132" s="173" t="str">
        <f>IF(AND(AM$1=Calendrier!AO$1,Calendrier!AO133="R"),Calendrier!$A133,"")</f>
        <v/>
      </c>
      <c r="AN132" s="173" t="str">
        <f>IF(AND(AN$1=Calendrier!AP$1,Calendrier!AP133="R"),Calendrier!$A133,"")</f>
        <v/>
      </c>
      <c r="AO132" s="173" t="str">
        <f>IF(AND(AO$1=Calendrier!AQ$1,Calendrier!AQ133="R"),Calendrier!$A133,"")</f>
        <v/>
      </c>
      <c r="AP132" s="173" t="str">
        <f>IF(AND(AP$1=Calendrier!AR$1,Calendrier!AR133="R"),Calendrier!$A133,"")</f>
        <v/>
      </c>
      <c r="AQ132" s="173" t="str">
        <f>IF(AND(AQ$1=Calendrier!AS$1,Calendrier!AS133="R"),Calendrier!$A133,"")</f>
        <v/>
      </c>
      <c r="AR132" s="173" t="str">
        <f>IF(AND(AR$1=Calendrier!AT$1,Calendrier!AT133="R"),Calendrier!$A133,"")</f>
        <v/>
      </c>
      <c r="AS132" s="173" t="str">
        <f>IF(AND(AS$1=Calendrier!AU$1,Calendrier!AU133="R"),Calendrier!$A133,"")</f>
        <v/>
      </c>
      <c r="AT132" s="173" t="str">
        <f>IF(AND(AT$1=Calendrier!AV$1,Calendrier!AV133="R"),Calendrier!$A133,"")</f>
        <v/>
      </c>
      <c r="AU132" s="173" t="str">
        <f>IF(AND(AU$1=Calendrier!AW$1,Calendrier!AW133="R"),Calendrier!$A133,"")</f>
        <v/>
      </c>
      <c r="AV132" s="173" t="str">
        <f>IF(AND(AV$1=Calendrier!AX$1,Calendrier!AX133="R"),Calendrier!$A133,"")</f>
        <v/>
      </c>
      <c r="AW132" s="173" t="str">
        <f>IF(AND(AW$1=Calendrier!AY$1,Calendrier!AY133="R"),Calendrier!$A133,"")</f>
        <v/>
      </c>
      <c r="AX132" s="173" t="str">
        <f>IF(AND(AX$1=Calendrier!AZ$1,Calendrier!AZ133="R"),Calendrier!$A133,"")</f>
        <v/>
      </c>
      <c r="AY132" s="173" t="str">
        <f>IF(AND(AY$1=Calendrier!BA$1,Calendrier!BA133="R"),Calendrier!$A133,"")</f>
        <v/>
      </c>
      <c r="AZ132" s="173" t="str">
        <f>IF(AND(AZ$1=Calendrier!BB$1,Calendrier!BB133="R"),Calendrier!$A133,"")</f>
        <v/>
      </c>
    </row>
    <row r="133" spans="1:52" x14ac:dyDescent="0.2">
      <c r="A133" s="173" t="str">
        <f>IF(AND(A$1=Calendrier!C$1,Calendrier!C134="R"),Calendrier!$A134,"")</f>
        <v/>
      </c>
      <c r="B133" s="173" t="str">
        <f>IF(AND(B$1=Calendrier!D$1,Calendrier!D134="R"),Calendrier!$A134,"")</f>
        <v/>
      </c>
      <c r="C133" s="173" t="str">
        <f>IF(AND(C$1=Calendrier!E$1,Calendrier!E134="R"),Calendrier!$A134,"")</f>
        <v/>
      </c>
      <c r="D133" s="173" t="str">
        <f>IF(AND(D$1=Calendrier!F$1,Calendrier!F134="R"),Calendrier!$A134,"")</f>
        <v/>
      </c>
      <c r="E133" s="173" t="str">
        <f>IF(AND(E$1=Calendrier!G$1,Calendrier!G134="R"),Calendrier!$A134,"")</f>
        <v/>
      </c>
      <c r="F133" s="173" t="str">
        <f>IF(AND(F$1=Calendrier!H$1,Calendrier!H134="R"),Calendrier!$A134,"")</f>
        <v/>
      </c>
      <c r="G133" s="173" t="str">
        <f>IF(AND(G$1=Calendrier!I$1,Calendrier!I134="R"),Calendrier!$A134,"")</f>
        <v/>
      </c>
      <c r="H133" s="173" t="str">
        <f>IF(AND(H$1=Calendrier!J$1,Calendrier!J134="R"),Calendrier!$A134,"")</f>
        <v/>
      </c>
      <c r="I133" s="173" t="str">
        <f>IF(AND(I$1=Calendrier!K$1,Calendrier!K134="R"),Calendrier!$A134,"")</f>
        <v/>
      </c>
      <c r="J133" s="173" t="str">
        <f>IF(AND(J$1=Calendrier!L$1,Calendrier!L134="R"),Calendrier!$A134,"")</f>
        <v/>
      </c>
      <c r="K133" s="173" t="str">
        <f>IF(AND(K$1=Calendrier!M$1,Calendrier!M134="R"),Calendrier!$A134,"")</f>
        <v/>
      </c>
      <c r="L133" s="173" t="str">
        <f>IF(AND(L$1=Calendrier!N$1,Calendrier!N134="R"),Calendrier!$A134,"")</f>
        <v/>
      </c>
      <c r="M133" s="173" t="str">
        <f>IF(AND(M$1=Calendrier!O$1,Calendrier!O134="R"),Calendrier!$A134,"")</f>
        <v/>
      </c>
      <c r="N133" s="173" t="str">
        <f>IF(AND(N$1=Calendrier!P$1,Calendrier!P134="R"),Calendrier!$A134,"")</f>
        <v/>
      </c>
      <c r="O133" s="173" t="str">
        <f>IF(AND(O$1=Calendrier!Q$1,Calendrier!Q134="R"),Calendrier!$A134,"")</f>
        <v/>
      </c>
      <c r="P133" s="173" t="str">
        <f>IF(AND(P$1=Calendrier!R$1,Calendrier!R134="R"),Calendrier!$A134,"")</f>
        <v/>
      </c>
      <c r="Q133" s="173" t="str">
        <f>IF(AND(Q$1=Calendrier!S$1,Calendrier!S134="R"),Calendrier!$A134,"")</f>
        <v/>
      </c>
      <c r="R133" s="173" t="str">
        <f>IF(AND(R$1=Calendrier!T$1,Calendrier!T134="R"),Calendrier!$A134,"")</f>
        <v/>
      </c>
      <c r="S133" s="173" t="str">
        <f>IF(AND(S$1=Calendrier!U$1,Calendrier!U134="R"),Calendrier!$A134,"")</f>
        <v/>
      </c>
      <c r="T133" s="173" t="str">
        <f>IF(AND(T$1=Calendrier!V$1,Calendrier!V134="R"),Calendrier!$A134,"")</f>
        <v/>
      </c>
      <c r="U133" s="173" t="str">
        <f>IF(AND(U$1=Calendrier!W$1,Calendrier!W134="R"),Calendrier!$A134,"")</f>
        <v/>
      </c>
      <c r="V133" s="173" t="str">
        <f>IF(AND(V$1=Calendrier!X$1,Calendrier!X134="R"),Calendrier!$A134,"")</f>
        <v/>
      </c>
      <c r="W133" s="173" t="str">
        <f>IF(AND(W$1=Calendrier!Y$1,Calendrier!Y134="R"),Calendrier!$A134,"")</f>
        <v/>
      </c>
      <c r="X133" s="173" t="str">
        <f>IF(AND(X$1=Calendrier!Z$1,Calendrier!Z134="R"),Calendrier!$A134,"")</f>
        <v/>
      </c>
      <c r="Y133" s="173" t="str">
        <f>IF(AND(Y$1=Calendrier!AA$1,Calendrier!AA134="R"),Calendrier!$A134,"")</f>
        <v/>
      </c>
      <c r="Z133" s="173" t="str">
        <f>IF(AND(Z$1=Calendrier!AB$1,Calendrier!AB134="R"),Calendrier!$A134,"")</f>
        <v/>
      </c>
      <c r="AA133" s="173" t="str">
        <f>IF(AND(AA$1=Calendrier!AC$1,Calendrier!AC134="R"),Calendrier!$A134,"")</f>
        <v/>
      </c>
      <c r="AB133" s="173" t="str">
        <f>IF(AND(AB$1=Calendrier!AD$1,Calendrier!AD134="R"),Calendrier!$A134,"")</f>
        <v/>
      </c>
      <c r="AC133" s="173" t="str">
        <f>IF(AND(AC$1=Calendrier!AE$1,Calendrier!AE134="R"),Calendrier!$A134,"")</f>
        <v/>
      </c>
      <c r="AD133" s="173" t="str">
        <f>IF(AND(AD$1=Calendrier!AF$1,Calendrier!AF134="R"),Calendrier!$A134,"")</f>
        <v/>
      </c>
      <c r="AE133" s="173" t="str">
        <f>IF(AND(AE$1=Calendrier!AG$1,Calendrier!AG134="R"),Calendrier!$A134,"")</f>
        <v/>
      </c>
      <c r="AF133" s="173" t="str">
        <f>IF(AND(AF$1=Calendrier!AH$1,Calendrier!AH134="R"),Calendrier!$A134,"")</f>
        <v/>
      </c>
      <c r="AG133" s="173" t="str">
        <f>IF(AND(AG$1=Calendrier!AI$1,Calendrier!AI134="R"),Calendrier!$A134,"")</f>
        <v/>
      </c>
      <c r="AH133" s="173" t="str">
        <f>IF(AND(AH$1=Calendrier!AJ$1,Calendrier!AJ134="R"),Calendrier!$A134,"")</f>
        <v/>
      </c>
      <c r="AI133" s="173" t="str">
        <f>IF(AND(AI$1=Calendrier!AK$1,Calendrier!AK134="R"),Calendrier!$A134,"")</f>
        <v/>
      </c>
      <c r="AJ133" s="173" t="str">
        <f>IF(AND(AJ$1=Calendrier!AL$1,Calendrier!AL134="R"),Calendrier!$A134,"")</f>
        <v/>
      </c>
      <c r="AK133" s="173" t="str">
        <f>IF(AND(AK$1=Calendrier!AM$1,Calendrier!AM134="R"),Calendrier!$A134,"")</f>
        <v/>
      </c>
      <c r="AL133" s="173" t="str">
        <f>IF(AND(AL$1=Calendrier!AN$1,Calendrier!AN134="R"),Calendrier!$A134,"")</f>
        <v/>
      </c>
      <c r="AM133" s="173" t="str">
        <f>IF(AND(AM$1=Calendrier!AO$1,Calendrier!AO134="R"),Calendrier!$A134,"")</f>
        <v/>
      </c>
      <c r="AN133" s="173" t="str">
        <f>IF(AND(AN$1=Calendrier!AP$1,Calendrier!AP134="R"),Calendrier!$A134,"")</f>
        <v/>
      </c>
      <c r="AO133" s="173" t="str">
        <f>IF(AND(AO$1=Calendrier!AQ$1,Calendrier!AQ134="R"),Calendrier!$A134,"")</f>
        <v/>
      </c>
      <c r="AP133" s="173" t="str">
        <f>IF(AND(AP$1=Calendrier!AR$1,Calendrier!AR134="R"),Calendrier!$A134,"")</f>
        <v/>
      </c>
      <c r="AQ133" s="173" t="str">
        <f>IF(AND(AQ$1=Calendrier!AS$1,Calendrier!AS134="R"),Calendrier!$A134,"")</f>
        <v/>
      </c>
      <c r="AR133" s="173" t="str">
        <f>IF(AND(AR$1=Calendrier!AT$1,Calendrier!AT134="R"),Calendrier!$A134,"")</f>
        <v/>
      </c>
      <c r="AS133" s="173" t="str">
        <f>IF(AND(AS$1=Calendrier!AU$1,Calendrier!AU134="R"),Calendrier!$A134,"")</f>
        <v/>
      </c>
      <c r="AT133" s="173" t="str">
        <f>IF(AND(AT$1=Calendrier!AV$1,Calendrier!AV134="R"),Calendrier!$A134,"")</f>
        <v/>
      </c>
      <c r="AU133" s="173" t="str">
        <f>IF(AND(AU$1=Calendrier!AW$1,Calendrier!AW134="R"),Calendrier!$A134,"")</f>
        <v/>
      </c>
      <c r="AV133" s="173" t="str">
        <f>IF(AND(AV$1=Calendrier!AX$1,Calendrier!AX134="R"),Calendrier!$A134,"")</f>
        <v/>
      </c>
      <c r="AW133" s="173" t="str">
        <f>IF(AND(AW$1=Calendrier!AY$1,Calendrier!AY134="R"),Calendrier!$A134,"")</f>
        <v/>
      </c>
      <c r="AX133" s="173" t="str">
        <f>IF(AND(AX$1=Calendrier!AZ$1,Calendrier!AZ134="R"),Calendrier!$A134,"")</f>
        <v/>
      </c>
      <c r="AY133" s="173" t="str">
        <f>IF(AND(AY$1=Calendrier!BA$1,Calendrier!BA134="R"),Calendrier!$A134,"")</f>
        <v/>
      </c>
      <c r="AZ133" s="173" t="str">
        <f>IF(AND(AZ$1=Calendrier!BB$1,Calendrier!BB134="R"),Calendrier!$A134,"")</f>
        <v/>
      </c>
    </row>
    <row r="134" spans="1:52" x14ac:dyDescent="0.2">
      <c r="A134" s="173" t="str">
        <f>IF(AND(A$1=Calendrier!C$1,Calendrier!C135="R"),Calendrier!$A135,"")</f>
        <v/>
      </c>
      <c r="B134" s="173" t="str">
        <f>IF(AND(B$1=Calendrier!D$1,Calendrier!D135="R"),Calendrier!$A135,"")</f>
        <v/>
      </c>
      <c r="C134" s="173" t="str">
        <f>IF(AND(C$1=Calendrier!E$1,Calendrier!E135="R"),Calendrier!$A135,"")</f>
        <v/>
      </c>
      <c r="D134" s="173" t="str">
        <f>IF(AND(D$1=Calendrier!F$1,Calendrier!F135="R"),Calendrier!$A135,"")</f>
        <v/>
      </c>
      <c r="E134" s="173" t="str">
        <f>IF(AND(E$1=Calendrier!G$1,Calendrier!G135="R"),Calendrier!$A135,"")</f>
        <v/>
      </c>
      <c r="F134" s="173" t="str">
        <f>IF(AND(F$1=Calendrier!H$1,Calendrier!H135="R"),Calendrier!$A135,"")</f>
        <v/>
      </c>
      <c r="G134" s="173" t="str">
        <f>IF(AND(G$1=Calendrier!I$1,Calendrier!I135="R"),Calendrier!$A135,"")</f>
        <v/>
      </c>
      <c r="H134" s="173" t="str">
        <f>IF(AND(H$1=Calendrier!J$1,Calendrier!J135="R"),Calendrier!$A135,"")</f>
        <v/>
      </c>
      <c r="I134" s="173" t="str">
        <f>IF(AND(I$1=Calendrier!K$1,Calendrier!K135="R"),Calendrier!$A135,"")</f>
        <v/>
      </c>
      <c r="J134" s="173" t="str">
        <f>IF(AND(J$1=Calendrier!L$1,Calendrier!L135="R"),Calendrier!$A135,"")</f>
        <v/>
      </c>
      <c r="K134" s="173" t="str">
        <f>IF(AND(K$1=Calendrier!M$1,Calendrier!M135="R"),Calendrier!$A135,"")</f>
        <v/>
      </c>
      <c r="L134" s="173" t="str">
        <f>IF(AND(L$1=Calendrier!N$1,Calendrier!N135="R"),Calendrier!$A135,"")</f>
        <v/>
      </c>
      <c r="M134" s="173" t="str">
        <f>IF(AND(M$1=Calendrier!O$1,Calendrier!O135="R"),Calendrier!$A135,"")</f>
        <v/>
      </c>
      <c r="N134" s="173" t="str">
        <f>IF(AND(N$1=Calendrier!P$1,Calendrier!P135="R"),Calendrier!$A135,"")</f>
        <v/>
      </c>
      <c r="O134" s="173" t="str">
        <f>IF(AND(O$1=Calendrier!Q$1,Calendrier!Q135="R"),Calendrier!$A135,"")</f>
        <v/>
      </c>
      <c r="P134" s="173" t="str">
        <f>IF(AND(P$1=Calendrier!R$1,Calendrier!R135="R"),Calendrier!$A135,"")</f>
        <v/>
      </c>
      <c r="Q134" s="173" t="str">
        <f>IF(AND(Q$1=Calendrier!S$1,Calendrier!S135="R"),Calendrier!$A135,"")</f>
        <v/>
      </c>
      <c r="R134" s="173" t="str">
        <f>IF(AND(R$1=Calendrier!T$1,Calendrier!T135="R"),Calendrier!$A135,"")</f>
        <v/>
      </c>
      <c r="S134" s="173" t="str">
        <f>IF(AND(S$1=Calendrier!U$1,Calendrier!U135="R"),Calendrier!$A135,"")</f>
        <v/>
      </c>
      <c r="T134" s="173" t="str">
        <f>IF(AND(T$1=Calendrier!V$1,Calendrier!V135="R"),Calendrier!$A135,"")</f>
        <v/>
      </c>
      <c r="U134" s="173" t="str">
        <f>IF(AND(U$1=Calendrier!W$1,Calendrier!W135="R"),Calendrier!$A135,"")</f>
        <v/>
      </c>
      <c r="V134" s="173" t="str">
        <f>IF(AND(V$1=Calendrier!X$1,Calendrier!X135="R"),Calendrier!$A135,"")</f>
        <v/>
      </c>
      <c r="W134" s="173" t="str">
        <f>IF(AND(W$1=Calendrier!Y$1,Calendrier!Y135="R"),Calendrier!$A135,"")</f>
        <v/>
      </c>
      <c r="X134" s="173" t="str">
        <f>IF(AND(X$1=Calendrier!Z$1,Calendrier!Z135="R"),Calendrier!$A135,"")</f>
        <v/>
      </c>
      <c r="Y134" s="173" t="str">
        <f>IF(AND(Y$1=Calendrier!AA$1,Calendrier!AA135="R"),Calendrier!$A135,"")</f>
        <v/>
      </c>
      <c r="Z134" s="173" t="str">
        <f>IF(AND(Z$1=Calendrier!AB$1,Calendrier!AB135="R"),Calendrier!$A135,"")</f>
        <v/>
      </c>
      <c r="AA134" s="173" t="str">
        <f>IF(AND(AA$1=Calendrier!AC$1,Calendrier!AC135="R"),Calendrier!$A135,"")</f>
        <v/>
      </c>
      <c r="AB134" s="173" t="str">
        <f>IF(AND(AB$1=Calendrier!AD$1,Calendrier!AD135="R"),Calendrier!$A135,"")</f>
        <v/>
      </c>
      <c r="AC134" s="173" t="str">
        <f>IF(AND(AC$1=Calendrier!AE$1,Calendrier!AE135="R"),Calendrier!$A135,"")</f>
        <v/>
      </c>
      <c r="AD134" s="173" t="str">
        <f>IF(AND(AD$1=Calendrier!AF$1,Calendrier!AF135="R"),Calendrier!$A135,"")</f>
        <v/>
      </c>
      <c r="AE134" s="173" t="str">
        <f>IF(AND(AE$1=Calendrier!AG$1,Calendrier!AG135="R"),Calendrier!$A135,"")</f>
        <v/>
      </c>
      <c r="AF134" s="173" t="str">
        <f>IF(AND(AF$1=Calendrier!AH$1,Calendrier!AH135="R"),Calendrier!$A135,"")</f>
        <v/>
      </c>
      <c r="AG134" s="173" t="str">
        <f>IF(AND(AG$1=Calendrier!AI$1,Calendrier!AI135="R"),Calendrier!$A135,"")</f>
        <v/>
      </c>
      <c r="AH134" s="173" t="str">
        <f>IF(AND(AH$1=Calendrier!AJ$1,Calendrier!AJ135="R"),Calendrier!$A135,"")</f>
        <v/>
      </c>
      <c r="AI134" s="173" t="str">
        <f>IF(AND(AI$1=Calendrier!AK$1,Calendrier!AK135="R"),Calendrier!$A135,"")</f>
        <v/>
      </c>
      <c r="AJ134" s="173" t="str">
        <f>IF(AND(AJ$1=Calendrier!AL$1,Calendrier!AL135="R"),Calendrier!$A135,"")</f>
        <v/>
      </c>
      <c r="AK134" s="173" t="str">
        <f>IF(AND(AK$1=Calendrier!AM$1,Calendrier!AM135="R"),Calendrier!$A135,"")</f>
        <v/>
      </c>
      <c r="AL134" s="173" t="str">
        <f>IF(AND(AL$1=Calendrier!AN$1,Calendrier!AN135="R"),Calendrier!$A135,"")</f>
        <v/>
      </c>
      <c r="AM134" s="173" t="str">
        <f>IF(AND(AM$1=Calendrier!AO$1,Calendrier!AO135="R"),Calendrier!$A135,"")</f>
        <v/>
      </c>
      <c r="AN134" s="173" t="str">
        <f>IF(AND(AN$1=Calendrier!AP$1,Calendrier!AP135="R"),Calendrier!$A135,"")</f>
        <v/>
      </c>
      <c r="AO134" s="173" t="str">
        <f>IF(AND(AO$1=Calendrier!AQ$1,Calendrier!AQ135="R"),Calendrier!$A135,"")</f>
        <v/>
      </c>
      <c r="AP134" s="173" t="str">
        <f>IF(AND(AP$1=Calendrier!AR$1,Calendrier!AR135="R"),Calendrier!$A135,"")</f>
        <v/>
      </c>
      <c r="AQ134" s="173" t="str">
        <f>IF(AND(AQ$1=Calendrier!AS$1,Calendrier!AS135="R"),Calendrier!$A135,"")</f>
        <v/>
      </c>
      <c r="AR134" s="173" t="str">
        <f>IF(AND(AR$1=Calendrier!AT$1,Calendrier!AT135="R"),Calendrier!$A135,"")</f>
        <v/>
      </c>
      <c r="AS134" s="173" t="str">
        <f>IF(AND(AS$1=Calendrier!AU$1,Calendrier!AU135="R"),Calendrier!$A135,"")</f>
        <v/>
      </c>
      <c r="AT134" s="173" t="str">
        <f>IF(AND(AT$1=Calendrier!AV$1,Calendrier!AV135="R"),Calendrier!$A135,"")</f>
        <v/>
      </c>
      <c r="AU134" s="173" t="str">
        <f>IF(AND(AU$1=Calendrier!AW$1,Calendrier!AW135="R"),Calendrier!$A135,"")</f>
        <v/>
      </c>
      <c r="AV134" s="173" t="str">
        <f>IF(AND(AV$1=Calendrier!AX$1,Calendrier!AX135="R"),Calendrier!$A135,"")</f>
        <v/>
      </c>
      <c r="AW134" s="173" t="str">
        <f>IF(AND(AW$1=Calendrier!AY$1,Calendrier!AY135="R"),Calendrier!$A135,"")</f>
        <v/>
      </c>
      <c r="AX134" s="173" t="str">
        <f>IF(AND(AX$1=Calendrier!AZ$1,Calendrier!AZ135="R"),Calendrier!$A135,"")</f>
        <v/>
      </c>
      <c r="AY134" s="173" t="str">
        <f>IF(AND(AY$1=Calendrier!BA$1,Calendrier!BA135="R"),Calendrier!$A135,"")</f>
        <v/>
      </c>
      <c r="AZ134" s="173" t="str">
        <f>IF(AND(AZ$1=Calendrier!BB$1,Calendrier!BB135="R"),Calendrier!$A135,"")</f>
        <v/>
      </c>
    </row>
    <row r="135" spans="1:52" x14ac:dyDescent="0.2">
      <c r="A135" s="173" t="str">
        <f>IF(AND(A$1=Calendrier!C$1,Calendrier!C136="R"),Calendrier!$A136,"")</f>
        <v/>
      </c>
      <c r="B135" s="173" t="str">
        <f>IF(AND(B$1=Calendrier!D$1,Calendrier!D136="R"),Calendrier!$A136,"")</f>
        <v/>
      </c>
      <c r="C135" s="173" t="str">
        <f>IF(AND(C$1=Calendrier!E$1,Calendrier!E136="R"),Calendrier!$A136,"")</f>
        <v/>
      </c>
      <c r="D135" s="173" t="str">
        <f>IF(AND(D$1=Calendrier!F$1,Calendrier!F136="R"),Calendrier!$A136,"")</f>
        <v/>
      </c>
      <c r="E135" s="173" t="str">
        <f>IF(AND(E$1=Calendrier!G$1,Calendrier!G136="R"),Calendrier!$A136,"")</f>
        <v/>
      </c>
      <c r="F135" s="173" t="str">
        <f>IF(AND(F$1=Calendrier!H$1,Calendrier!H136="R"),Calendrier!$A136,"")</f>
        <v/>
      </c>
      <c r="G135" s="173" t="str">
        <f>IF(AND(G$1=Calendrier!I$1,Calendrier!I136="R"),Calendrier!$A136,"")</f>
        <v/>
      </c>
      <c r="H135" s="173" t="str">
        <f>IF(AND(H$1=Calendrier!J$1,Calendrier!J136="R"),Calendrier!$A136,"")</f>
        <v/>
      </c>
      <c r="I135" s="173" t="str">
        <f>IF(AND(I$1=Calendrier!K$1,Calendrier!K136="R"),Calendrier!$A136,"")</f>
        <v/>
      </c>
      <c r="J135" s="173" t="str">
        <f>IF(AND(J$1=Calendrier!L$1,Calendrier!L136="R"),Calendrier!$A136,"")</f>
        <v/>
      </c>
      <c r="K135" s="173" t="str">
        <f>IF(AND(K$1=Calendrier!M$1,Calendrier!M136="R"),Calendrier!$A136,"")</f>
        <v/>
      </c>
      <c r="L135" s="173" t="str">
        <f>IF(AND(L$1=Calendrier!N$1,Calendrier!N136="R"),Calendrier!$A136,"")</f>
        <v/>
      </c>
      <c r="M135" s="173" t="str">
        <f>IF(AND(M$1=Calendrier!O$1,Calendrier!O136="R"),Calendrier!$A136,"")</f>
        <v/>
      </c>
      <c r="N135" s="173" t="str">
        <f>IF(AND(N$1=Calendrier!P$1,Calendrier!P136="R"),Calendrier!$A136,"")</f>
        <v/>
      </c>
      <c r="O135" s="173" t="str">
        <f>IF(AND(O$1=Calendrier!Q$1,Calendrier!Q136="R"),Calendrier!$A136,"")</f>
        <v/>
      </c>
      <c r="P135" s="173" t="str">
        <f>IF(AND(P$1=Calendrier!R$1,Calendrier!R136="R"),Calendrier!$A136,"")</f>
        <v/>
      </c>
      <c r="Q135" s="173" t="str">
        <f>IF(AND(Q$1=Calendrier!S$1,Calendrier!S136="R"),Calendrier!$A136,"")</f>
        <v/>
      </c>
      <c r="R135" s="173" t="str">
        <f>IF(AND(R$1=Calendrier!T$1,Calendrier!T136="R"),Calendrier!$A136,"")</f>
        <v/>
      </c>
      <c r="S135" s="173" t="str">
        <f>IF(AND(S$1=Calendrier!U$1,Calendrier!U136="R"),Calendrier!$A136,"")</f>
        <v/>
      </c>
      <c r="T135" s="173" t="str">
        <f>IF(AND(T$1=Calendrier!V$1,Calendrier!V136="R"),Calendrier!$A136,"")</f>
        <v/>
      </c>
      <c r="U135" s="173" t="str">
        <f>IF(AND(U$1=Calendrier!W$1,Calendrier!W136="R"),Calendrier!$A136,"")</f>
        <v/>
      </c>
      <c r="V135" s="173" t="str">
        <f>IF(AND(V$1=Calendrier!X$1,Calendrier!X136="R"),Calendrier!$A136,"")</f>
        <v/>
      </c>
      <c r="W135" s="173" t="str">
        <f>IF(AND(W$1=Calendrier!Y$1,Calendrier!Y136="R"),Calendrier!$A136,"")</f>
        <v/>
      </c>
      <c r="X135" s="173" t="str">
        <f>IF(AND(X$1=Calendrier!Z$1,Calendrier!Z136="R"),Calendrier!$A136,"")</f>
        <v/>
      </c>
      <c r="Y135" s="173" t="str">
        <f>IF(AND(Y$1=Calendrier!AA$1,Calendrier!AA136="R"),Calendrier!$A136,"")</f>
        <v/>
      </c>
      <c r="Z135" s="173" t="str">
        <f>IF(AND(Z$1=Calendrier!AB$1,Calendrier!AB136="R"),Calendrier!$A136,"")</f>
        <v/>
      </c>
      <c r="AA135" s="173" t="str">
        <f>IF(AND(AA$1=Calendrier!AC$1,Calendrier!AC136="R"),Calendrier!$A136,"")</f>
        <v/>
      </c>
      <c r="AB135" s="173" t="str">
        <f>IF(AND(AB$1=Calendrier!AD$1,Calendrier!AD136="R"),Calendrier!$A136,"")</f>
        <v/>
      </c>
      <c r="AC135" s="173" t="str">
        <f>IF(AND(AC$1=Calendrier!AE$1,Calendrier!AE136="R"),Calendrier!$A136,"")</f>
        <v/>
      </c>
      <c r="AD135" s="173" t="str">
        <f>IF(AND(AD$1=Calendrier!AF$1,Calendrier!AF136="R"),Calendrier!$A136,"")</f>
        <v/>
      </c>
      <c r="AE135" s="173" t="str">
        <f>IF(AND(AE$1=Calendrier!AG$1,Calendrier!AG136="R"),Calendrier!$A136,"")</f>
        <v/>
      </c>
      <c r="AF135" s="173" t="str">
        <f>IF(AND(AF$1=Calendrier!AH$1,Calendrier!AH136="R"),Calendrier!$A136,"")</f>
        <v/>
      </c>
      <c r="AG135" s="173" t="str">
        <f>IF(AND(AG$1=Calendrier!AI$1,Calendrier!AI136="R"),Calendrier!$A136,"")</f>
        <v/>
      </c>
      <c r="AH135" s="173" t="str">
        <f>IF(AND(AH$1=Calendrier!AJ$1,Calendrier!AJ136="R"),Calendrier!$A136,"")</f>
        <v/>
      </c>
      <c r="AI135" s="173" t="str">
        <f>IF(AND(AI$1=Calendrier!AK$1,Calendrier!AK136="R"),Calendrier!$A136,"")</f>
        <v/>
      </c>
      <c r="AJ135" s="173" t="str">
        <f>IF(AND(AJ$1=Calendrier!AL$1,Calendrier!AL136="R"),Calendrier!$A136,"")</f>
        <v/>
      </c>
      <c r="AK135" s="173" t="str">
        <f>IF(AND(AK$1=Calendrier!AM$1,Calendrier!AM136="R"),Calendrier!$A136,"")</f>
        <v/>
      </c>
      <c r="AL135" s="173" t="str">
        <f>IF(AND(AL$1=Calendrier!AN$1,Calendrier!AN136="R"),Calendrier!$A136,"")</f>
        <v/>
      </c>
      <c r="AM135" s="173" t="str">
        <f>IF(AND(AM$1=Calendrier!AO$1,Calendrier!AO136="R"),Calendrier!$A136,"")</f>
        <v/>
      </c>
      <c r="AN135" s="173" t="str">
        <f>IF(AND(AN$1=Calendrier!AP$1,Calendrier!AP136="R"),Calendrier!$A136,"")</f>
        <v/>
      </c>
      <c r="AO135" s="173" t="str">
        <f>IF(AND(AO$1=Calendrier!AQ$1,Calendrier!AQ136="R"),Calendrier!$A136,"")</f>
        <v/>
      </c>
      <c r="AP135" s="173" t="str">
        <f>IF(AND(AP$1=Calendrier!AR$1,Calendrier!AR136="R"),Calendrier!$A136,"")</f>
        <v/>
      </c>
      <c r="AQ135" s="173" t="str">
        <f>IF(AND(AQ$1=Calendrier!AS$1,Calendrier!AS136="R"),Calendrier!$A136,"")</f>
        <v/>
      </c>
      <c r="AR135" s="173" t="str">
        <f>IF(AND(AR$1=Calendrier!AT$1,Calendrier!AT136="R"),Calendrier!$A136,"")</f>
        <v/>
      </c>
      <c r="AS135" s="173" t="str">
        <f>IF(AND(AS$1=Calendrier!AU$1,Calendrier!AU136="R"),Calendrier!$A136,"")</f>
        <v/>
      </c>
      <c r="AT135" s="173" t="str">
        <f>IF(AND(AT$1=Calendrier!AV$1,Calendrier!AV136="R"),Calendrier!$A136,"")</f>
        <v/>
      </c>
      <c r="AU135" s="173" t="str">
        <f>IF(AND(AU$1=Calendrier!AW$1,Calendrier!AW136="R"),Calendrier!$A136,"")</f>
        <v/>
      </c>
      <c r="AV135" s="173" t="str">
        <f>IF(AND(AV$1=Calendrier!AX$1,Calendrier!AX136="R"),Calendrier!$A136,"")</f>
        <v/>
      </c>
      <c r="AW135" s="173" t="str">
        <f>IF(AND(AW$1=Calendrier!AY$1,Calendrier!AY136="R"),Calendrier!$A136,"")</f>
        <v/>
      </c>
      <c r="AX135" s="173" t="str">
        <f>IF(AND(AX$1=Calendrier!AZ$1,Calendrier!AZ136="R"),Calendrier!$A136,"")</f>
        <v/>
      </c>
      <c r="AY135" s="173" t="str">
        <f>IF(AND(AY$1=Calendrier!BA$1,Calendrier!BA136="R"),Calendrier!$A136,"")</f>
        <v/>
      </c>
      <c r="AZ135" s="173" t="str">
        <f>IF(AND(AZ$1=Calendrier!BB$1,Calendrier!BB136="R"),Calendrier!$A136,"")</f>
        <v/>
      </c>
    </row>
    <row r="136" spans="1:52" x14ac:dyDescent="0.2">
      <c r="A136" s="173" t="str">
        <f>IF(AND(A$1=Calendrier!C$1,Calendrier!C137="R"),Calendrier!$A137,"")</f>
        <v/>
      </c>
      <c r="B136" s="173" t="str">
        <f>IF(AND(B$1=Calendrier!D$1,Calendrier!D137="R"),Calendrier!$A137,"")</f>
        <v/>
      </c>
      <c r="C136" s="173" t="str">
        <f>IF(AND(C$1=Calendrier!E$1,Calendrier!E137="R"),Calendrier!$A137,"")</f>
        <v/>
      </c>
      <c r="D136" s="173" t="str">
        <f>IF(AND(D$1=Calendrier!F$1,Calendrier!F137="R"),Calendrier!$A137,"")</f>
        <v/>
      </c>
      <c r="E136" s="173" t="str">
        <f>IF(AND(E$1=Calendrier!G$1,Calendrier!G137="R"),Calendrier!$A137,"")</f>
        <v/>
      </c>
      <c r="F136" s="173" t="str">
        <f>IF(AND(F$1=Calendrier!H$1,Calendrier!H137="R"),Calendrier!$A137,"")</f>
        <v/>
      </c>
      <c r="G136" s="173" t="str">
        <f>IF(AND(G$1=Calendrier!I$1,Calendrier!I137="R"),Calendrier!$A137,"")</f>
        <v/>
      </c>
      <c r="H136" s="173" t="str">
        <f>IF(AND(H$1=Calendrier!J$1,Calendrier!J137="R"),Calendrier!$A137,"")</f>
        <v/>
      </c>
      <c r="I136" s="173" t="str">
        <f>IF(AND(I$1=Calendrier!K$1,Calendrier!K137="R"),Calendrier!$A137,"")</f>
        <v/>
      </c>
      <c r="J136" s="173" t="str">
        <f>IF(AND(J$1=Calendrier!L$1,Calendrier!L137="R"),Calendrier!$A137,"")</f>
        <v/>
      </c>
      <c r="K136" s="173" t="str">
        <f>IF(AND(K$1=Calendrier!M$1,Calendrier!M137="R"),Calendrier!$A137,"")</f>
        <v/>
      </c>
      <c r="L136" s="173" t="str">
        <f>IF(AND(L$1=Calendrier!N$1,Calendrier!N137="R"),Calendrier!$A137,"")</f>
        <v/>
      </c>
      <c r="M136" s="173" t="str">
        <f>IF(AND(M$1=Calendrier!O$1,Calendrier!O137="R"),Calendrier!$A137,"")</f>
        <v/>
      </c>
      <c r="N136" s="173" t="str">
        <f>IF(AND(N$1=Calendrier!P$1,Calendrier!P137="R"),Calendrier!$A137,"")</f>
        <v/>
      </c>
      <c r="O136" s="173" t="str">
        <f>IF(AND(O$1=Calendrier!Q$1,Calendrier!Q137="R"),Calendrier!$A137,"")</f>
        <v/>
      </c>
      <c r="P136" s="173" t="str">
        <f>IF(AND(P$1=Calendrier!R$1,Calendrier!R137="R"),Calendrier!$A137,"")</f>
        <v/>
      </c>
      <c r="Q136" s="173" t="str">
        <f>IF(AND(Q$1=Calendrier!S$1,Calendrier!S137="R"),Calendrier!$A137,"")</f>
        <v/>
      </c>
      <c r="R136" s="173" t="str">
        <f>IF(AND(R$1=Calendrier!T$1,Calendrier!T137="R"),Calendrier!$A137,"")</f>
        <v/>
      </c>
      <c r="S136" s="173" t="str">
        <f>IF(AND(S$1=Calendrier!U$1,Calendrier!U137="R"),Calendrier!$A137,"")</f>
        <v/>
      </c>
      <c r="T136" s="173" t="str">
        <f>IF(AND(T$1=Calendrier!V$1,Calendrier!V137="R"),Calendrier!$A137,"")</f>
        <v/>
      </c>
      <c r="U136" s="173" t="str">
        <f>IF(AND(U$1=Calendrier!W$1,Calendrier!W137="R"),Calendrier!$A137,"")</f>
        <v/>
      </c>
      <c r="V136" s="173" t="str">
        <f>IF(AND(V$1=Calendrier!X$1,Calendrier!X137="R"),Calendrier!$A137,"")</f>
        <v/>
      </c>
      <c r="W136" s="173" t="str">
        <f>IF(AND(W$1=Calendrier!Y$1,Calendrier!Y137="R"),Calendrier!$A137,"")</f>
        <v/>
      </c>
      <c r="X136" s="173" t="str">
        <f>IF(AND(X$1=Calendrier!Z$1,Calendrier!Z137="R"),Calendrier!$A137,"")</f>
        <v/>
      </c>
      <c r="Y136" s="173" t="str">
        <f>IF(AND(Y$1=Calendrier!AA$1,Calendrier!AA137="R"),Calendrier!$A137,"")</f>
        <v/>
      </c>
      <c r="Z136" s="173" t="str">
        <f>IF(AND(Z$1=Calendrier!AB$1,Calendrier!AB137="R"),Calendrier!$A137,"")</f>
        <v/>
      </c>
      <c r="AA136" s="173" t="str">
        <f>IF(AND(AA$1=Calendrier!AC$1,Calendrier!AC137="R"),Calendrier!$A137,"")</f>
        <v/>
      </c>
      <c r="AB136" s="173" t="str">
        <f>IF(AND(AB$1=Calendrier!AD$1,Calendrier!AD137="R"),Calendrier!$A137,"")</f>
        <v/>
      </c>
      <c r="AC136" s="173" t="str">
        <f>IF(AND(AC$1=Calendrier!AE$1,Calendrier!AE137="R"),Calendrier!$A137,"")</f>
        <v/>
      </c>
      <c r="AD136" s="173" t="str">
        <f>IF(AND(AD$1=Calendrier!AF$1,Calendrier!AF137="R"),Calendrier!$A137,"")</f>
        <v/>
      </c>
      <c r="AE136" s="173" t="str">
        <f>IF(AND(AE$1=Calendrier!AG$1,Calendrier!AG137="R"),Calendrier!$A137,"")</f>
        <v/>
      </c>
      <c r="AF136" s="173" t="str">
        <f>IF(AND(AF$1=Calendrier!AH$1,Calendrier!AH137="R"),Calendrier!$A137,"")</f>
        <v/>
      </c>
      <c r="AG136" s="173" t="str">
        <f>IF(AND(AG$1=Calendrier!AI$1,Calendrier!AI137="R"),Calendrier!$A137,"")</f>
        <v/>
      </c>
      <c r="AH136" s="173" t="str">
        <f>IF(AND(AH$1=Calendrier!AJ$1,Calendrier!AJ137="R"),Calendrier!$A137,"")</f>
        <v/>
      </c>
      <c r="AI136" s="173" t="str">
        <f>IF(AND(AI$1=Calendrier!AK$1,Calendrier!AK137="R"),Calendrier!$A137,"")</f>
        <v/>
      </c>
      <c r="AJ136" s="173" t="str">
        <f>IF(AND(AJ$1=Calendrier!AL$1,Calendrier!AL137="R"),Calendrier!$A137,"")</f>
        <v/>
      </c>
      <c r="AK136" s="173" t="str">
        <f>IF(AND(AK$1=Calendrier!AM$1,Calendrier!AM137="R"),Calendrier!$A137,"")</f>
        <v/>
      </c>
      <c r="AL136" s="173" t="str">
        <f>IF(AND(AL$1=Calendrier!AN$1,Calendrier!AN137="R"),Calendrier!$A137,"")</f>
        <v/>
      </c>
      <c r="AM136" s="173" t="str">
        <f>IF(AND(AM$1=Calendrier!AO$1,Calendrier!AO137="R"),Calendrier!$A137,"")</f>
        <v/>
      </c>
      <c r="AN136" s="173" t="str">
        <f>IF(AND(AN$1=Calendrier!AP$1,Calendrier!AP137="R"),Calendrier!$A137,"")</f>
        <v/>
      </c>
      <c r="AO136" s="173" t="str">
        <f>IF(AND(AO$1=Calendrier!AQ$1,Calendrier!AQ137="R"),Calendrier!$A137,"")</f>
        <v/>
      </c>
      <c r="AP136" s="173" t="str">
        <f>IF(AND(AP$1=Calendrier!AR$1,Calendrier!AR137="R"),Calendrier!$A137,"")</f>
        <v/>
      </c>
      <c r="AQ136" s="173" t="str">
        <f>IF(AND(AQ$1=Calendrier!AS$1,Calendrier!AS137="R"),Calendrier!$A137,"")</f>
        <v/>
      </c>
      <c r="AR136" s="173" t="str">
        <f>IF(AND(AR$1=Calendrier!AT$1,Calendrier!AT137="R"),Calendrier!$A137,"")</f>
        <v/>
      </c>
      <c r="AS136" s="173" t="str">
        <f>IF(AND(AS$1=Calendrier!AU$1,Calendrier!AU137="R"),Calendrier!$A137,"")</f>
        <v/>
      </c>
      <c r="AT136" s="173" t="str">
        <f>IF(AND(AT$1=Calendrier!AV$1,Calendrier!AV137="R"),Calendrier!$A137,"")</f>
        <v/>
      </c>
      <c r="AU136" s="173" t="str">
        <f>IF(AND(AU$1=Calendrier!AW$1,Calendrier!AW137="R"),Calendrier!$A137,"")</f>
        <v/>
      </c>
      <c r="AV136" s="173" t="str">
        <f>IF(AND(AV$1=Calendrier!AX$1,Calendrier!AX137="R"),Calendrier!$A137,"")</f>
        <v/>
      </c>
      <c r="AW136" s="173" t="str">
        <f>IF(AND(AW$1=Calendrier!AY$1,Calendrier!AY137="R"),Calendrier!$A137,"")</f>
        <v/>
      </c>
      <c r="AX136" s="173" t="str">
        <f>IF(AND(AX$1=Calendrier!AZ$1,Calendrier!AZ137="R"),Calendrier!$A137,"")</f>
        <v/>
      </c>
      <c r="AY136" s="173" t="str">
        <f>IF(AND(AY$1=Calendrier!BA$1,Calendrier!BA137="R"),Calendrier!$A137,"")</f>
        <v/>
      </c>
      <c r="AZ136" s="173" t="str">
        <f>IF(AND(AZ$1=Calendrier!BB$1,Calendrier!BB137="R"),Calendrier!$A137,"")</f>
        <v/>
      </c>
    </row>
    <row r="137" spans="1:52" x14ac:dyDescent="0.2">
      <c r="A137" s="173" t="str">
        <f>IF(AND(A$1=Calendrier!C$1,Calendrier!C138="R"),Calendrier!$A138,"")</f>
        <v/>
      </c>
      <c r="B137" s="173" t="str">
        <f>IF(AND(B$1=Calendrier!D$1,Calendrier!D138="R"),Calendrier!$A138,"")</f>
        <v/>
      </c>
      <c r="C137" s="173" t="str">
        <f>IF(AND(C$1=Calendrier!E$1,Calendrier!E138="R"),Calendrier!$A138,"")</f>
        <v/>
      </c>
      <c r="D137" s="173" t="str">
        <f>IF(AND(D$1=Calendrier!F$1,Calendrier!F138="R"),Calendrier!$A138,"")</f>
        <v/>
      </c>
      <c r="E137" s="173" t="str">
        <f>IF(AND(E$1=Calendrier!G$1,Calendrier!G138="R"),Calendrier!$A138,"")</f>
        <v/>
      </c>
      <c r="F137" s="173" t="str">
        <f>IF(AND(F$1=Calendrier!H$1,Calendrier!H138="R"),Calendrier!$A138,"")</f>
        <v/>
      </c>
      <c r="G137" s="173" t="str">
        <f>IF(AND(G$1=Calendrier!I$1,Calendrier!I138="R"),Calendrier!$A138,"")</f>
        <v/>
      </c>
      <c r="H137" s="173" t="str">
        <f>IF(AND(H$1=Calendrier!J$1,Calendrier!J138="R"),Calendrier!$A138,"")</f>
        <v/>
      </c>
      <c r="I137" s="173" t="str">
        <f>IF(AND(I$1=Calendrier!K$1,Calendrier!K138="R"),Calendrier!$A138,"")</f>
        <v/>
      </c>
      <c r="J137" s="173" t="str">
        <f>IF(AND(J$1=Calendrier!L$1,Calendrier!L138="R"),Calendrier!$A138,"")</f>
        <v/>
      </c>
      <c r="K137" s="173" t="str">
        <f>IF(AND(K$1=Calendrier!M$1,Calendrier!M138="R"),Calendrier!$A138,"")</f>
        <v/>
      </c>
      <c r="L137" s="173" t="str">
        <f>IF(AND(L$1=Calendrier!N$1,Calendrier!N138="R"),Calendrier!$A138,"")</f>
        <v/>
      </c>
      <c r="M137" s="173" t="str">
        <f>IF(AND(M$1=Calendrier!O$1,Calendrier!O138="R"),Calendrier!$A138,"")</f>
        <v/>
      </c>
      <c r="N137" s="173" t="str">
        <f>IF(AND(N$1=Calendrier!P$1,Calendrier!P138="R"),Calendrier!$A138,"")</f>
        <v/>
      </c>
      <c r="O137" s="173" t="str">
        <f>IF(AND(O$1=Calendrier!Q$1,Calendrier!Q138="R"),Calendrier!$A138,"")</f>
        <v/>
      </c>
      <c r="P137" s="173" t="str">
        <f>IF(AND(P$1=Calendrier!R$1,Calendrier!R138="R"),Calendrier!$A138,"")</f>
        <v/>
      </c>
      <c r="Q137" s="173" t="str">
        <f>IF(AND(Q$1=Calendrier!S$1,Calendrier!S138="R"),Calendrier!$A138,"")</f>
        <v/>
      </c>
      <c r="R137" s="173" t="str">
        <f>IF(AND(R$1=Calendrier!T$1,Calendrier!T138="R"),Calendrier!$A138,"")</f>
        <v/>
      </c>
      <c r="S137" s="173" t="str">
        <f>IF(AND(S$1=Calendrier!U$1,Calendrier!U138="R"),Calendrier!$A138,"")</f>
        <v/>
      </c>
      <c r="T137" s="173" t="str">
        <f>IF(AND(T$1=Calendrier!V$1,Calendrier!V138="R"),Calendrier!$A138,"")</f>
        <v/>
      </c>
      <c r="U137" s="173" t="str">
        <f>IF(AND(U$1=Calendrier!W$1,Calendrier!W138="R"),Calendrier!$A138,"")</f>
        <v/>
      </c>
      <c r="V137" s="173" t="str">
        <f>IF(AND(V$1=Calendrier!X$1,Calendrier!X138="R"),Calendrier!$A138,"")</f>
        <v/>
      </c>
      <c r="W137" s="173" t="str">
        <f>IF(AND(W$1=Calendrier!Y$1,Calendrier!Y138="R"),Calendrier!$A138,"")</f>
        <v/>
      </c>
      <c r="X137" s="173" t="str">
        <f>IF(AND(X$1=Calendrier!Z$1,Calendrier!Z138="R"),Calendrier!$A138,"")</f>
        <v/>
      </c>
      <c r="Y137" s="173" t="str">
        <f>IF(AND(Y$1=Calendrier!AA$1,Calendrier!AA138="R"),Calendrier!$A138,"")</f>
        <v/>
      </c>
      <c r="Z137" s="173" t="str">
        <f>IF(AND(Z$1=Calendrier!AB$1,Calendrier!AB138="R"),Calendrier!$A138,"")</f>
        <v/>
      </c>
      <c r="AA137" s="173" t="str">
        <f>IF(AND(AA$1=Calendrier!AC$1,Calendrier!AC138="R"),Calendrier!$A138,"")</f>
        <v/>
      </c>
      <c r="AB137" s="173" t="str">
        <f>IF(AND(AB$1=Calendrier!AD$1,Calendrier!AD138="R"),Calendrier!$A138,"")</f>
        <v/>
      </c>
      <c r="AC137" s="173" t="str">
        <f>IF(AND(AC$1=Calendrier!AE$1,Calendrier!AE138="R"),Calendrier!$A138,"")</f>
        <v/>
      </c>
      <c r="AD137" s="173" t="str">
        <f>IF(AND(AD$1=Calendrier!AF$1,Calendrier!AF138="R"),Calendrier!$A138,"")</f>
        <v/>
      </c>
      <c r="AE137" s="173" t="str">
        <f>IF(AND(AE$1=Calendrier!AG$1,Calendrier!AG138="R"),Calendrier!$A138,"")</f>
        <v/>
      </c>
      <c r="AF137" s="173" t="str">
        <f>IF(AND(AF$1=Calendrier!AH$1,Calendrier!AH138="R"),Calendrier!$A138,"")</f>
        <v/>
      </c>
      <c r="AG137" s="173" t="str">
        <f>IF(AND(AG$1=Calendrier!AI$1,Calendrier!AI138="R"),Calendrier!$A138,"")</f>
        <v/>
      </c>
      <c r="AH137" s="173" t="str">
        <f>IF(AND(AH$1=Calendrier!AJ$1,Calendrier!AJ138="R"),Calendrier!$A138,"")</f>
        <v/>
      </c>
      <c r="AI137" s="173" t="str">
        <f>IF(AND(AI$1=Calendrier!AK$1,Calendrier!AK138="R"),Calendrier!$A138,"")</f>
        <v/>
      </c>
      <c r="AJ137" s="173" t="str">
        <f>IF(AND(AJ$1=Calendrier!AL$1,Calendrier!AL138="R"),Calendrier!$A138,"")</f>
        <v/>
      </c>
      <c r="AK137" s="173" t="str">
        <f>IF(AND(AK$1=Calendrier!AM$1,Calendrier!AM138="R"),Calendrier!$A138,"")</f>
        <v/>
      </c>
      <c r="AL137" s="173" t="str">
        <f>IF(AND(AL$1=Calendrier!AN$1,Calendrier!AN138="R"),Calendrier!$A138,"")</f>
        <v/>
      </c>
      <c r="AM137" s="173" t="str">
        <f>IF(AND(AM$1=Calendrier!AO$1,Calendrier!AO138="R"),Calendrier!$A138,"")</f>
        <v/>
      </c>
      <c r="AN137" s="173" t="str">
        <f>IF(AND(AN$1=Calendrier!AP$1,Calendrier!AP138="R"),Calendrier!$A138,"")</f>
        <v/>
      </c>
      <c r="AO137" s="173" t="str">
        <f>IF(AND(AO$1=Calendrier!AQ$1,Calendrier!AQ138="R"),Calendrier!$A138,"")</f>
        <v/>
      </c>
      <c r="AP137" s="173" t="str">
        <f>IF(AND(AP$1=Calendrier!AR$1,Calendrier!AR138="R"),Calendrier!$A138,"")</f>
        <v/>
      </c>
      <c r="AQ137" s="173" t="str">
        <f>IF(AND(AQ$1=Calendrier!AS$1,Calendrier!AS138="R"),Calendrier!$A138,"")</f>
        <v/>
      </c>
      <c r="AR137" s="173" t="str">
        <f>IF(AND(AR$1=Calendrier!AT$1,Calendrier!AT138="R"),Calendrier!$A138,"")</f>
        <v/>
      </c>
      <c r="AS137" s="173" t="str">
        <f>IF(AND(AS$1=Calendrier!AU$1,Calendrier!AU138="R"),Calendrier!$A138,"")</f>
        <v/>
      </c>
      <c r="AT137" s="173" t="str">
        <f>IF(AND(AT$1=Calendrier!AV$1,Calendrier!AV138="R"),Calendrier!$A138,"")</f>
        <v/>
      </c>
      <c r="AU137" s="173" t="str">
        <f>IF(AND(AU$1=Calendrier!AW$1,Calendrier!AW138="R"),Calendrier!$A138,"")</f>
        <v/>
      </c>
      <c r="AV137" s="173" t="str">
        <f>IF(AND(AV$1=Calendrier!AX$1,Calendrier!AX138="R"),Calendrier!$A138,"")</f>
        <v/>
      </c>
      <c r="AW137" s="173" t="str">
        <f>IF(AND(AW$1=Calendrier!AY$1,Calendrier!AY138="R"),Calendrier!$A138,"")</f>
        <v/>
      </c>
      <c r="AX137" s="173" t="str">
        <f>IF(AND(AX$1=Calendrier!AZ$1,Calendrier!AZ138="R"),Calendrier!$A138,"")</f>
        <v/>
      </c>
      <c r="AY137" s="173" t="str">
        <f>IF(AND(AY$1=Calendrier!BA$1,Calendrier!BA138="R"),Calendrier!$A138,"")</f>
        <v/>
      </c>
      <c r="AZ137" s="173" t="str">
        <f>IF(AND(AZ$1=Calendrier!BB$1,Calendrier!BB138="R"),Calendrier!$A138,"")</f>
        <v/>
      </c>
    </row>
    <row r="138" spans="1:52" x14ac:dyDescent="0.2">
      <c r="A138" s="173" t="str">
        <f>IF(AND(A$1=Calendrier!C$1,Calendrier!C139="R"),Calendrier!$A139,"")</f>
        <v/>
      </c>
      <c r="B138" s="173" t="str">
        <f>IF(AND(B$1=Calendrier!D$1,Calendrier!D139="R"),Calendrier!$A139,"")</f>
        <v/>
      </c>
      <c r="C138" s="173" t="str">
        <f>IF(AND(C$1=Calendrier!E$1,Calendrier!E139="R"),Calendrier!$A139,"")</f>
        <v/>
      </c>
      <c r="D138" s="173" t="str">
        <f>IF(AND(D$1=Calendrier!F$1,Calendrier!F139="R"),Calendrier!$A139,"")</f>
        <v/>
      </c>
      <c r="E138" s="173" t="str">
        <f>IF(AND(E$1=Calendrier!G$1,Calendrier!G139="R"),Calendrier!$A139,"")</f>
        <v/>
      </c>
      <c r="F138" s="173" t="str">
        <f>IF(AND(F$1=Calendrier!H$1,Calendrier!H139="R"),Calendrier!$A139,"")</f>
        <v/>
      </c>
      <c r="G138" s="173" t="str">
        <f>IF(AND(G$1=Calendrier!I$1,Calendrier!I139="R"),Calendrier!$A139,"")</f>
        <v/>
      </c>
      <c r="H138" s="173" t="str">
        <f>IF(AND(H$1=Calendrier!J$1,Calendrier!J139="R"),Calendrier!$A139,"")</f>
        <v/>
      </c>
      <c r="I138" s="173" t="str">
        <f>IF(AND(I$1=Calendrier!K$1,Calendrier!K139="R"),Calendrier!$A139,"")</f>
        <v/>
      </c>
      <c r="J138" s="173" t="str">
        <f>IF(AND(J$1=Calendrier!L$1,Calendrier!L139="R"),Calendrier!$A139,"")</f>
        <v/>
      </c>
      <c r="K138" s="173" t="str">
        <f>IF(AND(K$1=Calendrier!M$1,Calendrier!M139="R"),Calendrier!$A139,"")</f>
        <v/>
      </c>
      <c r="L138" s="173" t="str">
        <f>IF(AND(L$1=Calendrier!N$1,Calendrier!N139="R"),Calendrier!$A139,"")</f>
        <v/>
      </c>
      <c r="M138" s="173" t="str">
        <f>IF(AND(M$1=Calendrier!O$1,Calendrier!O139="R"),Calendrier!$A139,"")</f>
        <v/>
      </c>
      <c r="N138" s="173" t="str">
        <f>IF(AND(N$1=Calendrier!P$1,Calendrier!P139="R"),Calendrier!$A139,"")</f>
        <v/>
      </c>
      <c r="O138" s="173" t="str">
        <f>IF(AND(O$1=Calendrier!Q$1,Calendrier!Q139="R"),Calendrier!$A139,"")</f>
        <v/>
      </c>
      <c r="P138" s="173" t="str">
        <f>IF(AND(P$1=Calendrier!R$1,Calendrier!R139="R"),Calendrier!$A139,"")</f>
        <v/>
      </c>
      <c r="Q138" s="173" t="str">
        <f>IF(AND(Q$1=Calendrier!S$1,Calendrier!S139="R"),Calendrier!$A139,"")</f>
        <v/>
      </c>
      <c r="R138" s="173" t="str">
        <f>IF(AND(R$1=Calendrier!T$1,Calendrier!T139="R"),Calendrier!$A139,"")</f>
        <v/>
      </c>
      <c r="S138" s="173" t="str">
        <f>IF(AND(S$1=Calendrier!U$1,Calendrier!U139="R"),Calendrier!$A139,"")</f>
        <v/>
      </c>
      <c r="T138" s="173" t="str">
        <f>IF(AND(T$1=Calendrier!V$1,Calendrier!V139="R"),Calendrier!$A139,"")</f>
        <v/>
      </c>
      <c r="U138" s="173" t="str">
        <f>IF(AND(U$1=Calendrier!W$1,Calendrier!W139="R"),Calendrier!$A139,"")</f>
        <v/>
      </c>
      <c r="V138" s="173" t="str">
        <f>IF(AND(V$1=Calendrier!X$1,Calendrier!X139="R"),Calendrier!$A139,"")</f>
        <v/>
      </c>
      <c r="W138" s="173" t="str">
        <f>IF(AND(W$1=Calendrier!Y$1,Calendrier!Y139="R"),Calendrier!$A139,"")</f>
        <v/>
      </c>
      <c r="X138" s="173" t="str">
        <f>IF(AND(X$1=Calendrier!Z$1,Calendrier!Z139="R"),Calendrier!$A139,"")</f>
        <v/>
      </c>
      <c r="Y138" s="173" t="str">
        <f>IF(AND(Y$1=Calendrier!AA$1,Calendrier!AA139="R"),Calendrier!$A139,"")</f>
        <v/>
      </c>
      <c r="Z138" s="173" t="str">
        <f>IF(AND(Z$1=Calendrier!AB$1,Calendrier!AB139="R"),Calendrier!$A139,"")</f>
        <v/>
      </c>
      <c r="AA138" s="173" t="str">
        <f>IF(AND(AA$1=Calendrier!AC$1,Calendrier!AC139="R"),Calendrier!$A139,"")</f>
        <v/>
      </c>
      <c r="AB138" s="173" t="str">
        <f>IF(AND(AB$1=Calendrier!AD$1,Calendrier!AD139="R"),Calendrier!$A139,"")</f>
        <v/>
      </c>
      <c r="AC138" s="173" t="str">
        <f>IF(AND(AC$1=Calendrier!AE$1,Calendrier!AE139="R"),Calendrier!$A139,"")</f>
        <v/>
      </c>
      <c r="AD138" s="173" t="str">
        <f>IF(AND(AD$1=Calendrier!AF$1,Calendrier!AF139="R"),Calendrier!$A139,"")</f>
        <v/>
      </c>
      <c r="AE138" s="173" t="str">
        <f>IF(AND(AE$1=Calendrier!AG$1,Calendrier!AG139="R"),Calendrier!$A139,"")</f>
        <v/>
      </c>
      <c r="AF138" s="173" t="str">
        <f>IF(AND(AF$1=Calendrier!AH$1,Calendrier!AH139="R"),Calendrier!$A139,"")</f>
        <v/>
      </c>
      <c r="AG138" s="173" t="str">
        <f>IF(AND(AG$1=Calendrier!AI$1,Calendrier!AI139="R"),Calendrier!$A139,"")</f>
        <v/>
      </c>
      <c r="AH138" s="173" t="str">
        <f>IF(AND(AH$1=Calendrier!AJ$1,Calendrier!AJ139="R"),Calendrier!$A139,"")</f>
        <v/>
      </c>
      <c r="AI138" s="173" t="str">
        <f>IF(AND(AI$1=Calendrier!AK$1,Calendrier!AK139="R"),Calendrier!$A139,"")</f>
        <v/>
      </c>
      <c r="AJ138" s="173" t="str">
        <f>IF(AND(AJ$1=Calendrier!AL$1,Calendrier!AL139="R"),Calendrier!$A139,"")</f>
        <v/>
      </c>
      <c r="AK138" s="173" t="str">
        <f>IF(AND(AK$1=Calendrier!AM$1,Calendrier!AM139="R"),Calendrier!$A139,"")</f>
        <v/>
      </c>
      <c r="AL138" s="173" t="str">
        <f>IF(AND(AL$1=Calendrier!AN$1,Calendrier!AN139="R"),Calendrier!$A139,"")</f>
        <v/>
      </c>
      <c r="AM138" s="173" t="str">
        <f>IF(AND(AM$1=Calendrier!AO$1,Calendrier!AO139="R"),Calendrier!$A139,"")</f>
        <v/>
      </c>
      <c r="AN138" s="173" t="str">
        <f>IF(AND(AN$1=Calendrier!AP$1,Calendrier!AP139="R"),Calendrier!$A139,"")</f>
        <v/>
      </c>
      <c r="AO138" s="173" t="str">
        <f>IF(AND(AO$1=Calendrier!AQ$1,Calendrier!AQ139="R"),Calendrier!$A139,"")</f>
        <v/>
      </c>
      <c r="AP138" s="173" t="str">
        <f>IF(AND(AP$1=Calendrier!AR$1,Calendrier!AR139="R"),Calendrier!$A139,"")</f>
        <v/>
      </c>
      <c r="AQ138" s="173" t="str">
        <f>IF(AND(AQ$1=Calendrier!AS$1,Calendrier!AS139="R"),Calendrier!$A139,"")</f>
        <v/>
      </c>
      <c r="AR138" s="173" t="str">
        <f>IF(AND(AR$1=Calendrier!AT$1,Calendrier!AT139="R"),Calendrier!$A139,"")</f>
        <v/>
      </c>
      <c r="AS138" s="173" t="str">
        <f>IF(AND(AS$1=Calendrier!AU$1,Calendrier!AU139="R"),Calendrier!$A139,"")</f>
        <v/>
      </c>
      <c r="AT138" s="173" t="str">
        <f>IF(AND(AT$1=Calendrier!AV$1,Calendrier!AV139="R"),Calendrier!$A139,"")</f>
        <v/>
      </c>
      <c r="AU138" s="173" t="str">
        <f>IF(AND(AU$1=Calendrier!AW$1,Calendrier!AW139="R"),Calendrier!$A139,"")</f>
        <v/>
      </c>
      <c r="AV138" s="173" t="str">
        <f>IF(AND(AV$1=Calendrier!AX$1,Calendrier!AX139="R"),Calendrier!$A139,"")</f>
        <v/>
      </c>
      <c r="AW138" s="173" t="str">
        <f>IF(AND(AW$1=Calendrier!AY$1,Calendrier!AY139="R"),Calendrier!$A139,"")</f>
        <v/>
      </c>
      <c r="AX138" s="173" t="str">
        <f>IF(AND(AX$1=Calendrier!AZ$1,Calendrier!AZ139="R"),Calendrier!$A139,"")</f>
        <v/>
      </c>
      <c r="AY138" s="173" t="str">
        <f>IF(AND(AY$1=Calendrier!BA$1,Calendrier!BA139="R"),Calendrier!$A139,"")</f>
        <v/>
      </c>
      <c r="AZ138" s="173" t="str">
        <f>IF(AND(AZ$1=Calendrier!BB$1,Calendrier!BB139="R"),Calendrier!$A139,"")</f>
        <v/>
      </c>
    </row>
    <row r="139" spans="1:52" x14ac:dyDescent="0.2">
      <c r="A139" s="173" t="str">
        <f>IF(AND(A$1=Calendrier!C$1,Calendrier!C140="R"),Calendrier!$A140,"")</f>
        <v/>
      </c>
      <c r="B139" s="173" t="str">
        <f>IF(AND(B$1=Calendrier!D$1,Calendrier!D140="R"),Calendrier!$A140,"")</f>
        <v/>
      </c>
      <c r="C139" s="173" t="str">
        <f>IF(AND(C$1=Calendrier!E$1,Calendrier!E140="R"),Calendrier!$A140,"")</f>
        <v/>
      </c>
      <c r="D139" s="173" t="str">
        <f>IF(AND(D$1=Calendrier!F$1,Calendrier!F140="R"),Calendrier!$A140,"")</f>
        <v/>
      </c>
      <c r="E139" s="173" t="str">
        <f>IF(AND(E$1=Calendrier!G$1,Calendrier!G140="R"),Calendrier!$A140,"")</f>
        <v/>
      </c>
      <c r="F139" s="173" t="str">
        <f>IF(AND(F$1=Calendrier!H$1,Calendrier!H140="R"),Calendrier!$A140,"")</f>
        <v/>
      </c>
      <c r="G139" s="173" t="str">
        <f>IF(AND(G$1=Calendrier!I$1,Calendrier!I140="R"),Calendrier!$A140,"")</f>
        <v/>
      </c>
      <c r="H139" s="173" t="str">
        <f>IF(AND(H$1=Calendrier!J$1,Calendrier!J140="R"),Calendrier!$A140,"")</f>
        <v/>
      </c>
      <c r="I139" s="173" t="str">
        <f>IF(AND(I$1=Calendrier!K$1,Calendrier!K140="R"),Calendrier!$A140,"")</f>
        <v/>
      </c>
      <c r="J139" s="173" t="str">
        <f>IF(AND(J$1=Calendrier!L$1,Calendrier!L140="R"),Calendrier!$A140,"")</f>
        <v/>
      </c>
      <c r="K139" s="173" t="str">
        <f>IF(AND(K$1=Calendrier!M$1,Calendrier!M140="R"),Calendrier!$A140,"")</f>
        <v/>
      </c>
      <c r="L139" s="173" t="str">
        <f>IF(AND(L$1=Calendrier!N$1,Calendrier!N140="R"),Calendrier!$A140,"")</f>
        <v/>
      </c>
      <c r="M139" s="173" t="str">
        <f>IF(AND(M$1=Calendrier!O$1,Calendrier!O140="R"),Calendrier!$A140,"")</f>
        <v/>
      </c>
      <c r="N139" s="173" t="str">
        <f>IF(AND(N$1=Calendrier!P$1,Calendrier!P140="R"),Calendrier!$A140,"")</f>
        <v/>
      </c>
      <c r="O139" s="173" t="str">
        <f>IF(AND(O$1=Calendrier!Q$1,Calendrier!Q140="R"),Calendrier!$A140,"")</f>
        <v/>
      </c>
      <c r="P139" s="173" t="str">
        <f>IF(AND(P$1=Calendrier!R$1,Calendrier!R140="R"),Calendrier!$A140,"")</f>
        <v/>
      </c>
      <c r="Q139" s="173" t="str">
        <f>IF(AND(Q$1=Calendrier!S$1,Calendrier!S140="R"),Calendrier!$A140,"")</f>
        <v/>
      </c>
      <c r="R139" s="173" t="str">
        <f>IF(AND(R$1=Calendrier!T$1,Calendrier!T140="R"),Calendrier!$A140,"")</f>
        <v/>
      </c>
      <c r="S139" s="173" t="str">
        <f>IF(AND(S$1=Calendrier!U$1,Calendrier!U140="R"),Calendrier!$A140,"")</f>
        <v/>
      </c>
      <c r="T139" s="173" t="str">
        <f>IF(AND(T$1=Calendrier!V$1,Calendrier!V140="R"),Calendrier!$A140,"")</f>
        <v/>
      </c>
      <c r="U139" s="173" t="str">
        <f>IF(AND(U$1=Calendrier!W$1,Calendrier!W140="R"),Calendrier!$A140,"")</f>
        <v/>
      </c>
      <c r="V139" s="173" t="str">
        <f>IF(AND(V$1=Calendrier!X$1,Calendrier!X140="R"),Calendrier!$A140,"")</f>
        <v/>
      </c>
      <c r="W139" s="173" t="str">
        <f>IF(AND(W$1=Calendrier!Y$1,Calendrier!Y140="R"),Calendrier!$A140,"")</f>
        <v/>
      </c>
      <c r="X139" s="173" t="str">
        <f>IF(AND(X$1=Calendrier!Z$1,Calendrier!Z140="R"),Calendrier!$A140,"")</f>
        <v/>
      </c>
      <c r="Y139" s="173" t="str">
        <f>IF(AND(Y$1=Calendrier!AA$1,Calendrier!AA140="R"),Calendrier!$A140,"")</f>
        <v/>
      </c>
      <c r="Z139" s="173" t="str">
        <f>IF(AND(Z$1=Calendrier!AB$1,Calendrier!AB140="R"),Calendrier!$A140,"")</f>
        <v/>
      </c>
      <c r="AA139" s="173" t="str">
        <f>IF(AND(AA$1=Calendrier!AC$1,Calendrier!AC140="R"),Calendrier!$A140,"")</f>
        <v/>
      </c>
      <c r="AB139" s="173" t="str">
        <f>IF(AND(AB$1=Calendrier!AD$1,Calendrier!AD140="R"),Calendrier!$A140,"")</f>
        <v/>
      </c>
      <c r="AC139" s="173" t="str">
        <f>IF(AND(AC$1=Calendrier!AE$1,Calendrier!AE140="R"),Calendrier!$A140,"")</f>
        <v/>
      </c>
      <c r="AD139" s="173" t="str">
        <f>IF(AND(AD$1=Calendrier!AF$1,Calendrier!AF140="R"),Calendrier!$A140,"")</f>
        <v/>
      </c>
      <c r="AE139" s="173" t="str">
        <f>IF(AND(AE$1=Calendrier!AG$1,Calendrier!AG140="R"),Calendrier!$A140,"")</f>
        <v/>
      </c>
      <c r="AF139" s="173" t="str">
        <f>IF(AND(AF$1=Calendrier!AH$1,Calendrier!AH140="R"),Calendrier!$A140,"")</f>
        <v/>
      </c>
      <c r="AG139" s="173" t="str">
        <f>IF(AND(AG$1=Calendrier!AI$1,Calendrier!AI140="R"),Calendrier!$A140,"")</f>
        <v/>
      </c>
      <c r="AH139" s="173" t="str">
        <f>IF(AND(AH$1=Calendrier!AJ$1,Calendrier!AJ140="R"),Calendrier!$A140,"")</f>
        <v/>
      </c>
      <c r="AI139" s="173" t="str">
        <f>IF(AND(AI$1=Calendrier!AK$1,Calendrier!AK140="R"),Calendrier!$A140,"")</f>
        <v/>
      </c>
      <c r="AJ139" s="173" t="str">
        <f>IF(AND(AJ$1=Calendrier!AL$1,Calendrier!AL140="R"),Calendrier!$A140,"")</f>
        <v/>
      </c>
      <c r="AK139" s="173" t="str">
        <f>IF(AND(AK$1=Calendrier!AM$1,Calendrier!AM140="R"),Calendrier!$A140,"")</f>
        <v/>
      </c>
      <c r="AL139" s="173" t="str">
        <f>IF(AND(AL$1=Calendrier!AN$1,Calendrier!AN140="R"),Calendrier!$A140,"")</f>
        <v/>
      </c>
      <c r="AM139" s="173" t="str">
        <f>IF(AND(AM$1=Calendrier!AO$1,Calendrier!AO140="R"),Calendrier!$A140,"")</f>
        <v/>
      </c>
      <c r="AN139" s="173" t="str">
        <f>IF(AND(AN$1=Calendrier!AP$1,Calendrier!AP140="R"),Calendrier!$A140,"")</f>
        <v/>
      </c>
      <c r="AO139" s="173" t="str">
        <f>IF(AND(AO$1=Calendrier!AQ$1,Calendrier!AQ140="R"),Calendrier!$A140,"")</f>
        <v/>
      </c>
      <c r="AP139" s="173" t="str">
        <f>IF(AND(AP$1=Calendrier!AR$1,Calendrier!AR140="R"),Calendrier!$A140,"")</f>
        <v/>
      </c>
      <c r="AQ139" s="173" t="str">
        <f>IF(AND(AQ$1=Calendrier!AS$1,Calendrier!AS140="R"),Calendrier!$A140,"")</f>
        <v/>
      </c>
      <c r="AR139" s="173" t="str">
        <f>IF(AND(AR$1=Calendrier!AT$1,Calendrier!AT140="R"),Calendrier!$A140,"")</f>
        <v/>
      </c>
      <c r="AS139" s="173" t="str">
        <f>IF(AND(AS$1=Calendrier!AU$1,Calendrier!AU140="R"),Calendrier!$A140,"")</f>
        <v/>
      </c>
      <c r="AT139" s="173" t="str">
        <f>IF(AND(AT$1=Calendrier!AV$1,Calendrier!AV140="R"),Calendrier!$A140,"")</f>
        <v/>
      </c>
      <c r="AU139" s="173" t="str">
        <f>IF(AND(AU$1=Calendrier!AW$1,Calendrier!AW140="R"),Calendrier!$A140,"")</f>
        <v/>
      </c>
      <c r="AV139" s="173" t="str">
        <f>IF(AND(AV$1=Calendrier!AX$1,Calendrier!AX140="R"),Calendrier!$A140,"")</f>
        <v/>
      </c>
      <c r="AW139" s="173" t="str">
        <f>IF(AND(AW$1=Calendrier!AY$1,Calendrier!AY140="R"),Calendrier!$A140,"")</f>
        <v/>
      </c>
      <c r="AX139" s="173" t="str">
        <f>IF(AND(AX$1=Calendrier!AZ$1,Calendrier!AZ140="R"),Calendrier!$A140,"")</f>
        <v/>
      </c>
      <c r="AY139" s="173" t="str">
        <f>IF(AND(AY$1=Calendrier!BA$1,Calendrier!BA140="R"),Calendrier!$A140,"")</f>
        <v/>
      </c>
      <c r="AZ139" s="173" t="str">
        <f>IF(AND(AZ$1=Calendrier!BB$1,Calendrier!BB140="R"),Calendrier!$A140,"")</f>
        <v/>
      </c>
    </row>
    <row r="140" spans="1:52" x14ac:dyDescent="0.2">
      <c r="A140" s="173" t="str">
        <f>IF(AND(A$1=Calendrier!C$1,Calendrier!C141="R"),Calendrier!$A141,"")</f>
        <v/>
      </c>
      <c r="B140" s="173" t="str">
        <f>IF(AND(B$1=Calendrier!D$1,Calendrier!D141="R"),Calendrier!$A141,"")</f>
        <v/>
      </c>
      <c r="C140" s="173" t="str">
        <f>IF(AND(C$1=Calendrier!E$1,Calendrier!E141="R"),Calendrier!$A141,"")</f>
        <v/>
      </c>
      <c r="D140" s="173" t="str">
        <f>IF(AND(D$1=Calendrier!F$1,Calendrier!F141="R"),Calendrier!$A141,"")</f>
        <v/>
      </c>
      <c r="E140" s="173" t="str">
        <f>IF(AND(E$1=Calendrier!G$1,Calendrier!G141="R"),Calendrier!$A141,"")</f>
        <v/>
      </c>
      <c r="F140" s="173" t="str">
        <f>IF(AND(F$1=Calendrier!H$1,Calendrier!H141="R"),Calendrier!$A141,"")</f>
        <v/>
      </c>
      <c r="G140" s="173" t="str">
        <f>IF(AND(G$1=Calendrier!I$1,Calendrier!I141="R"),Calendrier!$A141,"")</f>
        <v/>
      </c>
      <c r="H140" s="173" t="str">
        <f>IF(AND(H$1=Calendrier!J$1,Calendrier!J141="R"),Calendrier!$A141,"")</f>
        <v/>
      </c>
      <c r="I140" s="173" t="str">
        <f>IF(AND(I$1=Calendrier!K$1,Calendrier!K141="R"),Calendrier!$A141,"")</f>
        <v/>
      </c>
      <c r="J140" s="173" t="str">
        <f>IF(AND(J$1=Calendrier!L$1,Calendrier!L141="R"),Calendrier!$A141,"")</f>
        <v/>
      </c>
      <c r="K140" s="173" t="str">
        <f>IF(AND(K$1=Calendrier!M$1,Calendrier!M141="R"),Calendrier!$A141,"")</f>
        <v/>
      </c>
      <c r="L140" s="173" t="str">
        <f>IF(AND(L$1=Calendrier!N$1,Calendrier!N141="R"),Calendrier!$A141,"")</f>
        <v/>
      </c>
      <c r="M140" s="173" t="str">
        <f>IF(AND(M$1=Calendrier!O$1,Calendrier!O141="R"),Calendrier!$A141,"")</f>
        <v/>
      </c>
      <c r="N140" s="173" t="str">
        <f>IF(AND(N$1=Calendrier!P$1,Calendrier!P141="R"),Calendrier!$A141,"")</f>
        <v/>
      </c>
      <c r="O140" s="173" t="str">
        <f>IF(AND(O$1=Calendrier!Q$1,Calendrier!Q141="R"),Calendrier!$A141,"")</f>
        <v/>
      </c>
      <c r="P140" s="173" t="str">
        <f>IF(AND(P$1=Calendrier!R$1,Calendrier!R141="R"),Calendrier!$A141,"")</f>
        <v/>
      </c>
      <c r="Q140" s="173" t="str">
        <f>IF(AND(Q$1=Calendrier!S$1,Calendrier!S141="R"),Calendrier!$A141,"")</f>
        <v/>
      </c>
      <c r="R140" s="173" t="str">
        <f>IF(AND(R$1=Calendrier!T$1,Calendrier!T141="R"),Calendrier!$A141,"")</f>
        <v/>
      </c>
      <c r="S140" s="173" t="str">
        <f>IF(AND(S$1=Calendrier!U$1,Calendrier!U141="R"),Calendrier!$A141,"")</f>
        <v/>
      </c>
      <c r="T140" s="173" t="str">
        <f>IF(AND(T$1=Calendrier!V$1,Calendrier!V141="R"),Calendrier!$A141,"")</f>
        <v/>
      </c>
      <c r="U140" s="173" t="str">
        <f>IF(AND(U$1=Calendrier!W$1,Calendrier!W141="R"),Calendrier!$A141,"")</f>
        <v/>
      </c>
      <c r="V140" s="173" t="str">
        <f>IF(AND(V$1=Calendrier!X$1,Calendrier!X141="R"),Calendrier!$A141,"")</f>
        <v/>
      </c>
      <c r="W140" s="173" t="str">
        <f>IF(AND(W$1=Calendrier!Y$1,Calendrier!Y141="R"),Calendrier!$A141,"")</f>
        <v/>
      </c>
      <c r="X140" s="173" t="str">
        <f>IF(AND(X$1=Calendrier!Z$1,Calendrier!Z141="R"),Calendrier!$A141,"")</f>
        <v/>
      </c>
      <c r="Y140" s="173" t="str">
        <f>IF(AND(Y$1=Calendrier!AA$1,Calendrier!AA141="R"),Calendrier!$A141,"")</f>
        <v/>
      </c>
      <c r="Z140" s="173" t="str">
        <f>IF(AND(Z$1=Calendrier!AB$1,Calendrier!AB141="R"),Calendrier!$A141,"")</f>
        <v/>
      </c>
      <c r="AA140" s="173" t="str">
        <f>IF(AND(AA$1=Calendrier!AC$1,Calendrier!AC141="R"),Calendrier!$A141,"")</f>
        <v/>
      </c>
      <c r="AB140" s="173" t="str">
        <f>IF(AND(AB$1=Calendrier!AD$1,Calendrier!AD141="R"),Calendrier!$A141,"")</f>
        <v/>
      </c>
      <c r="AC140" s="173" t="str">
        <f>IF(AND(AC$1=Calendrier!AE$1,Calendrier!AE141="R"),Calendrier!$A141,"")</f>
        <v/>
      </c>
      <c r="AD140" s="173" t="str">
        <f>IF(AND(AD$1=Calendrier!AF$1,Calendrier!AF141="R"),Calendrier!$A141,"")</f>
        <v/>
      </c>
      <c r="AE140" s="173" t="str">
        <f>IF(AND(AE$1=Calendrier!AG$1,Calendrier!AG141="R"),Calendrier!$A141,"")</f>
        <v/>
      </c>
      <c r="AF140" s="173" t="str">
        <f>IF(AND(AF$1=Calendrier!AH$1,Calendrier!AH141="R"),Calendrier!$A141,"")</f>
        <v/>
      </c>
      <c r="AG140" s="173" t="str">
        <f>IF(AND(AG$1=Calendrier!AI$1,Calendrier!AI141="R"),Calendrier!$A141,"")</f>
        <v/>
      </c>
      <c r="AH140" s="173" t="str">
        <f>IF(AND(AH$1=Calendrier!AJ$1,Calendrier!AJ141="R"),Calendrier!$A141,"")</f>
        <v/>
      </c>
      <c r="AI140" s="173" t="str">
        <f>IF(AND(AI$1=Calendrier!AK$1,Calendrier!AK141="R"),Calendrier!$A141,"")</f>
        <v/>
      </c>
      <c r="AJ140" s="173" t="str">
        <f>IF(AND(AJ$1=Calendrier!AL$1,Calendrier!AL141="R"),Calendrier!$A141,"")</f>
        <v/>
      </c>
      <c r="AK140" s="173" t="str">
        <f>IF(AND(AK$1=Calendrier!AM$1,Calendrier!AM141="R"),Calendrier!$A141,"")</f>
        <v/>
      </c>
      <c r="AL140" s="173" t="str">
        <f>IF(AND(AL$1=Calendrier!AN$1,Calendrier!AN141="R"),Calendrier!$A141,"")</f>
        <v/>
      </c>
      <c r="AM140" s="173" t="str">
        <f>IF(AND(AM$1=Calendrier!AO$1,Calendrier!AO141="R"),Calendrier!$A141,"")</f>
        <v/>
      </c>
      <c r="AN140" s="173" t="str">
        <f>IF(AND(AN$1=Calendrier!AP$1,Calendrier!AP141="R"),Calendrier!$A141,"")</f>
        <v/>
      </c>
      <c r="AO140" s="173" t="str">
        <f>IF(AND(AO$1=Calendrier!AQ$1,Calendrier!AQ141="R"),Calendrier!$A141,"")</f>
        <v/>
      </c>
      <c r="AP140" s="173" t="str">
        <f>IF(AND(AP$1=Calendrier!AR$1,Calendrier!AR141="R"),Calendrier!$A141,"")</f>
        <v/>
      </c>
      <c r="AQ140" s="173" t="str">
        <f>IF(AND(AQ$1=Calendrier!AS$1,Calendrier!AS141="R"),Calendrier!$A141,"")</f>
        <v/>
      </c>
      <c r="AR140" s="173" t="str">
        <f>IF(AND(AR$1=Calendrier!AT$1,Calendrier!AT141="R"),Calendrier!$A141,"")</f>
        <v/>
      </c>
      <c r="AS140" s="173" t="str">
        <f>IF(AND(AS$1=Calendrier!AU$1,Calendrier!AU141="R"),Calendrier!$A141,"")</f>
        <v/>
      </c>
      <c r="AT140" s="173" t="str">
        <f>IF(AND(AT$1=Calendrier!AV$1,Calendrier!AV141="R"),Calendrier!$A141,"")</f>
        <v/>
      </c>
      <c r="AU140" s="173" t="str">
        <f>IF(AND(AU$1=Calendrier!AW$1,Calendrier!AW141="R"),Calendrier!$A141,"")</f>
        <v/>
      </c>
      <c r="AV140" s="173" t="str">
        <f>IF(AND(AV$1=Calendrier!AX$1,Calendrier!AX141="R"),Calendrier!$A141,"")</f>
        <v/>
      </c>
      <c r="AW140" s="173" t="str">
        <f>IF(AND(AW$1=Calendrier!AY$1,Calendrier!AY141="R"),Calendrier!$A141,"")</f>
        <v/>
      </c>
      <c r="AX140" s="173" t="str">
        <f>IF(AND(AX$1=Calendrier!AZ$1,Calendrier!AZ141="R"),Calendrier!$A141,"")</f>
        <v/>
      </c>
      <c r="AY140" s="173" t="str">
        <f>IF(AND(AY$1=Calendrier!BA$1,Calendrier!BA141="R"),Calendrier!$A141,"")</f>
        <v/>
      </c>
      <c r="AZ140" s="173" t="str">
        <f>IF(AND(AZ$1=Calendrier!BB$1,Calendrier!BB141="R"),Calendrier!$A141,"")</f>
        <v/>
      </c>
    </row>
    <row r="141" spans="1:52" x14ac:dyDescent="0.2">
      <c r="A141" s="173" t="str">
        <f>IF(AND(A$1=Calendrier!C$1,Calendrier!C142="R"),Calendrier!$A142,"")</f>
        <v/>
      </c>
      <c r="B141" s="173" t="str">
        <f>IF(AND(B$1=Calendrier!D$1,Calendrier!D142="R"),Calendrier!$A142,"")</f>
        <v/>
      </c>
      <c r="C141" s="173" t="str">
        <f>IF(AND(C$1=Calendrier!E$1,Calendrier!E142="R"),Calendrier!$A142,"")</f>
        <v/>
      </c>
      <c r="D141" s="173" t="str">
        <f>IF(AND(D$1=Calendrier!F$1,Calendrier!F142="R"),Calendrier!$A142,"")</f>
        <v/>
      </c>
      <c r="E141" s="173" t="str">
        <f>IF(AND(E$1=Calendrier!G$1,Calendrier!G142="R"),Calendrier!$A142,"")</f>
        <v/>
      </c>
      <c r="F141" s="173" t="str">
        <f>IF(AND(F$1=Calendrier!H$1,Calendrier!H142="R"),Calendrier!$A142,"")</f>
        <v/>
      </c>
      <c r="G141" s="173" t="str">
        <f>IF(AND(G$1=Calendrier!I$1,Calendrier!I142="R"),Calendrier!$A142,"")</f>
        <v/>
      </c>
      <c r="H141" s="173" t="str">
        <f>IF(AND(H$1=Calendrier!J$1,Calendrier!J142="R"),Calendrier!$A142,"")</f>
        <v/>
      </c>
      <c r="I141" s="173" t="str">
        <f>IF(AND(I$1=Calendrier!K$1,Calendrier!K142="R"),Calendrier!$A142,"")</f>
        <v/>
      </c>
      <c r="J141" s="173" t="str">
        <f>IF(AND(J$1=Calendrier!L$1,Calendrier!L142="R"),Calendrier!$A142,"")</f>
        <v/>
      </c>
      <c r="K141" s="173" t="str">
        <f>IF(AND(K$1=Calendrier!M$1,Calendrier!M142="R"),Calendrier!$A142,"")</f>
        <v/>
      </c>
      <c r="L141" s="173" t="str">
        <f>IF(AND(L$1=Calendrier!N$1,Calendrier!N142="R"),Calendrier!$A142,"")</f>
        <v/>
      </c>
      <c r="M141" s="173" t="str">
        <f>IF(AND(M$1=Calendrier!O$1,Calendrier!O142="R"),Calendrier!$A142,"")</f>
        <v/>
      </c>
      <c r="N141" s="173" t="str">
        <f>IF(AND(N$1=Calendrier!P$1,Calendrier!P142="R"),Calendrier!$A142,"")</f>
        <v/>
      </c>
      <c r="O141" s="173" t="str">
        <f>IF(AND(O$1=Calendrier!Q$1,Calendrier!Q142="R"),Calendrier!$A142,"")</f>
        <v/>
      </c>
      <c r="P141" s="173" t="str">
        <f>IF(AND(P$1=Calendrier!R$1,Calendrier!R142="R"),Calendrier!$A142,"")</f>
        <v/>
      </c>
      <c r="Q141" s="173" t="str">
        <f>IF(AND(Q$1=Calendrier!S$1,Calendrier!S142="R"),Calendrier!$A142,"")</f>
        <v/>
      </c>
      <c r="R141" s="173" t="str">
        <f>IF(AND(R$1=Calendrier!T$1,Calendrier!T142="R"),Calendrier!$A142,"")</f>
        <v/>
      </c>
      <c r="S141" s="173" t="str">
        <f>IF(AND(S$1=Calendrier!U$1,Calendrier!U142="R"),Calendrier!$A142,"")</f>
        <v/>
      </c>
      <c r="T141" s="173" t="str">
        <f>IF(AND(T$1=Calendrier!V$1,Calendrier!V142="R"),Calendrier!$A142,"")</f>
        <v/>
      </c>
      <c r="U141" s="173" t="str">
        <f>IF(AND(U$1=Calendrier!W$1,Calendrier!W142="R"),Calendrier!$A142,"")</f>
        <v/>
      </c>
      <c r="V141" s="173" t="str">
        <f>IF(AND(V$1=Calendrier!X$1,Calendrier!X142="R"),Calendrier!$A142,"")</f>
        <v/>
      </c>
      <c r="W141" s="173" t="str">
        <f>IF(AND(W$1=Calendrier!Y$1,Calendrier!Y142="R"),Calendrier!$A142,"")</f>
        <v/>
      </c>
      <c r="X141" s="173" t="str">
        <f>IF(AND(X$1=Calendrier!Z$1,Calendrier!Z142="R"),Calendrier!$A142,"")</f>
        <v/>
      </c>
      <c r="Y141" s="173" t="str">
        <f>IF(AND(Y$1=Calendrier!AA$1,Calendrier!AA142="R"),Calendrier!$A142,"")</f>
        <v/>
      </c>
      <c r="Z141" s="173" t="str">
        <f>IF(AND(Z$1=Calendrier!AB$1,Calendrier!AB142="R"),Calendrier!$A142,"")</f>
        <v/>
      </c>
      <c r="AA141" s="173" t="str">
        <f>IF(AND(AA$1=Calendrier!AC$1,Calendrier!AC142="R"),Calendrier!$A142,"")</f>
        <v/>
      </c>
      <c r="AB141" s="173" t="str">
        <f>IF(AND(AB$1=Calendrier!AD$1,Calendrier!AD142="R"),Calendrier!$A142,"")</f>
        <v/>
      </c>
      <c r="AC141" s="173" t="str">
        <f>IF(AND(AC$1=Calendrier!AE$1,Calendrier!AE142="R"),Calendrier!$A142,"")</f>
        <v/>
      </c>
      <c r="AD141" s="173" t="str">
        <f>IF(AND(AD$1=Calendrier!AF$1,Calendrier!AF142="R"),Calendrier!$A142,"")</f>
        <v/>
      </c>
      <c r="AE141" s="173" t="str">
        <f>IF(AND(AE$1=Calendrier!AG$1,Calendrier!AG142="R"),Calendrier!$A142,"")</f>
        <v/>
      </c>
      <c r="AF141" s="173" t="str">
        <f>IF(AND(AF$1=Calendrier!AH$1,Calendrier!AH142="R"),Calendrier!$A142,"")</f>
        <v/>
      </c>
      <c r="AG141" s="173" t="str">
        <f>IF(AND(AG$1=Calendrier!AI$1,Calendrier!AI142="R"),Calendrier!$A142,"")</f>
        <v/>
      </c>
      <c r="AH141" s="173" t="str">
        <f>IF(AND(AH$1=Calendrier!AJ$1,Calendrier!AJ142="R"),Calendrier!$A142,"")</f>
        <v/>
      </c>
      <c r="AI141" s="173" t="str">
        <f>IF(AND(AI$1=Calendrier!AK$1,Calendrier!AK142="R"),Calendrier!$A142,"")</f>
        <v/>
      </c>
      <c r="AJ141" s="173" t="str">
        <f>IF(AND(AJ$1=Calendrier!AL$1,Calendrier!AL142="R"),Calendrier!$A142,"")</f>
        <v/>
      </c>
      <c r="AK141" s="173" t="str">
        <f>IF(AND(AK$1=Calendrier!AM$1,Calendrier!AM142="R"),Calendrier!$A142,"")</f>
        <v/>
      </c>
      <c r="AL141" s="173" t="str">
        <f>IF(AND(AL$1=Calendrier!AN$1,Calendrier!AN142="R"),Calendrier!$A142,"")</f>
        <v/>
      </c>
      <c r="AM141" s="173" t="str">
        <f>IF(AND(AM$1=Calendrier!AO$1,Calendrier!AO142="R"),Calendrier!$A142,"")</f>
        <v/>
      </c>
      <c r="AN141" s="173" t="str">
        <f>IF(AND(AN$1=Calendrier!AP$1,Calendrier!AP142="R"),Calendrier!$A142,"")</f>
        <v/>
      </c>
      <c r="AO141" s="173" t="str">
        <f>IF(AND(AO$1=Calendrier!AQ$1,Calendrier!AQ142="R"),Calendrier!$A142,"")</f>
        <v/>
      </c>
      <c r="AP141" s="173" t="str">
        <f>IF(AND(AP$1=Calendrier!AR$1,Calendrier!AR142="R"),Calendrier!$A142,"")</f>
        <v/>
      </c>
      <c r="AQ141" s="173" t="str">
        <f>IF(AND(AQ$1=Calendrier!AS$1,Calendrier!AS142="R"),Calendrier!$A142,"")</f>
        <v/>
      </c>
      <c r="AR141" s="173" t="str">
        <f>IF(AND(AR$1=Calendrier!AT$1,Calendrier!AT142="R"),Calendrier!$A142,"")</f>
        <v/>
      </c>
      <c r="AS141" s="173" t="str">
        <f>IF(AND(AS$1=Calendrier!AU$1,Calendrier!AU142="R"),Calendrier!$A142,"")</f>
        <v/>
      </c>
      <c r="AT141" s="173" t="str">
        <f>IF(AND(AT$1=Calendrier!AV$1,Calendrier!AV142="R"),Calendrier!$A142,"")</f>
        <v/>
      </c>
      <c r="AU141" s="173" t="str">
        <f>IF(AND(AU$1=Calendrier!AW$1,Calendrier!AW142="R"),Calendrier!$A142,"")</f>
        <v/>
      </c>
      <c r="AV141" s="173" t="str">
        <f>IF(AND(AV$1=Calendrier!AX$1,Calendrier!AX142="R"),Calendrier!$A142,"")</f>
        <v/>
      </c>
      <c r="AW141" s="173" t="str">
        <f>IF(AND(AW$1=Calendrier!AY$1,Calendrier!AY142="R"),Calendrier!$A142,"")</f>
        <v/>
      </c>
      <c r="AX141" s="173" t="str">
        <f>IF(AND(AX$1=Calendrier!AZ$1,Calendrier!AZ142="R"),Calendrier!$A142,"")</f>
        <v/>
      </c>
      <c r="AY141" s="173" t="str">
        <f>IF(AND(AY$1=Calendrier!BA$1,Calendrier!BA142="R"),Calendrier!$A142,"")</f>
        <v/>
      </c>
      <c r="AZ141" s="173" t="str">
        <f>IF(AND(AZ$1=Calendrier!BB$1,Calendrier!BB142="R"),Calendrier!$A142,"")</f>
        <v/>
      </c>
    </row>
    <row r="142" spans="1:52" x14ac:dyDescent="0.2">
      <c r="A142" s="173" t="str">
        <f>IF(AND(A$1=Calendrier!C$1,Calendrier!C143="R"),Calendrier!$A143,"")</f>
        <v/>
      </c>
      <c r="B142" s="173" t="str">
        <f>IF(AND(B$1=Calendrier!D$1,Calendrier!D143="R"),Calendrier!$A143,"")</f>
        <v/>
      </c>
      <c r="C142" s="173" t="str">
        <f>IF(AND(C$1=Calendrier!E$1,Calendrier!E143="R"),Calendrier!$A143,"")</f>
        <v/>
      </c>
      <c r="D142" s="173" t="str">
        <f>IF(AND(D$1=Calendrier!F$1,Calendrier!F143="R"),Calendrier!$A143,"")</f>
        <v/>
      </c>
      <c r="E142" s="173" t="str">
        <f>IF(AND(E$1=Calendrier!G$1,Calendrier!G143="R"),Calendrier!$A143,"")</f>
        <v/>
      </c>
      <c r="F142" s="173" t="str">
        <f>IF(AND(F$1=Calendrier!H$1,Calendrier!H143="R"),Calendrier!$A143,"")</f>
        <v/>
      </c>
      <c r="G142" s="173" t="str">
        <f>IF(AND(G$1=Calendrier!I$1,Calendrier!I143="R"),Calendrier!$A143,"")</f>
        <v/>
      </c>
      <c r="H142" s="173" t="str">
        <f>IF(AND(H$1=Calendrier!J$1,Calendrier!J143="R"),Calendrier!$A143,"")</f>
        <v/>
      </c>
      <c r="I142" s="173" t="str">
        <f>IF(AND(I$1=Calendrier!K$1,Calendrier!K143="R"),Calendrier!$A143,"")</f>
        <v/>
      </c>
      <c r="J142" s="173" t="str">
        <f>IF(AND(J$1=Calendrier!L$1,Calendrier!L143="R"),Calendrier!$A143,"")</f>
        <v/>
      </c>
      <c r="K142" s="173" t="str">
        <f>IF(AND(K$1=Calendrier!M$1,Calendrier!M143="R"),Calendrier!$A143,"")</f>
        <v/>
      </c>
      <c r="L142" s="173" t="str">
        <f>IF(AND(L$1=Calendrier!N$1,Calendrier!N143="R"),Calendrier!$A143,"")</f>
        <v/>
      </c>
      <c r="M142" s="173" t="str">
        <f>IF(AND(M$1=Calendrier!O$1,Calendrier!O143="R"),Calendrier!$A143,"")</f>
        <v/>
      </c>
      <c r="N142" s="173" t="str">
        <f>IF(AND(N$1=Calendrier!P$1,Calendrier!P143="R"),Calendrier!$A143,"")</f>
        <v/>
      </c>
      <c r="O142" s="173" t="str">
        <f>IF(AND(O$1=Calendrier!Q$1,Calendrier!Q143="R"),Calendrier!$A143,"")</f>
        <v/>
      </c>
      <c r="P142" s="173" t="str">
        <f>IF(AND(P$1=Calendrier!R$1,Calendrier!R143="R"),Calendrier!$A143,"")</f>
        <v/>
      </c>
      <c r="Q142" s="173" t="str">
        <f>IF(AND(Q$1=Calendrier!S$1,Calendrier!S143="R"),Calendrier!$A143,"")</f>
        <v/>
      </c>
      <c r="R142" s="173" t="str">
        <f>IF(AND(R$1=Calendrier!T$1,Calendrier!T143="R"),Calendrier!$A143,"")</f>
        <v/>
      </c>
      <c r="S142" s="173" t="str">
        <f>IF(AND(S$1=Calendrier!U$1,Calendrier!U143="R"),Calendrier!$A143,"")</f>
        <v/>
      </c>
      <c r="T142" s="173" t="str">
        <f>IF(AND(T$1=Calendrier!V$1,Calendrier!V143="R"),Calendrier!$A143,"")</f>
        <v/>
      </c>
      <c r="U142" s="173" t="str">
        <f>IF(AND(U$1=Calendrier!W$1,Calendrier!W143="R"),Calendrier!$A143,"")</f>
        <v/>
      </c>
      <c r="V142" s="173" t="str">
        <f>IF(AND(V$1=Calendrier!X$1,Calendrier!X143="R"),Calendrier!$A143,"")</f>
        <v/>
      </c>
      <c r="W142" s="173" t="str">
        <f>IF(AND(W$1=Calendrier!Y$1,Calendrier!Y143="R"),Calendrier!$A143,"")</f>
        <v/>
      </c>
      <c r="X142" s="173" t="str">
        <f>IF(AND(X$1=Calendrier!Z$1,Calendrier!Z143="R"),Calendrier!$A143,"")</f>
        <v/>
      </c>
      <c r="Y142" s="173" t="str">
        <f>IF(AND(Y$1=Calendrier!AA$1,Calendrier!AA143="R"),Calendrier!$A143,"")</f>
        <v/>
      </c>
      <c r="Z142" s="173" t="str">
        <f>IF(AND(Z$1=Calendrier!AB$1,Calendrier!AB143="R"),Calendrier!$A143,"")</f>
        <v/>
      </c>
      <c r="AA142" s="173" t="str">
        <f>IF(AND(AA$1=Calendrier!AC$1,Calendrier!AC143="R"),Calendrier!$A143,"")</f>
        <v/>
      </c>
      <c r="AB142" s="173" t="str">
        <f>IF(AND(AB$1=Calendrier!AD$1,Calendrier!AD143="R"),Calendrier!$A143,"")</f>
        <v/>
      </c>
      <c r="AC142" s="173" t="str">
        <f>IF(AND(AC$1=Calendrier!AE$1,Calendrier!AE143="R"),Calendrier!$A143,"")</f>
        <v/>
      </c>
      <c r="AD142" s="173" t="str">
        <f>IF(AND(AD$1=Calendrier!AF$1,Calendrier!AF143="R"),Calendrier!$A143,"")</f>
        <v/>
      </c>
      <c r="AE142" s="173" t="str">
        <f>IF(AND(AE$1=Calendrier!AG$1,Calendrier!AG143="R"),Calendrier!$A143,"")</f>
        <v/>
      </c>
      <c r="AF142" s="173" t="str">
        <f>IF(AND(AF$1=Calendrier!AH$1,Calendrier!AH143="R"),Calendrier!$A143,"")</f>
        <v/>
      </c>
      <c r="AG142" s="173" t="str">
        <f>IF(AND(AG$1=Calendrier!AI$1,Calendrier!AI143="R"),Calendrier!$A143,"")</f>
        <v/>
      </c>
      <c r="AH142" s="173" t="str">
        <f>IF(AND(AH$1=Calendrier!AJ$1,Calendrier!AJ143="R"),Calendrier!$A143,"")</f>
        <v/>
      </c>
      <c r="AI142" s="173" t="str">
        <f>IF(AND(AI$1=Calendrier!AK$1,Calendrier!AK143="R"),Calendrier!$A143,"")</f>
        <v/>
      </c>
      <c r="AJ142" s="173" t="str">
        <f>IF(AND(AJ$1=Calendrier!AL$1,Calendrier!AL143="R"),Calendrier!$A143,"")</f>
        <v/>
      </c>
      <c r="AK142" s="173" t="str">
        <f>IF(AND(AK$1=Calendrier!AM$1,Calendrier!AM143="R"),Calendrier!$A143,"")</f>
        <v/>
      </c>
      <c r="AL142" s="173" t="str">
        <f>IF(AND(AL$1=Calendrier!AN$1,Calendrier!AN143="R"),Calendrier!$A143,"")</f>
        <v/>
      </c>
      <c r="AM142" s="173" t="str">
        <f>IF(AND(AM$1=Calendrier!AO$1,Calendrier!AO143="R"),Calendrier!$A143,"")</f>
        <v/>
      </c>
      <c r="AN142" s="173" t="str">
        <f>IF(AND(AN$1=Calendrier!AP$1,Calendrier!AP143="R"),Calendrier!$A143,"")</f>
        <v/>
      </c>
      <c r="AO142" s="173" t="str">
        <f>IF(AND(AO$1=Calendrier!AQ$1,Calendrier!AQ143="R"),Calendrier!$A143,"")</f>
        <v/>
      </c>
      <c r="AP142" s="173" t="str">
        <f>IF(AND(AP$1=Calendrier!AR$1,Calendrier!AR143="R"),Calendrier!$A143,"")</f>
        <v/>
      </c>
      <c r="AQ142" s="173" t="str">
        <f>IF(AND(AQ$1=Calendrier!AS$1,Calendrier!AS143="R"),Calendrier!$A143,"")</f>
        <v/>
      </c>
      <c r="AR142" s="173" t="str">
        <f>IF(AND(AR$1=Calendrier!AT$1,Calendrier!AT143="R"),Calendrier!$A143,"")</f>
        <v/>
      </c>
      <c r="AS142" s="173" t="str">
        <f>IF(AND(AS$1=Calendrier!AU$1,Calendrier!AU143="R"),Calendrier!$A143,"")</f>
        <v/>
      </c>
      <c r="AT142" s="173" t="str">
        <f>IF(AND(AT$1=Calendrier!AV$1,Calendrier!AV143="R"),Calendrier!$A143,"")</f>
        <v/>
      </c>
      <c r="AU142" s="173" t="str">
        <f>IF(AND(AU$1=Calendrier!AW$1,Calendrier!AW143="R"),Calendrier!$A143,"")</f>
        <v/>
      </c>
      <c r="AV142" s="173" t="str">
        <f>IF(AND(AV$1=Calendrier!AX$1,Calendrier!AX143="R"),Calendrier!$A143,"")</f>
        <v/>
      </c>
      <c r="AW142" s="173" t="str">
        <f>IF(AND(AW$1=Calendrier!AY$1,Calendrier!AY143="R"),Calendrier!$A143,"")</f>
        <v/>
      </c>
      <c r="AX142" s="173" t="str">
        <f>IF(AND(AX$1=Calendrier!AZ$1,Calendrier!AZ143="R"),Calendrier!$A143,"")</f>
        <v/>
      </c>
      <c r="AY142" s="173" t="str">
        <f>IF(AND(AY$1=Calendrier!BA$1,Calendrier!BA143="R"),Calendrier!$A143,"")</f>
        <v/>
      </c>
      <c r="AZ142" s="173" t="str">
        <f>IF(AND(AZ$1=Calendrier!BB$1,Calendrier!BB143="R"),Calendrier!$A143,"")</f>
        <v/>
      </c>
    </row>
    <row r="143" spans="1:52" x14ac:dyDescent="0.2">
      <c r="A143" s="173" t="str">
        <f>IF(AND(A$1=Calendrier!C$1,Calendrier!C144="R"),Calendrier!$A144,"")</f>
        <v/>
      </c>
      <c r="B143" s="173" t="str">
        <f>IF(AND(B$1=Calendrier!D$1,Calendrier!D144="R"),Calendrier!$A144,"")</f>
        <v/>
      </c>
      <c r="C143" s="173" t="str">
        <f>IF(AND(C$1=Calendrier!E$1,Calendrier!E144="R"),Calendrier!$A144,"")</f>
        <v/>
      </c>
      <c r="D143" s="173" t="str">
        <f>IF(AND(D$1=Calendrier!F$1,Calendrier!F144="R"),Calendrier!$A144,"")</f>
        <v/>
      </c>
      <c r="E143" s="173" t="str">
        <f>IF(AND(E$1=Calendrier!G$1,Calendrier!G144="R"),Calendrier!$A144,"")</f>
        <v/>
      </c>
      <c r="F143" s="173" t="str">
        <f>IF(AND(F$1=Calendrier!H$1,Calendrier!H144="R"),Calendrier!$A144,"")</f>
        <v/>
      </c>
      <c r="G143" s="173" t="str">
        <f>IF(AND(G$1=Calendrier!I$1,Calendrier!I144="R"),Calendrier!$A144,"")</f>
        <v/>
      </c>
      <c r="H143" s="173" t="str">
        <f>IF(AND(H$1=Calendrier!J$1,Calendrier!J144="R"),Calendrier!$A144,"")</f>
        <v/>
      </c>
      <c r="I143" s="173" t="str">
        <f>IF(AND(I$1=Calendrier!K$1,Calendrier!K144="R"),Calendrier!$A144,"")</f>
        <v/>
      </c>
      <c r="J143" s="173" t="str">
        <f>IF(AND(J$1=Calendrier!L$1,Calendrier!L144="R"),Calendrier!$A144,"")</f>
        <v/>
      </c>
      <c r="K143" s="173" t="str">
        <f>IF(AND(K$1=Calendrier!M$1,Calendrier!M144="R"),Calendrier!$A144,"")</f>
        <v/>
      </c>
      <c r="L143" s="173" t="str">
        <f>IF(AND(L$1=Calendrier!N$1,Calendrier!N144="R"),Calendrier!$A144,"")</f>
        <v/>
      </c>
      <c r="M143" s="173" t="str">
        <f>IF(AND(M$1=Calendrier!O$1,Calendrier!O144="R"),Calendrier!$A144,"")</f>
        <v/>
      </c>
      <c r="N143" s="173" t="str">
        <f>IF(AND(N$1=Calendrier!P$1,Calendrier!P144="R"),Calendrier!$A144,"")</f>
        <v/>
      </c>
      <c r="O143" s="173" t="str">
        <f>IF(AND(O$1=Calendrier!Q$1,Calendrier!Q144="R"),Calendrier!$A144,"")</f>
        <v/>
      </c>
      <c r="P143" s="173" t="str">
        <f>IF(AND(P$1=Calendrier!R$1,Calendrier!R144="R"),Calendrier!$A144,"")</f>
        <v/>
      </c>
      <c r="Q143" s="173" t="str">
        <f>IF(AND(Q$1=Calendrier!S$1,Calendrier!S144="R"),Calendrier!$A144,"")</f>
        <v/>
      </c>
      <c r="R143" s="173" t="str">
        <f>IF(AND(R$1=Calendrier!T$1,Calendrier!T144="R"),Calendrier!$A144,"")</f>
        <v/>
      </c>
      <c r="S143" s="173" t="str">
        <f>IF(AND(S$1=Calendrier!U$1,Calendrier!U144="R"),Calendrier!$A144,"")</f>
        <v/>
      </c>
      <c r="T143" s="173" t="str">
        <f>IF(AND(T$1=Calendrier!V$1,Calendrier!V144="R"),Calendrier!$A144,"")</f>
        <v/>
      </c>
      <c r="U143" s="173" t="str">
        <f>IF(AND(U$1=Calendrier!W$1,Calendrier!W144="R"),Calendrier!$A144,"")</f>
        <v/>
      </c>
      <c r="V143" s="173" t="str">
        <f>IF(AND(V$1=Calendrier!X$1,Calendrier!X144="R"),Calendrier!$A144,"")</f>
        <v/>
      </c>
      <c r="W143" s="173" t="str">
        <f>IF(AND(W$1=Calendrier!Y$1,Calendrier!Y144="R"),Calendrier!$A144,"")</f>
        <v/>
      </c>
      <c r="X143" s="173" t="str">
        <f>IF(AND(X$1=Calendrier!Z$1,Calendrier!Z144="R"),Calendrier!$A144,"")</f>
        <v/>
      </c>
      <c r="Y143" s="173" t="str">
        <f>IF(AND(Y$1=Calendrier!AA$1,Calendrier!AA144="R"),Calendrier!$A144,"")</f>
        <v/>
      </c>
      <c r="Z143" s="173" t="str">
        <f>IF(AND(Z$1=Calendrier!AB$1,Calendrier!AB144="R"),Calendrier!$A144,"")</f>
        <v/>
      </c>
      <c r="AA143" s="173" t="str">
        <f>IF(AND(AA$1=Calendrier!AC$1,Calendrier!AC144="R"),Calendrier!$A144,"")</f>
        <v/>
      </c>
      <c r="AB143" s="173" t="str">
        <f>IF(AND(AB$1=Calendrier!AD$1,Calendrier!AD144="R"),Calendrier!$A144,"")</f>
        <v/>
      </c>
      <c r="AC143" s="173" t="str">
        <f>IF(AND(AC$1=Calendrier!AE$1,Calendrier!AE144="R"),Calendrier!$A144,"")</f>
        <v/>
      </c>
      <c r="AD143" s="173" t="str">
        <f>IF(AND(AD$1=Calendrier!AF$1,Calendrier!AF144="R"),Calendrier!$A144,"")</f>
        <v/>
      </c>
      <c r="AE143" s="173" t="str">
        <f>IF(AND(AE$1=Calendrier!AG$1,Calendrier!AG144="R"),Calendrier!$A144,"")</f>
        <v/>
      </c>
      <c r="AF143" s="173" t="str">
        <f>IF(AND(AF$1=Calendrier!AH$1,Calendrier!AH144="R"),Calendrier!$A144,"")</f>
        <v/>
      </c>
      <c r="AG143" s="173" t="str">
        <f>IF(AND(AG$1=Calendrier!AI$1,Calendrier!AI144="R"),Calendrier!$A144,"")</f>
        <v/>
      </c>
      <c r="AH143" s="173" t="str">
        <f>IF(AND(AH$1=Calendrier!AJ$1,Calendrier!AJ144="R"),Calendrier!$A144,"")</f>
        <v/>
      </c>
      <c r="AI143" s="173" t="str">
        <f>IF(AND(AI$1=Calendrier!AK$1,Calendrier!AK144="R"),Calendrier!$A144,"")</f>
        <v/>
      </c>
      <c r="AJ143" s="173" t="str">
        <f>IF(AND(AJ$1=Calendrier!AL$1,Calendrier!AL144="R"),Calendrier!$A144,"")</f>
        <v/>
      </c>
      <c r="AK143" s="173" t="str">
        <f>IF(AND(AK$1=Calendrier!AM$1,Calendrier!AM144="R"),Calendrier!$A144,"")</f>
        <v/>
      </c>
      <c r="AL143" s="173" t="str">
        <f>IF(AND(AL$1=Calendrier!AN$1,Calendrier!AN144="R"),Calendrier!$A144,"")</f>
        <v/>
      </c>
      <c r="AM143" s="173" t="str">
        <f>IF(AND(AM$1=Calendrier!AO$1,Calendrier!AO144="R"),Calendrier!$A144,"")</f>
        <v/>
      </c>
      <c r="AN143" s="173" t="str">
        <f>IF(AND(AN$1=Calendrier!AP$1,Calendrier!AP144="R"),Calendrier!$A144,"")</f>
        <v/>
      </c>
      <c r="AO143" s="173" t="str">
        <f>IF(AND(AO$1=Calendrier!AQ$1,Calendrier!AQ144="R"),Calendrier!$A144,"")</f>
        <v/>
      </c>
      <c r="AP143" s="173" t="str">
        <f>IF(AND(AP$1=Calendrier!AR$1,Calendrier!AR144="R"),Calendrier!$A144,"")</f>
        <v/>
      </c>
      <c r="AQ143" s="173" t="str">
        <f>IF(AND(AQ$1=Calendrier!AS$1,Calendrier!AS144="R"),Calendrier!$A144,"")</f>
        <v/>
      </c>
      <c r="AR143" s="173" t="str">
        <f>IF(AND(AR$1=Calendrier!AT$1,Calendrier!AT144="R"),Calendrier!$A144,"")</f>
        <v/>
      </c>
      <c r="AS143" s="173" t="str">
        <f>IF(AND(AS$1=Calendrier!AU$1,Calendrier!AU144="R"),Calendrier!$A144,"")</f>
        <v/>
      </c>
      <c r="AT143" s="173" t="str">
        <f>IF(AND(AT$1=Calendrier!AV$1,Calendrier!AV144="R"),Calendrier!$A144,"")</f>
        <v/>
      </c>
      <c r="AU143" s="173" t="str">
        <f>IF(AND(AU$1=Calendrier!AW$1,Calendrier!AW144="R"),Calendrier!$A144,"")</f>
        <v/>
      </c>
      <c r="AV143" s="173" t="str">
        <f>IF(AND(AV$1=Calendrier!AX$1,Calendrier!AX144="R"),Calendrier!$A144,"")</f>
        <v/>
      </c>
      <c r="AW143" s="173" t="str">
        <f>IF(AND(AW$1=Calendrier!AY$1,Calendrier!AY144="R"),Calendrier!$A144,"")</f>
        <v/>
      </c>
      <c r="AX143" s="173" t="str">
        <f>IF(AND(AX$1=Calendrier!AZ$1,Calendrier!AZ144="R"),Calendrier!$A144,"")</f>
        <v/>
      </c>
      <c r="AY143" s="173" t="str">
        <f>IF(AND(AY$1=Calendrier!BA$1,Calendrier!BA144="R"),Calendrier!$A144,"")</f>
        <v/>
      </c>
      <c r="AZ143" s="173" t="str">
        <f>IF(AND(AZ$1=Calendrier!BB$1,Calendrier!BB144="R"),Calendrier!$A144,"")</f>
        <v/>
      </c>
    </row>
    <row r="144" spans="1:52" x14ac:dyDescent="0.2">
      <c r="A144" s="173" t="str">
        <f>IF(AND(A$1=Calendrier!C$1,Calendrier!C145="R"),Calendrier!$A145,"")</f>
        <v/>
      </c>
      <c r="B144" s="173" t="str">
        <f>IF(AND(B$1=Calendrier!D$1,Calendrier!D145="R"),Calendrier!$A145,"")</f>
        <v/>
      </c>
      <c r="C144" s="173" t="str">
        <f>IF(AND(C$1=Calendrier!E$1,Calendrier!E145="R"),Calendrier!$A145,"")</f>
        <v/>
      </c>
      <c r="D144" s="173" t="str">
        <f>IF(AND(D$1=Calendrier!F$1,Calendrier!F145="R"),Calendrier!$A145,"")</f>
        <v/>
      </c>
      <c r="E144" s="173" t="str">
        <f>IF(AND(E$1=Calendrier!G$1,Calendrier!G145="R"),Calendrier!$A145,"")</f>
        <v/>
      </c>
      <c r="F144" s="173" t="str">
        <f>IF(AND(F$1=Calendrier!H$1,Calendrier!H145="R"),Calendrier!$A145,"")</f>
        <v/>
      </c>
      <c r="G144" s="173" t="str">
        <f>IF(AND(G$1=Calendrier!I$1,Calendrier!I145="R"),Calendrier!$A145,"")</f>
        <v/>
      </c>
      <c r="H144" s="173" t="str">
        <f>IF(AND(H$1=Calendrier!J$1,Calendrier!J145="R"),Calendrier!$A145,"")</f>
        <v/>
      </c>
      <c r="I144" s="173" t="str">
        <f>IF(AND(I$1=Calendrier!K$1,Calendrier!K145="R"),Calendrier!$A145,"")</f>
        <v/>
      </c>
      <c r="J144" s="173" t="str">
        <f>IF(AND(J$1=Calendrier!L$1,Calendrier!L145="R"),Calendrier!$A145,"")</f>
        <v/>
      </c>
      <c r="K144" s="173" t="str">
        <f>IF(AND(K$1=Calendrier!M$1,Calendrier!M145="R"),Calendrier!$A145,"")</f>
        <v/>
      </c>
      <c r="L144" s="173" t="str">
        <f>IF(AND(L$1=Calendrier!N$1,Calendrier!N145="R"),Calendrier!$A145,"")</f>
        <v/>
      </c>
      <c r="M144" s="173" t="str">
        <f>IF(AND(M$1=Calendrier!O$1,Calendrier!O145="R"),Calendrier!$A145,"")</f>
        <v/>
      </c>
      <c r="N144" s="173" t="str">
        <f>IF(AND(N$1=Calendrier!P$1,Calendrier!P145="R"),Calendrier!$A145,"")</f>
        <v/>
      </c>
      <c r="O144" s="173" t="str">
        <f>IF(AND(O$1=Calendrier!Q$1,Calendrier!Q145="R"),Calendrier!$A145,"")</f>
        <v/>
      </c>
      <c r="P144" s="173" t="str">
        <f>IF(AND(P$1=Calendrier!R$1,Calendrier!R145="R"),Calendrier!$A145,"")</f>
        <v/>
      </c>
      <c r="Q144" s="173" t="str">
        <f>IF(AND(Q$1=Calendrier!S$1,Calendrier!S145="R"),Calendrier!$A145,"")</f>
        <v/>
      </c>
      <c r="R144" s="173" t="str">
        <f>IF(AND(R$1=Calendrier!T$1,Calendrier!T145="R"),Calendrier!$A145,"")</f>
        <v/>
      </c>
      <c r="S144" s="173" t="str">
        <f>IF(AND(S$1=Calendrier!U$1,Calendrier!U145="R"),Calendrier!$A145,"")</f>
        <v/>
      </c>
      <c r="T144" s="173" t="str">
        <f>IF(AND(T$1=Calendrier!V$1,Calendrier!V145="R"),Calendrier!$A145,"")</f>
        <v/>
      </c>
      <c r="U144" s="173" t="str">
        <f>IF(AND(U$1=Calendrier!W$1,Calendrier!W145="R"),Calendrier!$A145,"")</f>
        <v/>
      </c>
      <c r="V144" s="173" t="str">
        <f>IF(AND(V$1=Calendrier!X$1,Calendrier!X145="R"),Calendrier!$A145,"")</f>
        <v/>
      </c>
      <c r="W144" s="173" t="str">
        <f>IF(AND(W$1=Calendrier!Y$1,Calendrier!Y145="R"),Calendrier!$A145,"")</f>
        <v/>
      </c>
      <c r="X144" s="173" t="str">
        <f>IF(AND(X$1=Calendrier!Z$1,Calendrier!Z145="R"),Calendrier!$A145,"")</f>
        <v/>
      </c>
      <c r="Y144" s="173" t="str">
        <f>IF(AND(Y$1=Calendrier!AA$1,Calendrier!AA145="R"),Calendrier!$A145,"")</f>
        <v/>
      </c>
      <c r="Z144" s="173" t="str">
        <f>IF(AND(Z$1=Calendrier!AB$1,Calendrier!AB145="R"),Calendrier!$A145,"")</f>
        <v/>
      </c>
      <c r="AA144" s="173" t="str">
        <f>IF(AND(AA$1=Calendrier!AC$1,Calendrier!AC145="R"),Calendrier!$A145,"")</f>
        <v/>
      </c>
      <c r="AB144" s="173" t="str">
        <f>IF(AND(AB$1=Calendrier!AD$1,Calendrier!AD145="R"),Calendrier!$A145,"")</f>
        <v/>
      </c>
      <c r="AC144" s="173" t="str">
        <f>IF(AND(AC$1=Calendrier!AE$1,Calendrier!AE145="R"),Calendrier!$A145,"")</f>
        <v/>
      </c>
      <c r="AD144" s="173" t="str">
        <f>IF(AND(AD$1=Calendrier!AF$1,Calendrier!AF145="R"),Calendrier!$A145,"")</f>
        <v/>
      </c>
      <c r="AE144" s="173" t="str">
        <f>IF(AND(AE$1=Calendrier!AG$1,Calendrier!AG145="R"),Calendrier!$A145,"")</f>
        <v/>
      </c>
      <c r="AF144" s="173" t="str">
        <f>IF(AND(AF$1=Calendrier!AH$1,Calendrier!AH145="R"),Calendrier!$A145,"")</f>
        <v/>
      </c>
      <c r="AG144" s="173" t="str">
        <f>IF(AND(AG$1=Calendrier!AI$1,Calendrier!AI145="R"),Calendrier!$A145,"")</f>
        <v/>
      </c>
      <c r="AH144" s="173" t="str">
        <f>IF(AND(AH$1=Calendrier!AJ$1,Calendrier!AJ145="R"),Calendrier!$A145,"")</f>
        <v/>
      </c>
      <c r="AI144" s="173" t="str">
        <f>IF(AND(AI$1=Calendrier!AK$1,Calendrier!AK145="R"),Calendrier!$A145,"")</f>
        <v/>
      </c>
      <c r="AJ144" s="173" t="str">
        <f>IF(AND(AJ$1=Calendrier!AL$1,Calendrier!AL145="R"),Calendrier!$A145,"")</f>
        <v/>
      </c>
      <c r="AK144" s="173" t="str">
        <f>IF(AND(AK$1=Calendrier!AM$1,Calendrier!AM145="R"),Calendrier!$A145,"")</f>
        <v/>
      </c>
      <c r="AL144" s="173" t="str">
        <f>IF(AND(AL$1=Calendrier!AN$1,Calendrier!AN145="R"),Calendrier!$A145,"")</f>
        <v/>
      </c>
      <c r="AM144" s="173" t="str">
        <f>IF(AND(AM$1=Calendrier!AO$1,Calendrier!AO145="R"),Calendrier!$A145,"")</f>
        <v/>
      </c>
      <c r="AN144" s="173" t="str">
        <f>IF(AND(AN$1=Calendrier!AP$1,Calendrier!AP145="R"),Calendrier!$A145,"")</f>
        <v/>
      </c>
      <c r="AO144" s="173" t="str">
        <f>IF(AND(AO$1=Calendrier!AQ$1,Calendrier!AQ145="R"),Calendrier!$A145,"")</f>
        <v/>
      </c>
      <c r="AP144" s="173" t="str">
        <f>IF(AND(AP$1=Calendrier!AR$1,Calendrier!AR145="R"),Calendrier!$A145,"")</f>
        <v/>
      </c>
      <c r="AQ144" s="173" t="str">
        <f>IF(AND(AQ$1=Calendrier!AS$1,Calendrier!AS145="R"),Calendrier!$A145,"")</f>
        <v/>
      </c>
      <c r="AR144" s="173" t="str">
        <f>IF(AND(AR$1=Calendrier!AT$1,Calendrier!AT145="R"),Calendrier!$A145,"")</f>
        <v/>
      </c>
      <c r="AS144" s="173" t="str">
        <f>IF(AND(AS$1=Calendrier!AU$1,Calendrier!AU145="R"),Calendrier!$A145,"")</f>
        <v/>
      </c>
      <c r="AT144" s="173" t="str">
        <f>IF(AND(AT$1=Calendrier!AV$1,Calendrier!AV145="R"),Calendrier!$A145,"")</f>
        <v/>
      </c>
      <c r="AU144" s="173" t="str">
        <f>IF(AND(AU$1=Calendrier!AW$1,Calendrier!AW145="R"),Calendrier!$A145,"")</f>
        <v/>
      </c>
      <c r="AV144" s="173" t="str">
        <f>IF(AND(AV$1=Calendrier!AX$1,Calendrier!AX145="R"),Calendrier!$A145,"")</f>
        <v/>
      </c>
      <c r="AW144" s="173" t="str">
        <f>IF(AND(AW$1=Calendrier!AY$1,Calendrier!AY145="R"),Calendrier!$A145,"")</f>
        <v/>
      </c>
      <c r="AX144" s="173" t="str">
        <f>IF(AND(AX$1=Calendrier!AZ$1,Calendrier!AZ145="R"),Calendrier!$A145,"")</f>
        <v/>
      </c>
      <c r="AY144" s="173" t="str">
        <f>IF(AND(AY$1=Calendrier!BA$1,Calendrier!BA145="R"),Calendrier!$A145,"")</f>
        <v/>
      </c>
      <c r="AZ144" s="173" t="str">
        <f>IF(AND(AZ$1=Calendrier!BB$1,Calendrier!BB145="R"),Calendrier!$A145,"")</f>
        <v/>
      </c>
    </row>
    <row r="145" spans="1:52" x14ac:dyDescent="0.2">
      <c r="A145" s="173" t="str">
        <f>IF(AND(A$1=Calendrier!C$1,Calendrier!C146="R"),Calendrier!$A146,"")</f>
        <v/>
      </c>
      <c r="B145" s="173" t="str">
        <f>IF(AND(B$1=Calendrier!D$1,Calendrier!D146="R"),Calendrier!$A146,"")</f>
        <v/>
      </c>
      <c r="C145" s="173" t="str">
        <f>IF(AND(C$1=Calendrier!E$1,Calendrier!E146="R"),Calendrier!$A146,"")</f>
        <v/>
      </c>
      <c r="D145" s="173" t="str">
        <f>IF(AND(D$1=Calendrier!F$1,Calendrier!F146="R"),Calendrier!$A146,"")</f>
        <v/>
      </c>
      <c r="E145" s="173" t="str">
        <f>IF(AND(E$1=Calendrier!G$1,Calendrier!G146="R"),Calendrier!$A146,"")</f>
        <v/>
      </c>
      <c r="F145" s="173" t="str">
        <f>IF(AND(F$1=Calendrier!H$1,Calendrier!H146="R"),Calendrier!$A146,"")</f>
        <v/>
      </c>
      <c r="G145" s="173" t="str">
        <f>IF(AND(G$1=Calendrier!I$1,Calendrier!I146="R"),Calendrier!$A146,"")</f>
        <v/>
      </c>
      <c r="H145" s="173" t="str">
        <f>IF(AND(H$1=Calendrier!J$1,Calendrier!J146="R"),Calendrier!$A146,"")</f>
        <v/>
      </c>
      <c r="I145" s="173" t="str">
        <f>IF(AND(I$1=Calendrier!K$1,Calendrier!K146="R"),Calendrier!$A146,"")</f>
        <v/>
      </c>
      <c r="J145" s="173" t="str">
        <f>IF(AND(J$1=Calendrier!L$1,Calendrier!L146="R"),Calendrier!$A146,"")</f>
        <v/>
      </c>
      <c r="K145" s="173" t="str">
        <f>IF(AND(K$1=Calendrier!M$1,Calendrier!M146="R"),Calendrier!$A146,"")</f>
        <v/>
      </c>
      <c r="L145" s="173" t="str">
        <f>IF(AND(L$1=Calendrier!N$1,Calendrier!N146="R"),Calendrier!$A146,"")</f>
        <v/>
      </c>
      <c r="M145" s="173" t="str">
        <f>IF(AND(M$1=Calendrier!O$1,Calendrier!O146="R"),Calendrier!$A146,"")</f>
        <v/>
      </c>
      <c r="N145" s="173" t="str">
        <f>IF(AND(N$1=Calendrier!P$1,Calendrier!P146="R"),Calendrier!$A146,"")</f>
        <v/>
      </c>
      <c r="O145" s="173" t="str">
        <f>IF(AND(O$1=Calendrier!Q$1,Calendrier!Q146="R"),Calendrier!$A146,"")</f>
        <v/>
      </c>
      <c r="P145" s="173" t="str">
        <f>IF(AND(P$1=Calendrier!R$1,Calendrier!R146="R"),Calendrier!$A146,"")</f>
        <v/>
      </c>
      <c r="Q145" s="173" t="str">
        <f>IF(AND(Q$1=Calendrier!S$1,Calendrier!S146="R"),Calendrier!$A146,"")</f>
        <v/>
      </c>
      <c r="R145" s="173" t="str">
        <f>IF(AND(R$1=Calendrier!T$1,Calendrier!T146="R"),Calendrier!$A146,"")</f>
        <v/>
      </c>
      <c r="S145" s="173" t="str">
        <f>IF(AND(S$1=Calendrier!U$1,Calendrier!U146="R"),Calendrier!$A146,"")</f>
        <v/>
      </c>
      <c r="T145" s="173" t="str">
        <f>IF(AND(T$1=Calendrier!V$1,Calendrier!V146="R"),Calendrier!$A146,"")</f>
        <v/>
      </c>
      <c r="U145" s="173" t="str">
        <f>IF(AND(U$1=Calendrier!W$1,Calendrier!W146="R"),Calendrier!$A146,"")</f>
        <v/>
      </c>
      <c r="V145" s="173" t="str">
        <f>IF(AND(V$1=Calendrier!X$1,Calendrier!X146="R"),Calendrier!$A146,"")</f>
        <v/>
      </c>
      <c r="W145" s="173" t="str">
        <f>IF(AND(W$1=Calendrier!Y$1,Calendrier!Y146="R"),Calendrier!$A146,"")</f>
        <v/>
      </c>
      <c r="X145" s="173" t="str">
        <f>IF(AND(X$1=Calendrier!Z$1,Calendrier!Z146="R"),Calendrier!$A146,"")</f>
        <v/>
      </c>
      <c r="Y145" s="173" t="str">
        <f>IF(AND(Y$1=Calendrier!AA$1,Calendrier!AA146="R"),Calendrier!$A146,"")</f>
        <v/>
      </c>
      <c r="Z145" s="173" t="str">
        <f>IF(AND(Z$1=Calendrier!AB$1,Calendrier!AB146="R"),Calendrier!$A146,"")</f>
        <v/>
      </c>
      <c r="AA145" s="173" t="str">
        <f>IF(AND(AA$1=Calendrier!AC$1,Calendrier!AC146="R"),Calendrier!$A146,"")</f>
        <v/>
      </c>
      <c r="AB145" s="173" t="str">
        <f>IF(AND(AB$1=Calendrier!AD$1,Calendrier!AD146="R"),Calendrier!$A146,"")</f>
        <v/>
      </c>
      <c r="AC145" s="173" t="str">
        <f>IF(AND(AC$1=Calendrier!AE$1,Calendrier!AE146="R"),Calendrier!$A146,"")</f>
        <v/>
      </c>
      <c r="AD145" s="173" t="str">
        <f>IF(AND(AD$1=Calendrier!AF$1,Calendrier!AF146="R"),Calendrier!$A146,"")</f>
        <v/>
      </c>
      <c r="AE145" s="173" t="str">
        <f>IF(AND(AE$1=Calendrier!AG$1,Calendrier!AG146="R"),Calendrier!$A146,"")</f>
        <v/>
      </c>
      <c r="AF145" s="173" t="str">
        <f>IF(AND(AF$1=Calendrier!AH$1,Calendrier!AH146="R"),Calendrier!$A146,"")</f>
        <v/>
      </c>
      <c r="AG145" s="173" t="str">
        <f>IF(AND(AG$1=Calendrier!AI$1,Calendrier!AI146="R"),Calendrier!$A146,"")</f>
        <v/>
      </c>
      <c r="AH145" s="173" t="str">
        <f>IF(AND(AH$1=Calendrier!AJ$1,Calendrier!AJ146="R"),Calendrier!$A146,"")</f>
        <v/>
      </c>
      <c r="AI145" s="173" t="str">
        <f>IF(AND(AI$1=Calendrier!AK$1,Calendrier!AK146="R"),Calendrier!$A146,"")</f>
        <v/>
      </c>
      <c r="AJ145" s="173" t="str">
        <f>IF(AND(AJ$1=Calendrier!AL$1,Calendrier!AL146="R"),Calendrier!$A146,"")</f>
        <v/>
      </c>
      <c r="AK145" s="173" t="str">
        <f>IF(AND(AK$1=Calendrier!AM$1,Calendrier!AM146="R"),Calendrier!$A146,"")</f>
        <v/>
      </c>
      <c r="AL145" s="173" t="str">
        <f>IF(AND(AL$1=Calendrier!AN$1,Calendrier!AN146="R"),Calendrier!$A146,"")</f>
        <v/>
      </c>
      <c r="AM145" s="173" t="str">
        <f>IF(AND(AM$1=Calendrier!AO$1,Calendrier!AO146="R"),Calendrier!$A146,"")</f>
        <v/>
      </c>
      <c r="AN145" s="173" t="str">
        <f>IF(AND(AN$1=Calendrier!AP$1,Calendrier!AP146="R"),Calendrier!$A146,"")</f>
        <v/>
      </c>
      <c r="AO145" s="173" t="str">
        <f>IF(AND(AO$1=Calendrier!AQ$1,Calendrier!AQ146="R"),Calendrier!$A146,"")</f>
        <v/>
      </c>
      <c r="AP145" s="173" t="str">
        <f>IF(AND(AP$1=Calendrier!AR$1,Calendrier!AR146="R"),Calendrier!$A146,"")</f>
        <v/>
      </c>
      <c r="AQ145" s="173" t="str">
        <f>IF(AND(AQ$1=Calendrier!AS$1,Calendrier!AS146="R"),Calendrier!$A146,"")</f>
        <v/>
      </c>
      <c r="AR145" s="173" t="str">
        <f>IF(AND(AR$1=Calendrier!AT$1,Calendrier!AT146="R"),Calendrier!$A146,"")</f>
        <v/>
      </c>
      <c r="AS145" s="173" t="str">
        <f>IF(AND(AS$1=Calendrier!AU$1,Calendrier!AU146="R"),Calendrier!$A146,"")</f>
        <v/>
      </c>
      <c r="AT145" s="173" t="str">
        <f>IF(AND(AT$1=Calendrier!AV$1,Calendrier!AV146="R"),Calendrier!$A146,"")</f>
        <v/>
      </c>
      <c r="AU145" s="173" t="str">
        <f>IF(AND(AU$1=Calendrier!AW$1,Calendrier!AW146="R"),Calendrier!$A146,"")</f>
        <v/>
      </c>
      <c r="AV145" s="173" t="str">
        <f>IF(AND(AV$1=Calendrier!AX$1,Calendrier!AX146="R"),Calendrier!$A146,"")</f>
        <v/>
      </c>
      <c r="AW145" s="173" t="str">
        <f>IF(AND(AW$1=Calendrier!AY$1,Calendrier!AY146="R"),Calendrier!$A146,"")</f>
        <v/>
      </c>
      <c r="AX145" s="173" t="str">
        <f>IF(AND(AX$1=Calendrier!AZ$1,Calendrier!AZ146="R"),Calendrier!$A146,"")</f>
        <v/>
      </c>
      <c r="AY145" s="173" t="str">
        <f>IF(AND(AY$1=Calendrier!BA$1,Calendrier!BA146="R"),Calendrier!$A146,"")</f>
        <v/>
      </c>
      <c r="AZ145" s="173" t="str">
        <f>IF(AND(AZ$1=Calendrier!BB$1,Calendrier!BB146="R"),Calendrier!$A146,"")</f>
        <v/>
      </c>
    </row>
    <row r="146" spans="1:52" x14ac:dyDescent="0.2">
      <c r="A146" s="173" t="str">
        <f>IF(AND(A$1=Calendrier!C$1,Calendrier!C147="R"),Calendrier!$A147,"")</f>
        <v/>
      </c>
      <c r="B146" s="173" t="str">
        <f>IF(AND(B$1=Calendrier!D$1,Calendrier!D147="R"),Calendrier!$A147,"")</f>
        <v/>
      </c>
      <c r="C146" s="173" t="str">
        <f>IF(AND(C$1=Calendrier!E$1,Calendrier!E147="R"),Calendrier!$A147,"")</f>
        <v/>
      </c>
      <c r="D146" s="173" t="str">
        <f>IF(AND(D$1=Calendrier!F$1,Calendrier!F147="R"),Calendrier!$A147,"")</f>
        <v/>
      </c>
      <c r="E146" s="173" t="str">
        <f>IF(AND(E$1=Calendrier!G$1,Calendrier!G147="R"),Calendrier!$A147,"")</f>
        <v/>
      </c>
      <c r="F146" s="173" t="str">
        <f>IF(AND(F$1=Calendrier!H$1,Calendrier!H147="R"),Calendrier!$A147,"")</f>
        <v/>
      </c>
      <c r="G146" s="173" t="str">
        <f>IF(AND(G$1=Calendrier!I$1,Calendrier!I147="R"),Calendrier!$A147,"")</f>
        <v/>
      </c>
      <c r="H146" s="173" t="str">
        <f>IF(AND(H$1=Calendrier!J$1,Calendrier!J147="R"),Calendrier!$A147,"")</f>
        <v/>
      </c>
      <c r="I146" s="173" t="str">
        <f>IF(AND(I$1=Calendrier!K$1,Calendrier!K147="R"),Calendrier!$A147,"")</f>
        <v/>
      </c>
      <c r="J146" s="173" t="str">
        <f>IF(AND(J$1=Calendrier!L$1,Calendrier!L147="R"),Calendrier!$A147,"")</f>
        <v/>
      </c>
      <c r="K146" s="173" t="str">
        <f>IF(AND(K$1=Calendrier!M$1,Calendrier!M147="R"),Calendrier!$A147,"")</f>
        <v/>
      </c>
      <c r="L146" s="173" t="str">
        <f>IF(AND(L$1=Calendrier!N$1,Calendrier!N147="R"),Calendrier!$A147,"")</f>
        <v/>
      </c>
      <c r="M146" s="173" t="str">
        <f>IF(AND(M$1=Calendrier!O$1,Calendrier!O147="R"),Calendrier!$A147,"")</f>
        <v/>
      </c>
      <c r="N146" s="173" t="str">
        <f>IF(AND(N$1=Calendrier!P$1,Calendrier!P147="R"),Calendrier!$A147,"")</f>
        <v/>
      </c>
      <c r="O146" s="173" t="str">
        <f>IF(AND(O$1=Calendrier!Q$1,Calendrier!Q147="R"),Calendrier!$A147,"")</f>
        <v/>
      </c>
      <c r="P146" s="173" t="str">
        <f>IF(AND(P$1=Calendrier!R$1,Calendrier!R147="R"),Calendrier!$A147,"")</f>
        <v/>
      </c>
      <c r="Q146" s="173" t="str">
        <f>IF(AND(Q$1=Calendrier!S$1,Calendrier!S147="R"),Calendrier!$A147,"")</f>
        <v/>
      </c>
      <c r="R146" s="173" t="str">
        <f>IF(AND(R$1=Calendrier!T$1,Calendrier!T147="R"),Calendrier!$A147,"")</f>
        <v/>
      </c>
      <c r="S146" s="173" t="str">
        <f>IF(AND(S$1=Calendrier!U$1,Calendrier!U147="R"),Calendrier!$A147,"")</f>
        <v/>
      </c>
      <c r="T146" s="173" t="str">
        <f>IF(AND(T$1=Calendrier!V$1,Calendrier!V147="R"),Calendrier!$A147,"")</f>
        <v/>
      </c>
      <c r="U146" s="173" t="str">
        <f>IF(AND(U$1=Calendrier!W$1,Calendrier!W147="R"),Calendrier!$A147,"")</f>
        <v/>
      </c>
      <c r="V146" s="173" t="str">
        <f>IF(AND(V$1=Calendrier!X$1,Calendrier!X147="R"),Calendrier!$A147,"")</f>
        <v/>
      </c>
      <c r="W146" s="173" t="str">
        <f>IF(AND(W$1=Calendrier!Y$1,Calendrier!Y147="R"),Calendrier!$A147,"")</f>
        <v/>
      </c>
      <c r="X146" s="173" t="str">
        <f>IF(AND(X$1=Calendrier!Z$1,Calendrier!Z147="R"),Calendrier!$A147,"")</f>
        <v/>
      </c>
      <c r="Y146" s="173" t="str">
        <f>IF(AND(Y$1=Calendrier!AA$1,Calendrier!AA147="R"),Calendrier!$A147,"")</f>
        <v/>
      </c>
      <c r="Z146" s="173" t="str">
        <f>IF(AND(Z$1=Calendrier!AB$1,Calendrier!AB147="R"),Calendrier!$A147,"")</f>
        <v/>
      </c>
      <c r="AA146" s="173" t="str">
        <f>IF(AND(AA$1=Calendrier!AC$1,Calendrier!AC147="R"),Calendrier!$A147,"")</f>
        <v/>
      </c>
      <c r="AB146" s="173" t="str">
        <f>IF(AND(AB$1=Calendrier!AD$1,Calendrier!AD147="R"),Calendrier!$A147,"")</f>
        <v/>
      </c>
      <c r="AC146" s="173" t="str">
        <f>IF(AND(AC$1=Calendrier!AE$1,Calendrier!AE147="R"),Calendrier!$A147,"")</f>
        <v/>
      </c>
      <c r="AD146" s="173" t="str">
        <f>IF(AND(AD$1=Calendrier!AF$1,Calendrier!AF147="R"),Calendrier!$A147,"")</f>
        <v/>
      </c>
      <c r="AE146" s="173" t="str">
        <f>IF(AND(AE$1=Calendrier!AG$1,Calendrier!AG147="R"),Calendrier!$A147,"")</f>
        <v/>
      </c>
      <c r="AF146" s="173" t="str">
        <f>IF(AND(AF$1=Calendrier!AH$1,Calendrier!AH147="R"),Calendrier!$A147,"")</f>
        <v/>
      </c>
      <c r="AG146" s="173" t="str">
        <f>IF(AND(AG$1=Calendrier!AI$1,Calendrier!AI147="R"),Calendrier!$A147,"")</f>
        <v/>
      </c>
      <c r="AH146" s="173" t="str">
        <f>IF(AND(AH$1=Calendrier!AJ$1,Calendrier!AJ147="R"),Calendrier!$A147,"")</f>
        <v/>
      </c>
      <c r="AI146" s="173" t="str">
        <f>IF(AND(AI$1=Calendrier!AK$1,Calendrier!AK147="R"),Calendrier!$A147,"")</f>
        <v/>
      </c>
      <c r="AJ146" s="173" t="str">
        <f>IF(AND(AJ$1=Calendrier!AL$1,Calendrier!AL147="R"),Calendrier!$A147,"")</f>
        <v/>
      </c>
      <c r="AK146" s="173" t="str">
        <f>IF(AND(AK$1=Calendrier!AM$1,Calendrier!AM147="R"),Calendrier!$A147,"")</f>
        <v/>
      </c>
      <c r="AL146" s="173" t="str">
        <f>IF(AND(AL$1=Calendrier!AN$1,Calendrier!AN147="R"),Calendrier!$A147,"")</f>
        <v/>
      </c>
      <c r="AM146" s="173" t="str">
        <f>IF(AND(AM$1=Calendrier!AO$1,Calendrier!AO147="R"),Calendrier!$A147,"")</f>
        <v/>
      </c>
      <c r="AN146" s="173" t="str">
        <f>IF(AND(AN$1=Calendrier!AP$1,Calendrier!AP147="R"),Calendrier!$A147,"")</f>
        <v/>
      </c>
      <c r="AO146" s="173" t="str">
        <f>IF(AND(AO$1=Calendrier!AQ$1,Calendrier!AQ147="R"),Calendrier!$A147,"")</f>
        <v/>
      </c>
      <c r="AP146" s="173" t="str">
        <f>IF(AND(AP$1=Calendrier!AR$1,Calendrier!AR147="R"),Calendrier!$A147,"")</f>
        <v/>
      </c>
      <c r="AQ146" s="173" t="str">
        <f>IF(AND(AQ$1=Calendrier!AS$1,Calendrier!AS147="R"),Calendrier!$A147,"")</f>
        <v/>
      </c>
      <c r="AR146" s="173" t="str">
        <f>IF(AND(AR$1=Calendrier!AT$1,Calendrier!AT147="R"),Calendrier!$A147,"")</f>
        <v/>
      </c>
      <c r="AS146" s="173" t="str">
        <f>IF(AND(AS$1=Calendrier!AU$1,Calendrier!AU147="R"),Calendrier!$A147,"")</f>
        <v/>
      </c>
      <c r="AT146" s="173" t="str">
        <f>IF(AND(AT$1=Calendrier!AV$1,Calendrier!AV147="R"),Calendrier!$A147,"")</f>
        <v/>
      </c>
      <c r="AU146" s="173" t="str">
        <f>IF(AND(AU$1=Calendrier!AW$1,Calendrier!AW147="R"),Calendrier!$A147,"")</f>
        <v/>
      </c>
      <c r="AV146" s="173" t="str">
        <f>IF(AND(AV$1=Calendrier!AX$1,Calendrier!AX147="R"),Calendrier!$A147,"")</f>
        <v/>
      </c>
      <c r="AW146" s="173" t="str">
        <f>IF(AND(AW$1=Calendrier!AY$1,Calendrier!AY147="R"),Calendrier!$A147,"")</f>
        <v/>
      </c>
      <c r="AX146" s="173" t="str">
        <f>IF(AND(AX$1=Calendrier!AZ$1,Calendrier!AZ147="R"),Calendrier!$A147,"")</f>
        <v/>
      </c>
      <c r="AY146" s="173" t="str">
        <f>IF(AND(AY$1=Calendrier!BA$1,Calendrier!BA147="R"),Calendrier!$A147,"")</f>
        <v/>
      </c>
      <c r="AZ146" s="173" t="str">
        <f>IF(AND(AZ$1=Calendrier!BB$1,Calendrier!BB147="R"),Calendrier!$A147,"")</f>
        <v/>
      </c>
    </row>
    <row r="147" spans="1:52" x14ac:dyDescent="0.2">
      <c r="A147" s="173" t="str">
        <f>IF(AND(A$1=Calendrier!C$1,Calendrier!C148="R"),Calendrier!$A148,"")</f>
        <v/>
      </c>
      <c r="B147" s="173" t="str">
        <f>IF(AND(B$1=Calendrier!D$1,Calendrier!D148="R"),Calendrier!$A148,"")</f>
        <v/>
      </c>
      <c r="C147" s="173" t="str">
        <f>IF(AND(C$1=Calendrier!E$1,Calendrier!E148="R"),Calendrier!$A148,"")</f>
        <v/>
      </c>
      <c r="D147" s="173" t="str">
        <f>IF(AND(D$1=Calendrier!F$1,Calendrier!F148="R"),Calendrier!$A148,"")</f>
        <v/>
      </c>
      <c r="E147" s="173" t="str">
        <f>IF(AND(E$1=Calendrier!G$1,Calendrier!G148="R"),Calendrier!$A148,"")</f>
        <v/>
      </c>
      <c r="F147" s="173" t="str">
        <f>IF(AND(F$1=Calendrier!H$1,Calendrier!H148="R"),Calendrier!$A148,"")</f>
        <v/>
      </c>
      <c r="G147" s="173" t="str">
        <f>IF(AND(G$1=Calendrier!I$1,Calendrier!I148="R"),Calendrier!$A148,"")</f>
        <v/>
      </c>
      <c r="H147" s="173" t="str">
        <f>IF(AND(H$1=Calendrier!J$1,Calendrier!J148="R"),Calendrier!$A148,"")</f>
        <v/>
      </c>
      <c r="I147" s="173" t="str">
        <f>IF(AND(I$1=Calendrier!K$1,Calendrier!K148="R"),Calendrier!$A148,"")</f>
        <v/>
      </c>
      <c r="J147" s="173" t="str">
        <f>IF(AND(J$1=Calendrier!L$1,Calendrier!L148="R"),Calendrier!$A148,"")</f>
        <v/>
      </c>
      <c r="K147" s="173" t="str">
        <f>IF(AND(K$1=Calendrier!M$1,Calendrier!M148="R"),Calendrier!$A148,"")</f>
        <v/>
      </c>
      <c r="L147" s="173" t="str">
        <f>IF(AND(L$1=Calendrier!N$1,Calendrier!N148="R"),Calendrier!$A148,"")</f>
        <v/>
      </c>
      <c r="M147" s="173" t="str">
        <f>IF(AND(M$1=Calendrier!O$1,Calendrier!O148="R"),Calendrier!$A148,"")</f>
        <v/>
      </c>
      <c r="N147" s="173" t="str">
        <f>IF(AND(N$1=Calendrier!P$1,Calendrier!P148="R"),Calendrier!$A148,"")</f>
        <v/>
      </c>
      <c r="O147" s="173" t="str">
        <f>IF(AND(O$1=Calendrier!Q$1,Calendrier!Q148="R"),Calendrier!$A148,"")</f>
        <v/>
      </c>
      <c r="P147" s="173" t="str">
        <f>IF(AND(P$1=Calendrier!R$1,Calendrier!R148="R"),Calendrier!$A148,"")</f>
        <v/>
      </c>
      <c r="Q147" s="173" t="str">
        <f>IF(AND(Q$1=Calendrier!S$1,Calendrier!S148="R"),Calendrier!$A148,"")</f>
        <v/>
      </c>
      <c r="R147" s="173" t="str">
        <f>IF(AND(R$1=Calendrier!T$1,Calendrier!T148="R"),Calendrier!$A148,"")</f>
        <v/>
      </c>
      <c r="S147" s="173" t="str">
        <f>IF(AND(S$1=Calendrier!U$1,Calendrier!U148="R"),Calendrier!$A148,"")</f>
        <v/>
      </c>
      <c r="T147" s="173" t="str">
        <f>IF(AND(T$1=Calendrier!V$1,Calendrier!V148="R"),Calendrier!$A148,"")</f>
        <v/>
      </c>
      <c r="U147" s="173" t="str">
        <f>IF(AND(U$1=Calendrier!W$1,Calendrier!W148="R"),Calendrier!$A148,"")</f>
        <v/>
      </c>
      <c r="V147" s="173" t="str">
        <f>IF(AND(V$1=Calendrier!X$1,Calendrier!X148="R"),Calendrier!$A148,"")</f>
        <v/>
      </c>
      <c r="W147" s="173" t="str">
        <f>IF(AND(W$1=Calendrier!Y$1,Calendrier!Y148="R"),Calendrier!$A148,"")</f>
        <v/>
      </c>
      <c r="X147" s="173" t="str">
        <f>IF(AND(X$1=Calendrier!Z$1,Calendrier!Z148="R"),Calendrier!$A148,"")</f>
        <v/>
      </c>
      <c r="Y147" s="173" t="str">
        <f>IF(AND(Y$1=Calendrier!AA$1,Calendrier!AA148="R"),Calendrier!$A148,"")</f>
        <v/>
      </c>
      <c r="Z147" s="173" t="str">
        <f>IF(AND(Z$1=Calendrier!AB$1,Calendrier!AB148="R"),Calendrier!$A148,"")</f>
        <v/>
      </c>
      <c r="AA147" s="173" t="str">
        <f>IF(AND(AA$1=Calendrier!AC$1,Calendrier!AC148="R"),Calendrier!$A148,"")</f>
        <v/>
      </c>
      <c r="AB147" s="173" t="str">
        <f>IF(AND(AB$1=Calendrier!AD$1,Calendrier!AD148="R"),Calendrier!$A148,"")</f>
        <v/>
      </c>
      <c r="AC147" s="173" t="str">
        <f>IF(AND(AC$1=Calendrier!AE$1,Calendrier!AE148="R"),Calendrier!$A148,"")</f>
        <v/>
      </c>
      <c r="AD147" s="173" t="str">
        <f>IF(AND(AD$1=Calendrier!AF$1,Calendrier!AF148="R"),Calendrier!$A148,"")</f>
        <v/>
      </c>
      <c r="AE147" s="173" t="str">
        <f>IF(AND(AE$1=Calendrier!AG$1,Calendrier!AG148="R"),Calendrier!$A148,"")</f>
        <v/>
      </c>
      <c r="AF147" s="173" t="str">
        <f>IF(AND(AF$1=Calendrier!AH$1,Calendrier!AH148="R"),Calendrier!$A148,"")</f>
        <v/>
      </c>
      <c r="AG147" s="173" t="str">
        <f>IF(AND(AG$1=Calendrier!AI$1,Calendrier!AI148="R"),Calendrier!$A148,"")</f>
        <v/>
      </c>
      <c r="AH147" s="173" t="str">
        <f>IF(AND(AH$1=Calendrier!AJ$1,Calendrier!AJ148="R"),Calendrier!$A148,"")</f>
        <v/>
      </c>
      <c r="AI147" s="173" t="str">
        <f>IF(AND(AI$1=Calendrier!AK$1,Calendrier!AK148="R"),Calendrier!$A148,"")</f>
        <v/>
      </c>
      <c r="AJ147" s="173" t="str">
        <f>IF(AND(AJ$1=Calendrier!AL$1,Calendrier!AL148="R"),Calendrier!$A148,"")</f>
        <v/>
      </c>
      <c r="AK147" s="173" t="str">
        <f>IF(AND(AK$1=Calendrier!AM$1,Calendrier!AM148="R"),Calendrier!$A148,"")</f>
        <v/>
      </c>
      <c r="AL147" s="173" t="str">
        <f>IF(AND(AL$1=Calendrier!AN$1,Calendrier!AN148="R"),Calendrier!$A148,"")</f>
        <v/>
      </c>
      <c r="AM147" s="173" t="str">
        <f>IF(AND(AM$1=Calendrier!AO$1,Calendrier!AO148="R"),Calendrier!$A148,"")</f>
        <v/>
      </c>
      <c r="AN147" s="173" t="str">
        <f>IF(AND(AN$1=Calendrier!AP$1,Calendrier!AP148="R"),Calendrier!$A148,"")</f>
        <v/>
      </c>
      <c r="AO147" s="173" t="str">
        <f>IF(AND(AO$1=Calendrier!AQ$1,Calendrier!AQ148="R"),Calendrier!$A148,"")</f>
        <v/>
      </c>
      <c r="AP147" s="173" t="str">
        <f>IF(AND(AP$1=Calendrier!AR$1,Calendrier!AR148="R"),Calendrier!$A148,"")</f>
        <v/>
      </c>
      <c r="AQ147" s="173" t="str">
        <f>IF(AND(AQ$1=Calendrier!AS$1,Calendrier!AS148="R"),Calendrier!$A148,"")</f>
        <v/>
      </c>
      <c r="AR147" s="173" t="str">
        <f>IF(AND(AR$1=Calendrier!AT$1,Calendrier!AT148="R"),Calendrier!$A148,"")</f>
        <v/>
      </c>
      <c r="AS147" s="173" t="str">
        <f>IF(AND(AS$1=Calendrier!AU$1,Calendrier!AU148="R"),Calendrier!$A148,"")</f>
        <v/>
      </c>
      <c r="AT147" s="173" t="str">
        <f>IF(AND(AT$1=Calendrier!AV$1,Calendrier!AV148="R"),Calendrier!$A148,"")</f>
        <v/>
      </c>
      <c r="AU147" s="173" t="str">
        <f>IF(AND(AU$1=Calendrier!AW$1,Calendrier!AW148="R"),Calendrier!$A148,"")</f>
        <v/>
      </c>
      <c r="AV147" s="173" t="str">
        <f>IF(AND(AV$1=Calendrier!AX$1,Calendrier!AX148="R"),Calendrier!$A148,"")</f>
        <v/>
      </c>
      <c r="AW147" s="173" t="str">
        <f>IF(AND(AW$1=Calendrier!AY$1,Calendrier!AY148="R"),Calendrier!$A148,"")</f>
        <v/>
      </c>
      <c r="AX147" s="173" t="str">
        <f>IF(AND(AX$1=Calendrier!AZ$1,Calendrier!AZ148="R"),Calendrier!$A148,"")</f>
        <v/>
      </c>
      <c r="AY147" s="173" t="str">
        <f>IF(AND(AY$1=Calendrier!BA$1,Calendrier!BA148="R"),Calendrier!$A148,"")</f>
        <v/>
      </c>
      <c r="AZ147" s="173" t="str">
        <f>IF(AND(AZ$1=Calendrier!BB$1,Calendrier!BB148="R"),Calendrier!$A148,"")</f>
        <v/>
      </c>
    </row>
    <row r="148" spans="1:52" x14ac:dyDescent="0.2">
      <c r="A148" s="173" t="str">
        <f>IF(AND(A$1=Calendrier!C$1,Calendrier!C149="R"),Calendrier!$A149,"")</f>
        <v/>
      </c>
      <c r="B148" s="173" t="str">
        <f>IF(AND(B$1=Calendrier!D$1,Calendrier!D149="R"),Calendrier!$A149,"")</f>
        <v/>
      </c>
      <c r="C148" s="173" t="str">
        <f>IF(AND(C$1=Calendrier!E$1,Calendrier!E149="R"),Calendrier!$A149,"")</f>
        <v/>
      </c>
      <c r="D148" s="173" t="str">
        <f>IF(AND(D$1=Calendrier!F$1,Calendrier!F149="R"),Calendrier!$A149,"")</f>
        <v/>
      </c>
      <c r="E148" s="173" t="str">
        <f>IF(AND(E$1=Calendrier!G$1,Calendrier!G149="R"),Calendrier!$A149,"")</f>
        <v/>
      </c>
      <c r="F148" s="173" t="str">
        <f>IF(AND(F$1=Calendrier!H$1,Calendrier!H149="R"),Calendrier!$A149,"")</f>
        <v/>
      </c>
      <c r="G148" s="173" t="str">
        <f>IF(AND(G$1=Calendrier!I$1,Calendrier!I149="R"),Calendrier!$A149,"")</f>
        <v/>
      </c>
      <c r="H148" s="173" t="str">
        <f>IF(AND(H$1=Calendrier!J$1,Calendrier!J149="R"),Calendrier!$A149,"")</f>
        <v/>
      </c>
      <c r="I148" s="173" t="str">
        <f>IF(AND(I$1=Calendrier!K$1,Calendrier!K149="R"),Calendrier!$A149,"")</f>
        <v/>
      </c>
      <c r="J148" s="173" t="str">
        <f>IF(AND(J$1=Calendrier!L$1,Calendrier!L149="R"),Calendrier!$A149,"")</f>
        <v/>
      </c>
      <c r="K148" s="173" t="str">
        <f>IF(AND(K$1=Calendrier!M$1,Calendrier!M149="R"),Calendrier!$A149,"")</f>
        <v/>
      </c>
      <c r="L148" s="173" t="str">
        <f>IF(AND(L$1=Calendrier!N$1,Calendrier!N149="R"),Calendrier!$A149,"")</f>
        <v/>
      </c>
      <c r="M148" s="173" t="str">
        <f>IF(AND(M$1=Calendrier!O$1,Calendrier!O149="R"),Calendrier!$A149,"")</f>
        <v/>
      </c>
      <c r="N148" s="173" t="str">
        <f>IF(AND(N$1=Calendrier!P$1,Calendrier!P149="R"),Calendrier!$A149,"")</f>
        <v/>
      </c>
      <c r="O148" s="173" t="str">
        <f>IF(AND(O$1=Calendrier!Q$1,Calendrier!Q149="R"),Calendrier!$A149,"")</f>
        <v/>
      </c>
      <c r="P148" s="173" t="str">
        <f>IF(AND(P$1=Calendrier!R$1,Calendrier!R149="R"),Calendrier!$A149,"")</f>
        <v/>
      </c>
      <c r="Q148" s="173" t="str">
        <f>IF(AND(Q$1=Calendrier!S$1,Calendrier!S149="R"),Calendrier!$A149,"")</f>
        <v/>
      </c>
      <c r="R148" s="173" t="str">
        <f>IF(AND(R$1=Calendrier!T$1,Calendrier!T149="R"),Calendrier!$A149,"")</f>
        <v/>
      </c>
      <c r="S148" s="173" t="str">
        <f>IF(AND(S$1=Calendrier!U$1,Calendrier!U149="R"),Calendrier!$A149,"")</f>
        <v/>
      </c>
      <c r="T148" s="173" t="str">
        <f>IF(AND(T$1=Calendrier!V$1,Calendrier!V149="R"),Calendrier!$A149,"")</f>
        <v/>
      </c>
      <c r="U148" s="173" t="str">
        <f>IF(AND(U$1=Calendrier!W$1,Calendrier!W149="R"),Calendrier!$A149,"")</f>
        <v/>
      </c>
      <c r="V148" s="173" t="str">
        <f>IF(AND(V$1=Calendrier!X$1,Calendrier!X149="R"),Calendrier!$A149,"")</f>
        <v/>
      </c>
      <c r="W148" s="173" t="str">
        <f>IF(AND(W$1=Calendrier!Y$1,Calendrier!Y149="R"),Calendrier!$A149,"")</f>
        <v/>
      </c>
      <c r="X148" s="173" t="str">
        <f>IF(AND(X$1=Calendrier!Z$1,Calendrier!Z149="R"),Calendrier!$A149,"")</f>
        <v/>
      </c>
      <c r="Y148" s="173" t="str">
        <f>IF(AND(Y$1=Calendrier!AA$1,Calendrier!AA149="R"),Calendrier!$A149,"")</f>
        <v/>
      </c>
      <c r="Z148" s="173" t="str">
        <f>IF(AND(Z$1=Calendrier!AB$1,Calendrier!AB149="R"),Calendrier!$A149,"")</f>
        <v/>
      </c>
      <c r="AA148" s="173" t="str">
        <f>IF(AND(AA$1=Calendrier!AC$1,Calendrier!AC149="R"),Calendrier!$A149,"")</f>
        <v/>
      </c>
      <c r="AB148" s="173" t="str">
        <f>IF(AND(AB$1=Calendrier!AD$1,Calendrier!AD149="R"),Calendrier!$A149,"")</f>
        <v/>
      </c>
      <c r="AC148" s="173" t="str">
        <f>IF(AND(AC$1=Calendrier!AE$1,Calendrier!AE149="R"),Calendrier!$A149,"")</f>
        <v/>
      </c>
      <c r="AD148" s="173" t="str">
        <f>IF(AND(AD$1=Calendrier!AF$1,Calendrier!AF149="R"),Calendrier!$A149,"")</f>
        <v/>
      </c>
      <c r="AE148" s="173" t="str">
        <f>IF(AND(AE$1=Calendrier!AG$1,Calendrier!AG149="R"),Calendrier!$A149,"")</f>
        <v/>
      </c>
      <c r="AF148" s="173" t="str">
        <f>IF(AND(AF$1=Calendrier!AH$1,Calendrier!AH149="R"),Calendrier!$A149,"")</f>
        <v/>
      </c>
      <c r="AG148" s="173" t="str">
        <f>IF(AND(AG$1=Calendrier!AI$1,Calendrier!AI149="R"),Calendrier!$A149,"")</f>
        <v/>
      </c>
      <c r="AH148" s="173" t="str">
        <f>IF(AND(AH$1=Calendrier!AJ$1,Calendrier!AJ149="R"),Calendrier!$A149,"")</f>
        <v/>
      </c>
      <c r="AI148" s="173" t="str">
        <f>IF(AND(AI$1=Calendrier!AK$1,Calendrier!AK149="R"),Calendrier!$A149,"")</f>
        <v/>
      </c>
      <c r="AJ148" s="173" t="str">
        <f>IF(AND(AJ$1=Calendrier!AL$1,Calendrier!AL149="R"),Calendrier!$A149,"")</f>
        <v/>
      </c>
      <c r="AK148" s="173" t="str">
        <f>IF(AND(AK$1=Calendrier!AM$1,Calendrier!AM149="R"),Calendrier!$A149,"")</f>
        <v/>
      </c>
      <c r="AL148" s="173" t="str">
        <f>IF(AND(AL$1=Calendrier!AN$1,Calendrier!AN149="R"),Calendrier!$A149,"")</f>
        <v/>
      </c>
      <c r="AM148" s="173" t="str">
        <f>IF(AND(AM$1=Calendrier!AO$1,Calendrier!AO149="R"),Calendrier!$A149,"")</f>
        <v/>
      </c>
      <c r="AN148" s="173" t="str">
        <f>IF(AND(AN$1=Calendrier!AP$1,Calendrier!AP149="R"),Calendrier!$A149,"")</f>
        <v/>
      </c>
      <c r="AO148" s="173" t="str">
        <f>IF(AND(AO$1=Calendrier!AQ$1,Calendrier!AQ149="R"),Calendrier!$A149,"")</f>
        <v/>
      </c>
      <c r="AP148" s="173" t="str">
        <f>IF(AND(AP$1=Calendrier!AR$1,Calendrier!AR149="R"),Calendrier!$A149,"")</f>
        <v/>
      </c>
      <c r="AQ148" s="173" t="str">
        <f>IF(AND(AQ$1=Calendrier!AS$1,Calendrier!AS149="R"),Calendrier!$A149,"")</f>
        <v/>
      </c>
      <c r="AR148" s="173" t="str">
        <f>IF(AND(AR$1=Calendrier!AT$1,Calendrier!AT149="R"),Calendrier!$A149,"")</f>
        <v/>
      </c>
      <c r="AS148" s="173" t="str">
        <f>IF(AND(AS$1=Calendrier!AU$1,Calendrier!AU149="R"),Calendrier!$A149,"")</f>
        <v/>
      </c>
      <c r="AT148" s="173" t="str">
        <f>IF(AND(AT$1=Calendrier!AV$1,Calendrier!AV149="R"),Calendrier!$A149,"")</f>
        <v/>
      </c>
      <c r="AU148" s="173" t="str">
        <f>IF(AND(AU$1=Calendrier!AW$1,Calendrier!AW149="R"),Calendrier!$A149,"")</f>
        <v/>
      </c>
      <c r="AV148" s="173" t="str">
        <f>IF(AND(AV$1=Calendrier!AX$1,Calendrier!AX149="R"),Calendrier!$A149,"")</f>
        <v/>
      </c>
      <c r="AW148" s="173" t="str">
        <f>IF(AND(AW$1=Calendrier!AY$1,Calendrier!AY149="R"),Calendrier!$A149,"")</f>
        <v/>
      </c>
      <c r="AX148" s="173" t="str">
        <f>IF(AND(AX$1=Calendrier!AZ$1,Calendrier!AZ149="R"),Calendrier!$A149,"")</f>
        <v/>
      </c>
      <c r="AY148" s="173" t="str">
        <f>IF(AND(AY$1=Calendrier!BA$1,Calendrier!BA149="R"),Calendrier!$A149,"")</f>
        <v/>
      </c>
      <c r="AZ148" s="173" t="str">
        <f>IF(AND(AZ$1=Calendrier!BB$1,Calendrier!BB149="R"),Calendrier!$A149,"")</f>
        <v/>
      </c>
    </row>
    <row r="149" spans="1:52" x14ac:dyDescent="0.2">
      <c r="A149" s="173" t="str">
        <f>IF(AND(A$1=Calendrier!C$1,Calendrier!C150="R"),Calendrier!$A150,"")</f>
        <v/>
      </c>
      <c r="B149" s="173" t="str">
        <f>IF(AND(B$1=Calendrier!D$1,Calendrier!D150="R"),Calendrier!$A150,"")</f>
        <v/>
      </c>
      <c r="C149" s="173" t="str">
        <f>IF(AND(C$1=Calendrier!E$1,Calendrier!E150="R"),Calendrier!$A150,"")</f>
        <v/>
      </c>
      <c r="D149" s="173" t="str">
        <f>IF(AND(D$1=Calendrier!F$1,Calendrier!F150="R"),Calendrier!$A150,"")</f>
        <v/>
      </c>
      <c r="E149" s="173" t="str">
        <f>IF(AND(E$1=Calendrier!G$1,Calendrier!G150="R"),Calendrier!$A150,"")</f>
        <v/>
      </c>
      <c r="F149" s="173" t="str">
        <f>IF(AND(F$1=Calendrier!H$1,Calendrier!H150="R"),Calendrier!$A150,"")</f>
        <v/>
      </c>
      <c r="G149" s="173" t="str">
        <f>IF(AND(G$1=Calendrier!I$1,Calendrier!I150="R"),Calendrier!$A150,"")</f>
        <v/>
      </c>
      <c r="H149" s="173" t="str">
        <f>IF(AND(H$1=Calendrier!J$1,Calendrier!J150="R"),Calendrier!$A150,"")</f>
        <v/>
      </c>
      <c r="I149" s="173" t="str">
        <f>IF(AND(I$1=Calendrier!K$1,Calendrier!K150="R"),Calendrier!$A150,"")</f>
        <v/>
      </c>
      <c r="J149" s="173" t="str">
        <f>IF(AND(J$1=Calendrier!L$1,Calendrier!L150="R"),Calendrier!$A150,"")</f>
        <v/>
      </c>
      <c r="K149" s="173" t="str">
        <f>IF(AND(K$1=Calendrier!M$1,Calendrier!M150="R"),Calendrier!$A150,"")</f>
        <v/>
      </c>
      <c r="L149" s="173" t="str">
        <f>IF(AND(L$1=Calendrier!N$1,Calendrier!N150="R"),Calendrier!$A150,"")</f>
        <v/>
      </c>
      <c r="M149" s="173" t="str">
        <f>IF(AND(M$1=Calendrier!O$1,Calendrier!O150="R"),Calendrier!$A150,"")</f>
        <v/>
      </c>
      <c r="N149" s="173" t="str">
        <f>IF(AND(N$1=Calendrier!P$1,Calendrier!P150="R"),Calendrier!$A150,"")</f>
        <v/>
      </c>
      <c r="O149" s="173" t="str">
        <f>IF(AND(O$1=Calendrier!Q$1,Calendrier!Q150="R"),Calendrier!$A150,"")</f>
        <v/>
      </c>
      <c r="P149" s="173" t="str">
        <f>IF(AND(P$1=Calendrier!R$1,Calendrier!R150="R"),Calendrier!$A150,"")</f>
        <v/>
      </c>
      <c r="Q149" s="173" t="str">
        <f>IF(AND(Q$1=Calendrier!S$1,Calendrier!S150="R"),Calendrier!$A150,"")</f>
        <v/>
      </c>
      <c r="R149" s="173" t="str">
        <f>IF(AND(R$1=Calendrier!T$1,Calendrier!T150="R"),Calendrier!$A150,"")</f>
        <v/>
      </c>
      <c r="S149" s="173" t="str">
        <f>IF(AND(S$1=Calendrier!U$1,Calendrier!U150="R"),Calendrier!$A150,"")</f>
        <v/>
      </c>
      <c r="T149" s="173" t="str">
        <f>IF(AND(T$1=Calendrier!V$1,Calendrier!V150="R"),Calendrier!$A150,"")</f>
        <v/>
      </c>
      <c r="U149" s="173" t="str">
        <f>IF(AND(U$1=Calendrier!W$1,Calendrier!W150="R"),Calendrier!$A150,"")</f>
        <v/>
      </c>
      <c r="V149" s="173" t="str">
        <f>IF(AND(V$1=Calendrier!X$1,Calendrier!X150="R"),Calendrier!$A150,"")</f>
        <v/>
      </c>
      <c r="W149" s="173" t="str">
        <f>IF(AND(W$1=Calendrier!Y$1,Calendrier!Y150="R"),Calendrier!$A150,"")</f>
        <v/>
      </c>
      <c r="X149" s="173" t="str">
        <f>IF(AND(X$1=Calendrier!Z$1,Calendrier!Z150="R"),Calendrier!$A150,"")</f>
        <v/>
      </c>
      <c r="Y149" s="173" t="str">
        <f>IF(AND(Y$1=Calendrier!AA$1,Calendrier!AA150="R"),Calendrier!$A150,"")</f>
        <v/>
      </c>
      <c r="Z149" s="173" t="str">
        <f>IF(AND(Z$1=Calendrier!AB$1,Calendrier!AB150="R"),Calendrier!$A150,"")</f>
        <v/>
      </c>
      <c r="AA149" s="173" t="str">
        <f>IF(AND(AA$1=Calendrier!AC$1,Calendrier!AC150="R"),Calendrier!$A150,"")</f>
        <v/>
      </c>
      <c r="AB149" s="173" t="str">
        <f>IF(AND(AB$1=Calendrier!AD$1,Calendrier!AD150="R"),Calendrier!$A150,"")</f>
        <v/>
      </c>
      <c r="AC149" s="173" t="str">
        <f>IF(AND(AC$1=Calendrier!AE$1,Calendrier!AE150="R"),Calendrier!$A150,"")</f>
        <v/>
      </c>
      <c r="AD149" s="173" t="str">
        <f>IF(AND(AD$1=Calendrier!AF$1,Calendrier!AF150="R"),Calendrier!$A150,"")</f>
        <v/>
      </c>
      <c r="AE149" s="173" t="str">
        <f>IF(AND(AE$1=Calendrier!AG$1,Calendrier!AG150="R"),Calendrier!$A150,"")</f>
        <v/>
      </c>
      <c r="AF149" s="173" t="str">
        <f>IF(AND(AF$1=Calendrier!AH$1,Calendrier!AH150="R"),Calendrier!$A150,"")</f>
        <v/>
      </c>
      <c r="AG149" s="173" t="str">
        <f>IF(AND(AG$1=Calendrier!AI$1,Calendrier!AI150="R"),Calendrier!$A150,"")</f>
        <v/>
      </c>
      <c r="AH149" s="173" t="str">
        <f>IF(AND(AH$1=Calendrier!AJ$1,Calendrier!AJ150="R"),Calendrier!$A150,"")</f>
        <v/>
      </c>
      <c r="AI149" s="173" t="str">
        <f>IF(AND(AI$1=Calendrier!AK$1,Calendrier!AK150="R"),Calendrier!$A150,"")</f>
        <v/>
      </c>
      <c r="AJ149" s="173" t="str">
        <f>IF(AND(AJ$1=Calendrier!AL$1,Calendrier!AL150="R"),Calendrier!$A150,"")</f>
        <v/>
      </c>
      <c r="AK149" s="173" t="str">
        <f>IF(AND(AK$1=Calendrier!AM$1,Calendrier!AM150="R"),Calendrier!$A150,"")</f>
        <v/>
      </c>
      <c r="AL149" s="173" t="str">
        <f>IF(AND(AL$1=Calendrier!AN$1,Calendrier!AN150="R"),Calendrier!$A150,"")</f>
        <v/>
      </c>
      <c r="AM149" s="173" t="str">
        <f>IF(AND(AM$1=Calendrier!AO$1,Calendrier!AO150="R"),Calendrier!$A150,"")</f>
        <v/>
      </c>
      <c r="AN149" s="173" t="str">
        <f>IF(AND(AN$1=Calendrier!AP$1,Calendrier!AP150="R"),Calendrier!$A150,"")</f>
        <v/>
      </c>
      <c r="AO149" s="173" t="str">
        <f>IF(AND(AO$1=Calendrier!AQ$1,Calendrier!AQ150="R"),Calendrier!$A150,"")</f>
        <v/>
      </c>
      <c r="AP149" s="173" t="str">
        <f>IF(AND(AP$1=Calendrier!AR$1,Calendrier!AR150="R"),Calendrier!$A150,"")</f>
        <v/>
      </c>
      <c r="AQ149" s="173" t="str">
        <f>IF(AND(AQ$1=Calendrier!AS$1,Calendrier!AS150="R"),Calendrier!$A150,"")</f>
        <v/>
      </c>
      <c r="AR149" s="173" t="str">
        <f>IF(AND(AR$1=Calendrier!AT$1,Calendrier!AT150="R"),Calendrier!$A150,"")</f>
        <v/>
      </c>
      <c r="AS149" s="173" t="str">
        <f>IF(AND(AS$1=Calendrier!AU$1,Calendrier!AU150="R"),Calendrier!$A150,"")</f>
        <v/>
      </c>
      <c r="AT149" s="173" t="str">
        <f>IF(AND(AT$1=Calendrier!AV$1,Calendrier!AV150="R"),Calendrier!$A150,"")</f>
        <v/>
      </c>
      <c r="AU149" s="173" t="str">
        <f>IF(AND(AU$1=Calendrier!AW$1,Calendrier!AW150="R"),Calendrier!$A150,"")</f>
        <v/>
      </c>
      <c r="AV149" s="173" t="str">
        <f>IF(AND(AV$1=Calendrier!AX$1,Calendrier!AX150="R"),Calendrier!$A150,"")</f>
        <v/>
      </c>
      <c r="AW149" s="173" t="str">
        <f>IF(AND(AW$1=Calendrier!AY$1,Calendrier!AY150="R"),Calendrier!$A150,"")</f>
        <v/>
      </c>
      <c r="AX149" s="173" t="str">
        <f>IF(AND(AX$1=Calendrier!AZ$1,Calendrier!AZ150="R"),Calendrier!$A150,"")</f>
        <v/>
      </c>
      <c r="AY149" s="173" t="str">
        <f>IF(AND(AY$1=Calendrier!BA$1,Calendrier!BA150="R"),Calendrier!$A150,"")</f>
        <v/>
      </c>
      <c r="AZ149" s="173" t="str">
        <f>IF(AND(AZ$1=Calendrier!BB$1,Calendrier!BB150="R"),Calendrier!$A150,"")</f>
        <v/>
      </c>
    </row>
    <row r="150" spans="1:52" x14ac:dyDescent="0.2">
      <c r="A150" s="173" t="str">
        <f>IF(AND(A$1=Calendrier!C$1,Calendrier!C151="R"),Calendrier!$A151,"")</f>
        <v/>
      </c>
      <c r="B150" s="173" t="str">
        <f>IF(AND(B$1=Calendrier!D$1,Calendrier!D151="R"),Calendrier!$A151,"")</f>
        <v/>
      </c>
      <c r="C150" s="173" t="str">
        <f>IF(AND(C$1=Calendrier!E$1,Calendrier!E151="R"),Calendrier!$A151,"")</f>
        <v/>
      </c>
      <c r="D150" s="173" t="str">
        <f>IF(AND(D$1=Calendrier!F$1,Calendrier!F151="R"),Calendrier!$A151,"")</f>
        <v/>
      </c>
      <c r="E150" s="173" t="str">
        <f>IF(AND(E$1=Calendrier!G$1,Calendrier!G151="R"),Calendrier!$A151,"")</f>
        <v/>
      </c>
      <c r="F150" s="173" t="str">
        <f>IF(AND(F$1=Calendrier!H$1,Calendrier!H151="R"),Calendrier!$A151,"")</f>
        <v/>
      </c>
      <c r="G150" s="173" t="str">
        <f>IF(AND(G$1=Calendrier!I$1,Calendrier!I151="R"),Calendrier!$A151,"")</f>
        <v/>
      </c>
      <c r="H150" s="173" t="str">
        <f>IF(AND(H$1=Calendrier!J$1,Calendrier!J151="R"),Calendrier!$A151,"")</f>
        <v/>
      </c>
      <c r="I150" s="173" t="str">
        <f>IF(AND(I$1=Calendrier!K$1,Calendrier!K151="R"),Calendrier!$A151,"")</f>
        <v/>
      </c>
      <c r="J150" s="173" t="str">
        <f>IF(AND(J$1=Calendrier!L$1,Calendrier!L151="R"),Calendrier!$A151,"")</f>
        <v/>
      </c>
      <c r="K150" s="173" t="str">
        <f>IF(AND(K$1=Calendrier!M$1,Calendrier!M151="R"),Calendrier!$A151,"")</f>
        <v/>
      </c>
      <c r="L150" s="173" t="str">
        <f>IF(AND(L$1=Calendrier!N$1,Calendrier!N151="R"),Calendrier!$A151,"")</f>
        <v/>
      </c>
      <c r="M150" s="173" t="str">
        <f>IF(AND(M$1=Calendrier!O$1,Calendrier!O151="R"),Calendrier!$A151,"")</f>
        <v/>
      </c>
      <c r="N150" s="173" t="str">
        <f>IF(AND(N$1=Calendrier!P$1,Calendrier!P151="R"),Calendrier!$A151,"")</f>
        <v/>
      </c>
      <c r="O150" s="173" t="str">
        <f>IF(AND(O$1=Calendrier!Q$1,Calendrier!Q151="R"),Calendrier!$A151,"")</f>
        <v/>
      </c>
      <c r="P150" s="173" t="str">
        <f>IF(AND(P$1=Calendrier!R$1,Calendrier!R151="R"),Calendrier!$A151,"")</f>
        <v/>
      </c>
      <c r="Q150" s="173" t="str">
        <f>IF(AND(Q$1=Calendrier!S$1,Calendrier!S151="R"),Calendrier!$A151,"")</f>
        <v/>
      </c>
      <c r="R150" s="173" t="str">
        <f>IF(AND(R$1=Calendrier!T$1,Calendrier!T151="R"),Calendrier!$A151,"")</f>
        <v/>
      </c>
      <c r="S150" s="173" t="str">
        <f>IF(AND(S$1=Calendrier!U$1,Calendrier!U151="R"),Calendrier!$A151,"")</f>
        <v/>
      </c>
      <c r="T150" s="173" t="str">
        <f>IF(AND(T$1=Calendrier!V$1,Calendrier!V151="R"),Calendrier!$A151,"")</f>
        <v/>
      </c>
      <c r="U150" s="173" t="str">
        <f>IF(AND(U$1=Calendrier!W$1,Calendrier!W151="R"),Calendrier!$A151,"")</f>
        <v/>
      </c>
      <c r="V150" s="173" t="str">
        <f>IF(AND(V$1=Calendrier!X$1,Calendrier!X151="R"),Calendrier!$A151,"")</f>
        <v/>
      </c>
      <c r="W150" s="173" t="str">
        <f>IF(AND(W$1=Calendrier!Y$1,Calendrier!Y151="R"),Calendrier!$A151,"")</f>
        <v/>
      </c>
      <c r="X150" s="173" t="str">
        <f>IF(AND(X$1=Calendrier!Z$1,Calendrier!Z151="R"),Calendrier!$A151,"")</f>
        <v/>
      </c>
      <c r="Y150" s="173" t="str">
        <f>IF(AND(Y$1=Calendrier!AA$1,Calendrier!AA151="R"),Calendrier!$A151,"")</f>
        <v/>
      </c>
      <c r="Z150" s="173" t="str">
        <f>IF(AND(Z$1=Calendrier!AB$1,Calendrier!AB151="R"),Calendrier!$A151,"")</f>
        <v/>
      </c>
      <c r="AA150" s="173" t="str">
        <f>IF(AND(AA$1=Calendrier!AC$1,Calendrier!AC151="R"),Calendrier!$A151,"")</f>
        <v/>
      </c>
      <c r="AB150" s="173" t="str">
        <f>IF(AND(AB$1=Calendrier!AD$1,Calendrier!AD151="R"),Calendrier!$A151,"")</f>
        <v/>
      </c>
      <c r="AC150" s="173" t="str">
        <f>IF(AND(AC$1=Calendrier!AE$1,Calendrier!AE151="R"),Calendrier!$A151,"")</f>
        <v/>
      </c>
      <c r="AD150" s="173" t="str">
        <f>IF(AND(AD$1=Calendrier!AF$1,Calendrier!AF151="R"),Calendrier!$A151,"")</f>
        <v/>
      </c>
      <c r="AE150" s="173" t="str">
        <f>IF(AND(AE$1=Calendrier!AG$1,Calendrier!AG151="R"),Calendrier!$A151,"")</f>
        <v/>
      </c>
      <c r="AF150" s="173" t="str">
        <f>IF(AND(AF$1=Calendrier!AH$1,Calendrier!AH151="R"),Calendrier!$A151,"")</f>
        <v/>
      </c>
      <c r="AG150" s="173" t="str">
        <f>IF(AND(AG$1=Calendrier!AI$1,Calendrier!AI151="R"),Calendrier!$A151,"")</f>
        <v/>
      </c>
      <c r="AH150" s="173" t="str">
        <f>IF(AND(AH$1=Calendrier!AJ$1,Calendrier!AJ151="R"),Calendrier!$A151,"")</f>
        <v/>
      </c>
      <c r="AI150" s="173" t="str">
        <f>IF(AND(AI$1=Calendrier!AK$1,Calendrier!AK151="R"),Calendrier!$A151,"")</f>
        <v/>
      </c>
      <c r="AJ150" s="173" t="str">
        <f>IF(AND(AJ$1=Calendrier!AL$1,Calendrier!AL151="R"),Calendrier!$A151,"")</f>
        <v/>
      </c>
      <c r="AK150" s="173" t="str">
        <f>IF(AND(AK$1=Calendrier!AM$1,Calendrier!AM151="R"),Calendrier!$A151,"")</f>
        <v/>
      </c>
      <c r="AL150" s="173" t="str">
        <f>IF(AND(AL$1=Calendrier!AN$1,Calendrier!AN151="R"),Calendrier!$A151,"")</f>
        <v/>
      </c>
      <c r="AM150" s="173" t="str">
        <f>IF(AND(AM$1=Calendrier!AO$1,Calendrier!AO151="R"),Calendrier!$A151,"")</f>
        <v/>
      </c>
      <c r="AN150" s="173" t="str">
        <f>IF(AND(AN$1=Calendrier!AP$1,Calendrier!AP151="R"),Calendrier!$A151,"")</f>
        <v/>
      </c>
      <c r="AO150" s="173" t="str">
        <f>IF(AND(AO$1=Calendrier!AQ$1,Calendrier!AQ151="R"),Calendrier!$A151,"")</f>
        <v/>
      </c>
      <c r="AP150" s="173" t="str">
        <f>IF(AND(AP$1=Calendrier!AR$1,Calendrier!AR151="R"),Calendrier!$A151,"")</f>
        <v/>
      </c>
      <c r="AQ150" s="173" t="str">
        <f>IF(AND(AQ$1=Calendrier!AS$1,Calendrier!AS151="R"),Calendrier!$A151,"")</f>
        <v/>
      </c>
      <c r="AR150" s="173" t="str">
        <f>IF(AND(AR$1=Calendrier!AT$1,Calendrier!AT151="R"),Calendrier!$A151,"")</f>
        <v/>
      </c>
      <c r="AS150" s="173" t="str">
        <f>IF(AND(AS$1=Calendrier!AU$1,Calendrier!AU151="R"),Calendrier!$A151,"")</f>
        <v/>
      </c>
      <c r="AT150" s="173" t="str">
        <f>IF(AND(AT$1=Calendrier!AV$1,Calendrier!AV151="R"),Calendrier!$A151,"")</f>
        <v/>
      </c>
      <c r="AU150" s="173" t="str">
        <f>IF(AND(AU$1=Calendrier!AW$1,Calendrier!AW151="R"),Calendrier!$A151,"")</f>
        <v/>
      </c>
      <c r="AV150" s="173" t="str">
        <f>IF(AND(AV$1=Calendrier!AX$1,Calendrier!AX151="R"),Calendrier!$A151,"")</f>
        <v/>
      </c>
      <c r="AW150" s="173" t="str">
        <f>IF(AND(AW$1=Calendrier!AY$1,Calendrier!AY151="R"),Calendrier!$A151,"")</f>
        <v/>
      </c>
      <c r="AX150" s="173" t="str">
        <f>IF(AND(AX$1=Calendrier!AZ$1,Calendrier!AZ151="R"),Calendrier!$A151,"")</f>
        <v/>
      </c>
      <c r="AY150" s="173" t="str">
        <f>IF(AND(AY$1=Calendrier!BA$1,Calendrier!BA151="R"),Calendrier!$A151,"")</f>
        <v/>
      </c>
      <c r="AZ150" s="173" t="str">
        <f>IF(AND(AZ$1=Calendrier!BB$1,Calendrier!BB151="R"),Calendrier!$A151,"")</f>
        <v/>
      </c>
    </row>
    <row r="151" spans="1:52" x14ac:dyDescent="0.2">
      <c r="A151" s="173" t="str">
        <f>IF(AND(A$1=Calendrier!C$1,Calendrier!C152="R"),Calendrier!$A152,"")</f>
        <v/>
      </c>
      <c r="B151" s="173" t="str">
        <f>IF(AND(B$1=Calendrier!D$1,Calendrier!D152="R"),Calendrier!$A152,"")</f>
        <v/>
      </c>
      <c r="C151" s="173" t="str">
        <f>IF(AND(C$1=Calendrier!E$1,Calendrier!E152="R"),Calendrier!$A152,"")</f>
        <v/>
      </c>
      <c r="D151" s="173" t="str">
        <f>IF(AND(D$1=Calendrier!F$1,Calendrier!F152="R"),Calendrier!$A152,"")</f>
        <v/>
      </c>
      <c r="E151" s="173" t="str">
        <f>IF(AND(E$1=Calendrier!G$1,Calendrier!G152="R"),Calendrier!$A152,"")</f>
        <v/>
      </c>
      <c r="F151" s="173" t="str">
        <f>IF(AND(F$1=Calendrier!H$1,Calendrier!H152="R"),Calendrier!$A152,"")</f>
        <v/>
      </c>
      <c r="G151" s="173" t="str">
        <f>IF(AND(G$1=Calendrier!I$1,Calendrier!I152="R"),Calendrier!$A152,"")</f>
        <v/>
      </c>
      <c r="H151" s="173" t="str">
        <f>IF(AND(H$1=Calendrier!J$1,Calendrier!J152="R"),Calendrier!$A152,"")</f>
        <v/>
      </c>
      <c r="I151" s="173" t="str">
        <f>IF(AND(I$1=Calendrier!K$1,Calendrier!K152="R"),Calendrier!$A152,"")</f>
        <v/>
      </c>
      <c r="J151" s="173" t="str">
        <f>IF(AND(J$1=Calendrier!L$1,Calendrier!L152="R"),Calendrier!$A152,"")</f>
        <v/>
      </c>
      <c r="K151" s="173" t="str">
        <f>IF(AND(K$1=Calendrier!M$1,Calendrier!M152="R"),Calendrier!$A152,"")</f>
        <v/>
      </c>
      <c r="L151" s="173" t="str">
        <f>IF(AND(L$1=Calendrier!N$1,Calendrier!N152="R"),Calendrier!$A152,"")</f>
        <v/>
      </c>
      <c r="M151" s="173" t="str">
        <f>IF(AND(M$1=Calendrier!O$1,Calendrier!O152="R"),Calendrier!$A152,"")</f>
        <v/>
      </c>
      <c r="N151" s="173" t="str">
        <f>IF(AND(N$1=Calendrier!P$1,Calendrier!P152="R"),Calendrier!$A152,"")</f>
        <v/>
      </c>
      <c r="O151" s="173" t="str">
        <f>IF(AND(O$1=Calendrier!Q$1,Calendrier!Q152="R"),Calendrier!$A152,"")</f>
        <v/>
      </c>
      <c r="P151" s="173" t="str">
        <f>IF(AND(P$1=Calendrier!R$1,Calendrier!R152="R"),Calendrier!$A152,"")</f>
        <v/>
      </c>
      <c r="Q151" s="173" t="str">
        <f>IF(AND(Q$1=Calendrier!S$1,Calendrier!S152="R"),Calendrier!$A152,"")</f>
        <v/>
      </c>
      <c r="R151" s="173" t="str">
        <f>IF(AND(R$1=Calendrier!T$1,Calendrier!T152="R"),Calendrier!$A152,"")</f>
        <v/>
      </c>
      <c r="S151" s="173" t="str">
        <f>IF(AND(S$1=Calendrier!U$1,Calendrier!U152="R"),Calendrier!$A152,"")</f>
        <v/>
      </c>
      <c r="T151" s="173" t="str">
        <f>IF(AND(T$1=Calendrier!V$1,Calendrier!V152="R"),Calendrier!$A152,"")</f>
        <v/>
      </c>
      <c r="U151" s="173" t="str">
        <f>IF(AND(U$1=Calendrier!W$1,Calendrier!W152="R"),Calendrier!$A152,"")</f>
        <v/>
      </c>
      <c r="V151" s="173" t="str">
        <f>IF(AND(V$1=Calendrier!X$1,Calendrier!X152="R"),Calendrier!$A152,"")</f>
        <v/>
      </c>
      <c r="W151" s="173" t="str">
        <f>IF(AND(W$1=Calendrier!Y$1,Calendrier!Y152="R"),Calendrier!$A152,"")</f>
        <v/>
      </c>
      <c r="X151" s="173" t="str">
        <f>IF(AND(X$1=Calendrier!Z$1,Calendrier!Z152="R"),Calendrier!$A152,"")</f>
        <v/>
      </c>
      <c r="Y151" s="173" t="str">
        <f>IF(AND(Y$1=Calendrier!AA$1,Calendrier!AA152="R"),Calendrier!$A152,"")</f>
        <v/>
      </c>
      <c r="Z151" s="173" t="str">
        <f>IF(AND(Z$1=Calendrier!AB$1,Calendrier!AB152="R"),Calendrier!$A152,"")</f>
        <v/>
      </c>
      <c r="AA151" s="173" t="str">
        <f>IF(AND(AA$1=Calendrier!AC$1,Calendrier!AC152="R"),Calendrier!$A152,"")</f>
        <v/>
      </c>
      <c r="AB151" s="173" t="str">
        <f>IF(AND(AB$1=Calendrier!AD$1,Calendrier!AD152="R"),Calendrier!$A152,"")</f>
        <v/>
      </c>
      <c r="AC151" s="173" t="str">
        <f>IF(AND(AC$1=Calendrier!AE$1,Calendrier!AE152="R"),Calendrier!$A152,"")</f>
        <v/>
      </c>
      <c r="AD151" s="173" t="str">
        <f>IF(AND(AD$1=Calendrier!AF$1,Calendrier!AF152="R"),Calendrier!$A152,"")</f>
        <v/>
      </c>
      <c r="AE151" s="173" t="str">
        <f>IF(AND(AE$1=Calendrier!AG$1,Calendrier!AG152="R"),Calendrier!$A152,"")</f>
        <v/>
      </c>
      <c r="AF151" s="173" t="str">
        <f>IF(AND(AF$1=Calendrier!AH$1,Calendrier!AH152="R"),Calendrier!$A152,"")</f>
        <v/>
      </c>
      <c r="AG151" s="173" t="str">
        <f>IF(AND(AG$1=Calendrier!AI$1,Calendrier!AI152="R"),Calendrier!$A152,"")</f>
        <v/>
      </c>
      <c r="AH151" s="173" t="str">
        <f>IF(AND(AH$1=Calendrier!AJ$1,Calendrier!AJ152="R"),Calendrier!$A152,"")</f>
        <v/>
      </c>
      <c r="AI151" s="173" t="str">
        <f>IF(AND(AI$1=Calendrier!AK$1,Calendrier!AK152="R"),Calendrier!$A152,"")</f>
        <v/>
      </c>
      <c r="AJ151" s="173" t="str">
        <f>IF(AND(AJ$1=Calendrier!AL$1,Calendrier!AL152="R"),Calendrier!$A152,"")</f>
        <v/>
      </c>
      <c r="AK151" s="173" t="str">
        <f>IF(AND(AK$1=Calendrier!AM$1,Calendrier!AM152="R"),Calendrier!$A152,"")</f>
        <v/>
      </c>
      <c r="AL151" s="173" t="str">
        <f>IF(AND(AL$1=Calendrier!AN$1,Calendrier!AN152="R"),Calendrier!$A152,"")</f>
        <v/>
      </c>
      <c r="AM151" s="173" t="str">
        <f>IF(AND(AM$1=Calendrier!AO$1,Calendrier!AO152="R"),Calendrier!$A152,"")</f>
        <v/>
      </c>
      <c r="AN151" s="173" t="str">
        <f>IF(AND(AN$1=Calendrier!AP$1,Calendrier!AP152="R"),Calendrier!$A152,"")</f>
        <v/>
      </c>
      <c r="AO151" s="173" t="str">
        <f>IF(AND(AO$1=Calendrier!AQ$1,Calendrier!AQ152="R"),Calendrier!$A152,"")</f>
        <v/>
      </c>
      <c r="AP151" s="173" t="str">
        <f>IF(AND(AP$1=Calendrier!AR$1,Calendrier!AR152="R"),Calendrier!$A152,"")</f>
        <v/>
      </c>
      <c r="AQ151" s="173" t="str">
        <f>IF(AND(AQ$1=Calendrier!AS$1,Calendrier!AS152="R"),Calendrier!$A152,"")</f>
        <v/>
      </c>
      <c r="AR151" s="173" t="str">
        <f>IF(AND(AR$1=Calendrier!AT$1,Calendrier!AT152="R"),Calendrier!$A152,"")</f>
        <v/>
      </c>
      <c r="AS151" s="173" t="str">
        <f>IF(AND(AS$1=Calendrier!AU$1,Calendrier!AU152="R"),Calendrier!$A152,"")</f>
        <v/>
      </c>
      <c r="AT151" s="173" t="str">
        <f>IF(AND(AT$1=Calendrier!AV$1,Calendrier!AV152="R"),Calendrier!$A152,"")</f>
        <v/>
      </c>
      <c r="AU151" s="173" t="str">
        <f>IF(AND(AU$1=Calendrier!AW$1,Calendrier!AW152="R"),Calendrier!$A152,"")</f>
        <v/>
      </c>
      <c r="AV151" s="173" t="str">
        <f>IF(AND(AV$1=Calendrier!AX$1,Calendrier!AX152="R"),Calendrier!$A152,"")</f>
        <v/>
      </c>
      <c r="AW151" s="173" t="str">
        <f>IF(AND(AW$1=Calendrier!AY$1,Calendrier!AY152="R"),Calendrier!$A152,"")</f>
        <v/>
      </c>
      <c r="AX151" s="173" t="str">
        <f>IF(AND(AX$1=Calendrier!AZ$1,Calendrier!AZ152="R"),Calendrier!$A152,"")</f>
        <v/>
      </c>
      <c r="AY151" s="173" t="str">
        <f>IF(AND(AY$1=Calendrier!BA$1,Calendrier!BA152="R"),Calendrier!$A152,"")</f>
        <v/>
      </c>
      <c r="AZ151" s="173" t="str">
        <f>IF(AND(AZ$1=Calendrier!BB$1,Calendrier!BB152="R"),Calendrier!$A152,"")</f>
        <v/>
      </c>
    </row>
    <row r="152" spans="1:52" x14ac:dyDescent="0.2">
      <c r="A152" s="173" t="str">
        <f>IF(AND(A$1=Calendrier!C$1,Calendrier!C153="R"),Calendrier!$A153,"")</f>
        <v/>
      </c>
      <c r="B152" s="173" t="str">
        <f>IF(AND(B$1=Calendrier!D$1,Calendrier!D153="R"),Calendrier!$A153,"")</f>
        <v/>
      </c>
      <c r="C152" s="173" t="str">
        <f>IF(AND(C$1=Calendrier!E$1,Calendrier!E153="R"),Calendrier!$A153,"")</f>
        <v/>
      </c>
      <c r="D152" s="173" t="str">
        <f>IF(AND(D$1=Calendrier!F$1,Calendrier!F153="R"),Calendrier!$A153,"")</f>
        <v/>
      </c>
      <c r="E152" s="173" t="str">
        <f>IF(AND(E$1=Calendrier!G$1,Calendrier!G153="R"),Calendrier!$A153,"")</f>
        <v/>
      </c>
      <c r="F152" s="173" t="str">
        <f>IF(AND(F$1=Calendrier!H$1,Calendrier!H153="R"),Calendrier!$A153,"")</f>
        <v/>
      </c>
      <c r="G152" s="173" t="str">
        <f>IF(AND(G$1=Calendrier!I$1,Calendrier!I153="R"),Calendrier!$A153,"")</f>
        <v/>
      </c>
      <c r="H152" s="173" t="str">
        <f>IF(AND(H$1=Calendrier!J$1,Calendrier!J153="R"),Calendrier!$A153,"")</f>
        <v/>
      </c>
      <c r="I152" s="173" t="str">
        <f>IF(AND(I$1=Calendrier!K$1,Calendrier!K153="R"),Calendrier!$A153,"")</f>
        <v/>
      </c>
      <c r="J152" s="173" t="str">
        <f>IF(AND(J$1=Calendrier!L$1,Calendrier!L153="R"),Calendrier!$A153,"")</f>
        <v/>
      </c>
      <c r="K152" s="173" t="str">
        <f>IF(AND(K$1=Calendrier!M$1,Calendrier!M153="R"),Calendrier!$A153,"")</f>
        <v/>
      </c>
      <c r="L152" s="173" t="str">
        <f>IF(AND(L$1=Calendrier!N$1,Calendrier!N153="R"),Calendrier!$A153,"")</f>
        <v/>
      </c>
      <c r="M152" s="173" t="str">
        <f>IF(AND(M$1=Calendrier!O$1,Calendrier!O153="R"),Calendrier!$A153,"")</f>
        <v/>
      </c>
      <c r="N152" s="173" t="str">
        <f>IF(AND(N$1=Calendrier!P$1,Calendrier!P153="R"),Calendrier!$A153,"")</f>
        <v/>
      </c>
      <c r="O152" s="173" t="str">
        <f>IF(AND(O$1=Calendrier!Q$1,Calendrier!Q153="R"),Calendrier!$A153,"")</f>
        <v/>
      </c>
      <c r="P152" s="173" t="str">
        <f>IF(AND(P$1=Calendrier!R$1,Calendrier!R153="R"),Calendrier!$A153,"")</f>
        <v/>
      </c>
      <c r="Q152" s="173" t="str">
        <f>IF(AND(Q$1=Calendrier!S$1,Calendrier!S153="R"),Calendrier!$A153,"")</f>
        <v/>
      </c>
      <c r="R152" s="173" t="str">
        <f>IF(AND(R$1=Calendrier!T$1,Calendrier!T153="R"),Calendrier!$A153,"")</f>
        <v/>
      </c>
      <c r="S152" s="173" t="str">
        <f>IF(AND(S$1=Calendrier!U$1,Calendrier!U153="R"),Calendrier!$A153,"")</f>
        <v/>
      </c>
      <c r="T152" s="173" t="str">
        <f>IF(AND(T$1=Calendrier!V$1,Calendrier!V153="R"),Calendrier!$A153,"")</f>
        <v/>
      </c>
      <c r="U152" s="173" t="str">
        <f>IF(AND(U$1=Calendrier!W$1,Calendrier!W153="R"),Calendrier!$A153,"")</f>
        <v/>
      </c>
      <c r="V152" s="173" t="str">
        <f>IF(AND(V$1=Calendrier!X$1,Calendrier!X153="R"),Calendrier!$A153,"")</f>
        <v/>
      </c>
      <c r="W152" s="173" t="str">
        <f>IF(AND(W$1=Calendrier!Y$1,Calendrier!Y153="R"),Calendrier!$A153,"")</f>
        <v/>
      </c>
      <c r="X152" s="173" t="str">
        <f>IF(AND(X$1=Calendrier!Z$1,Calendrier!Z153="R"),Calendrier!$A153,"")</f>
        <v/>
      </c>
      <c r="Y152" s="173" t="str">
        <f>IF(AND(Y$1=Calendrier!AA$1,Calendrier!AA153="R"),Calendrier!$A153,"")</f>
        <v/>
      </c>
      <c r="Z152" s="173" t="str">
        <f>IF(AND(Z$1=Calendrier!AB$1,Calendrier!AB153="R"),Calendrier!$A153,"")</f>
        <v/>
      </c>
      <c r="AA152" s="173" t="str">
        <f>IF(AND(AA$1=Calendrier!AC$1,Calendrier!AC153="R"),Calendrier!$A153,"")</f>
        <v/>
      </c>
      <c r="AB152" s="173" t="str">
        <f>IF(AND(AB$1=Calendrier!AD$1,Calendrier!AD153="R"),Calendrier!$A153,"")</f>
        <v/>
      </c>
      <c r="AC152" s="173" t="str">
        <f>IF(AND(AC$1=Calendrier!AE$1,Calendrier!AE153="R"),Calendrier!$A153,"")</f>
        <v/>
      </c>
      <c r="AD152" s="173" t="str">
        <f>IF(AND(AD$1=Calendrier!AF$1,Calendrier!AF153="R"),Calendrier!$A153,"")</f>
        <v/>
      </c>
      <c r="AE152" s="173" t="str">
        <f>IF(AND(AE$1=Calendrier!AG$1,Calendrier!AG153="R"),Calendrier!$A153,"")</f>
        <v/>
      </c>
      <c r="AF152" s="173" t="str">
        <f>IF(AND(AF$1=Calendrier!AH$1,Calendrier!AH153="R"),Calendrier!$A153,"")</f>
        <v/>
      </c>
      <c r="AG152" s="173" t="str">
        <f>IF(AND(AG$1=Calendrier!AI$1,Calendrier!AI153="R"),Calendrier!$A153,"")</f>
        <v/>
      </c>
      <c r="AH152" s="173" t="str">
        <f>IF(AND(AH$1=Calendrier!AJ$1,Calendrier!AJ153="R"),Calendrier!$A153,"")</f>
        <v/>
      </c>
      <c r="AI152" s="173" t="str">
        <f>IF(AND(AI$1=Calendrier!AK$1,Calendrier!AK153="R"),Calendrier!$A153,"")</f>
        <v/>
      </c>
      <c r="AJ152" s="173" t="str">
        <f>IF(AND(AJ$1=Calendrier!AL$1,Calendrier!AL153="R"),Calendrier!$A153,"")</f>
        <v/>
      </c>
      <c r="AK152" s="173" t="str">
        <f>IF(AND(AK$1=Calendrier!AM$1,Calendrier!AM153="R"),Calendrier!$A153,"")</f>
        <v/>
      </c>
      <c r="AL152" s="173" t="str">
        <f>IF(AND(AL$1=Calendrier!AN$1,Calendrier!AN153="R"),Calendrier!$A153,"")</f>
        <v/>
      </c>
      <c r="AM152" s="173" t="str">
        <f>IF(AND(AM$1=Calendrier!AO$1,Calendrier!AO153="R"),Calendrier!$A153,"")</f>
        <v/>
      </c>
      <c r="AN152" s="173" t="str">
        <f>IF(AND(AN$1=Calendrier!AP$1,Calendrier!AP153="R"),Calendrier!$A153,"")</f>
        <v/>
      </c>
      <c r="AO152" s="173" t="str">
        <f>IF(AND(AO$1=Calendrier!AQ$1,Calendrier!AQ153="R"),Calendrier!$A153,"")</f>
        <v/>
      </c>
      <c r="AP152" s="173" t="str">
        <f>IF(AND(AP$1=Calendrier!AR$1,Calendrier!AR153="R"),Calendrier!$A153,"")</f>
        <v/>
      </c>
      <c r="AQ152" s="173" t="str">
        <f>IF(AND(AQ$1=Calendrier!AS$1,Calendrier!AS153="R"),Calendrier!$A153,"")</f>
        <v/>
      </c>
      <c r="AR152" s="173" t="str">
        <f>IF(AND(AR$1=Calendrier!AT$1,Calendrier!AT153="R"),Calendrier!$A153,"")</f>
        <v/>
      </c>
      <c r="AS152" s="173" t="str">
        <f>IF(AND(AS$1=Calendrier!AU$1,Calendrier!AU153="R"),Calendrier!$A153,"")</f>
        <v/>
      </c>
      <c r="AT152" s="173" t="str">
        <f>IF(AND(AT$1=Calendrier!AV$1,Calendrier!AV153="R"),Calendrier!$A153,"")</f>
        <v/>
      </c>
      <c r="AU152" s="173" t="str">
        <f>IF(AND(AU$1=Calendrier!AW$1,Calendrier!AW153="R"),Calendrier!$A153,"")</f>
        <v/>
      </c>
      <c r="AV152" s="173" t="str">
        <f>IF(AND(AV$1=Calendrier!AX$1,Calendrier!AX153="R"),Calendrier!$A153,"")</f>
        <v/>
      </c>
      <c r="AW152" s="173" t="str">
        <f>IF(AND(AW$1=Calendrier!AY$1,Calendrier!AY153="R"),Calendrier!$A153,"")</f>
        <v/>
      </c>
      <c r="AX152" s="173" t="str">
        <f>IF(AND(AX$1=Calendrier!AZ$1,Calendrier!AZ153="R"),Calendrier!$A153,"")</f>
        <v/>
      </c>
      <c r="AY152" s="173" t="str">
        <f>IF(AND(AY$1=Calendrier!BA$1,Calendrier!BA153="R"),Calendrier!$A153,"")</f>
        <v/>
      </c>
      <c r="AZ152" s="173" t="str">
        <f>IF(AND(AZ$1=Calendrier!BB$1,Calendrier!BB153="R"),Calendrier!$A153,"")</f>
        <v/>
      </c>
    </row>
    <row r="153" spans="1:52" x14ac:dyDescent="0.2">
      <c r="A153" s="173" t="str">
        <f>IF(AND(A$1=Calendrier!C$1,Calendrier!C154="R"),Calendrier!$A154,"")</f>
        <v/>
      </c>
      <c r="B153" s="173" t="str">
        <f>IF(AND(B$1=Calendrier!D$1,Calendrier!D154="R"),Calendrier!$A154,"")</f>
        <v/>
      </c>
      <c r="C153" s="173" t="str">
        <f>IF(AND(C$1=Calendrier!E$1,Calendrier!E154="R"),Calendrier!$A154,"")</f>
        <v/>
      </c>
      <c r="D153" s="173" t="str">
        <f>IF(AND(D$1=Calendrier!F$1,Calendrier!F154="R"),Calendrier!$A154,"")</f>
        <v/>
      </c>
      <c r="E153" s="173" t="str">
        <f>IF(AND(E$1=Calendrier!G$1,Calendrier!G154="R"),Calendrier!$A154,"")</f>
        <v/>
      </c>
      <c r="F153" s="173" t="str">
        <f>IF(AND(F$1=Calendrier!H$1,Calendrier!H154="R"),Calendrier!$A154,"")</f>
        <v/>
      </c>
      <c r="G153" s="173" t="str">
        <f>IF(AND(G$1=Calendrier!I$1,Calendrier!I154="R"),Calendrier!$A154,"")</f>
        <v/>
      </c>
      <c r="H153" s="173" t="str">
        <f>IF(AND(H$1=Calendrier!J$1,Calendrier!J154="R"),Calendrier!$A154,"")</f>
        <v/>
      </c>
      <c r="I153" s="173" t="str">
        <f>IF(AND(I$1=Calendrier!K$1,Calendrier!K154="R"),Calendrier!$A154,"")</f>
        <v/>
      </c>
      <c r="J153" s="173" t="str">
        <f>IF(AND(J$1=Calendrier!L$1,Calendrier!L154="R"),Calendrier!$A154,"")</f>
        <v/>
      </c>
      <c r="K153" s="173" t="str">
        <f>IF(AND(K$1=Calendrier!M$1,Calendrier!M154="R"),Calendrier!$A154,"")</f>
        <v/>
      </c>
      <c r="L153" s="173" t="str">
        <f>IF(AND(L$1=Calendrier!N$1,Calendrier!N154="R"),Calendrier!$A154,"")</f>
        <v/>
      </c>
      <c r="M153" s="173" t="str">
        <f>IF(AND(M$1=Calendrier!O$1,Calendrier!O154="R"),Calendrier!$A154,"")</f>
        <v/>
      </c>
      <c r="N153" s="173" t="str">
        <f>IF(AND(N$1=Calendrier!P$1,Calendrier!P154="R"),Calendrier!$A154,"")</f>
        <v/>
      </c>
      <c r="O153" s="173" t="str">
        <f>IF(AND(O$1=Calendrier!Q$1,Calendrier!Q154="R"),Calendrier!$A154,"")</f>
        <v/>
      </c>
      <c r="P153" s="173" t="str">
        <f>IF(AND(P$1=Calendrier!R$1,Calendrier!R154="R"),Calendrier!$A154,"")</f>
        <v/>
      </c>
      <c r="Q153" s="173" t="str">
        <f>IF(AND(Q$1=Calendrier!S$1,Calendrier!S154="R"),Calendrier!$A154,"")</f>
        <v/>
      </c>
      <c r="R153" s="173" t="str">
        <f>IF(AND(R$1=Calendrier!T$1,Calendrier!T154="R"),Calendrier!$A154,"")</f>
        <v/>
      </c>
      <c r="S153" s="173" t="str">
        <f>IF(AND(S$1=Calendrier!U$1,Calendrier!U154="R"),Calendrier!$A154,"")</f>
        <v/>
      </c>
      <c r="T153" s="173" t="str">
        <f>IF(AND(T$1=Calendrier!V$1,Calendrier!V154="R"),Calendrier!$A154,"")</f>
        <v/>
      </c>
      <c r="U153" s="173" t="str">
        <f>IF(AND(U$1=Calendrier!W$1,Calendrier!W154="R"),Calendrier!$A154,"")</f>
        <v/>
      </c>
      <c r="V153" s="173" t="str">
        <f>IF(AND(V$1=Calendrier!X$1,Calendrier!X154="R"),Calendrier!$A154,"")</f>
        <v/>
      </c>
      <c r="W153" s="173" t="str">
        <f>IF(AND(W$1=Calendrier!Y$1,Calendrier!Y154="R"),Calendrier!$A154,"")</f>
        <v/>
      </c>
      <c r="X153" s="173" t="str">
        <f>IF(AND(X$1=Calendrier!Z$1,Calendrier!Z154="R"),Calendrier!$A154,"")</f>
        <v/>
      </c>
      <c r="Y153" s="173" t="str">
        <f>IF(AND(Y$1=Calendrier!AA$1,Calendrier!AA154="R"),Calendrier!$A154,"")</f>
        <v/>
      </c>
      <c r="Z153" s="173" t="str">
        <f>IF(AND(Z$1=Calendrier!AB$1,Calendrier!AB154="R"),Calendrier!$A154,"")</f>
        <v/>
      </c>
      <c r="AA153" s="173" t="str">
        <f>IF(AND(AA$1=Calendrier!AC$1,Calendrier!AC154="R"),Calendrier!$A154,"")</f>
        <v/>
      </c>
      <c r="AB153" s="173" t="str">
        <f>IF(AND(AB$1=Calendrier!AD$1,Calendrier!AD154="R"),Calendrier!$A154,"")</f>
        <v/>
      </c>
      <c r="AC153" s="173" t="str">
        <f>IF(AND(AC$1=Calendrier!AE$1,Calendrier!AE154="R"),Calendrier!$A154,"")</f>
        <v/>
      </c>
      <c r="AD153" s="173" t="str">
        <f>IF(AND(AD$1=Calendrier!AF$1,Calendrier!AF154="R"),Calendrier!$A154,"")</f>
        <v/>
      </c>
      <c r="AE153" s="173" t="str">
        <f>IF(AND(AE$1=Calendrier!AG$1,Calendrier!AG154="R"),Calendrier!$A154,"")</f>
        <v/>
      </c>
      <c r="AF153" s="173" t="str">
        <f>IF(AND(AF$1=Calendrier!AH$1,Calendrier!AH154="R"),Calendrier!$A154,"")</f>
        <v/>
      </c>
      <c r="AG153" s="173" t="str">
        <f>IF(AND(AG$1=Calendrier!AI$1,Calendrier!AI154="R"),Calendrier!$A154,"")</f>
        <v/>
      </c>
      <c r="AH153" s="173" t="str">
        <f>IF(AND(AH$1=Calendrier!AJ$1,Calendrier!AJ154="R"),Calendrier!$A154,"")</f>
        <v/>
      </c>
      <c r="AI153" s="173" t="str">
        <f>IF(AND(AI$1=Calendrier!AK$1,Calendrier!AK154="R"),Calendrier!$A154,"")</f>
        <v/>
      </c>
      <c r="AJ153" s="173" t="str">
        <f>IF(AND(AJ$1=Calendrier!AL$1,Calendrier!AL154="R"),Calendrier!$A154,"")</f>
        <v/>
      </c>
      <c r="AK153" s="173" t="str">
        <f>IF(AND(AK$1=Calendrier!AM$1,Calendrier!AM154="R"),Calendrier!$A154,"")</f>
        <v/>
      </c>
      <c r="AL153" s="173" t="str">
        <f>IF(AND(AL$1=Calendrier!AN$1,Calendrier!AN154="R"),Calendrier!$A154,"")</f>
        <v/>
      </c>
      <c r="AM153" s="173" t="str">
        <f>IF(AND(AM$1=Calendrier!AO$1,Calendrier!AO154="R"),Calendrier!$A154,"")</f>
        <v/>
      </c>
      <c r="AN153" s="173" t="str">
        <f>IF(AND(AN$1=Calendrier!AP$1,Calendrier!AP154="R"),Calendrier!$A154,"")</f>
        <v/>
      </c>
      <c r="AO153" s="173" t="str">
        <f>IF(AND(AO$1=Calendrier!AQ$1,Calendrier!AQ154="R"),Calendrier!$A154,"")</f>
        <v/>
      </c>
      <c r="AP153" s="173" t="str">
        <f>IF(AND(AP$1=Calendrier!AR$1,Calendrier!AR154="R"),Calendrier!$A154,"")</f>
        <v/>
      </c>
      <c r="AQ153" s="173" t="str">
        <f>IF(AND(AQ$1=Calendrier!AS$1,Calendrier!AS154="R"),Calendrier!$A154,"")</f>
        <v/>
      </c>
      <c r="AR153" s="173" t="str">
        <f>IF(AND(AR$1=Calendrier!AT$1,Calendrier!AT154="R"),Calendrier!$A154,"")</f>
        <v/>
      </c>
      <c r="AS153" s="173" t="str">
        <f>IF(AND(AS$1=Calendrier!AU$1,Calendrier!AU154="R"),Calendrier!$A154,"")</f>
        <v/>
      </c>
      <c r="AT153" s="173" t="str">
        <f>IF(AND(AT$1=Calendrier!AV$1,Calendrier!AV154="R"),Calendrier!$A154,"")</f>
        <v/>
      </c>
      <c r="AU153" s="173" t="str">
        <f>IF(AND(AU$1=Calendrier!AW$1,Calendrier!AW154="R"),Calendrier!$A154,"")</f>
        <v/>
      </c>
      <c r="AV153" s="173" t="str">
        <f>IF(AND(AV$1=Calendrier!AX$1,Calendrier!AX154="R"),Calendrier!$A154,"")</f>
        <v/>
      </c>
      <c r="AW153" s="173" t="str">
        <f>IF(AND(AW$1=Calendrier!AY$1,Calendrier!AY154="R"),Calendrier!$A154,"")</f>
        <v/>
      </c>
      <c r="AX153" s="173" t="str">
        <f>IF(AND(AX$1=Calendrier!AZ$1,Calendrier!AZ154="R"),Calendrier!$A154,"")</f>
        <v/>
      </c>
      <c r="AY153" s="173" t="str">
        <f>IF(AND(AY$1=Calendrier!BA$1,Calendrier!BA154="R"),Calendrier!$A154,"")</f>
        <v/>
      </c>
      <c r="AZ153" s="173" t="str">
        <f>IF(AND(AZ$1=Calendrier!BB$1,Calendrier!BB154="R"),Calendrier!$A154,"")</f>
        <v/>
      </c>
    </row>
    <row r="154" spans="1:52" x14ac:dyDescent="0.2">
      <c r="A154" s="173" t="str">
        <f>IF(AND(A$1=Calendrier!C$1,Calendrier!C155="R"),Calendrier!$A155,"")</f>
        <v/>
      </c>
      <c r="B154" s="173" t="str">
        <f>IF(AND(B$1=Calendrier!D$1,Calendrier!D155="R"),Calendrier!$A155,"")</f>
        <v/>
      </c>
      <c r="C154" s="173" t="str">
        <f>IF(AND(C$1=Calendrier!E$1,Calendrier!E155="R"),Calendrier!$A155,"")</f>
        <v/>
      </c>
      <c r="D154" s="173" t="str">
        <f>IF(AND(D$1=Calendrier!F$1,Calendrier!F155="R"),Calendrier!$A155,"")</f>
        <v/>
      </c>
      <c r="E154" s="173" t="str">
        <f>IF(AND(E$1=Calendrier!G$1,Calendrier!G155="R"),Calendrier!$A155,"")</f>
        <v/>
      </c>
      <c r="F154" s="173" t="str">
        <f>IF(AND(F$1=Calendrier!H$1,Calendrier!H155="R"),Calendrier!$A155,"")</f>
        <v/>
      </c>
      <c r="G154" s="173" t="str">
        <f>IF(AND(G$1=Calendrier!I$1,Calendrier!I155="R"),Calendrier!$A155,"")</f>
        <v/>
      </c>
      <c r="H154" s="173" t="str">
        <f>IF(AND(H$1=Calendrier!J$1,Calendrier!J155="R"),Calendrier!$A155,"")</f>
        <v/>
      </c>
      <c r="I154" s="173" t="str">
        <f>IF(AND(I$1=Calendrier!K$1,Calendrier!K155="R"),Calendrier!$A155,"")</f>
        <v/>
      </c>
      <c r="J154" s="173" t="str">
        <f>IF(AND(J$1=Calendrier!L$1,Calendrier!L155="R"),Calendrier!$A155,"")</f>
        <v/>
      </c>
      <c r="K154" s="173" t="str">
        <f>IF(AND(K$1=Calendrier!M$1,Calendrier!M155="R"),Calendrier!$A155,"")</f>
        <v/>
      </c>
      <c r="L154" s="173" t="str">
        <f>IF(AND(L$1=Calendrier!N$1,Calendrier!N155="R"),Calendrier!$A155,"")</f>
        <v/>
      </c>
      <c r="M154" s="173" t="str">
        <f>IF(AND(M$1=Calendrier!O$1,Calendrier!O155="R"),Calendrier!$A155,"")</f>
        <v/>
      </c>
      <c r="N154" s="173" t="str">
        <f>IF(AND(N$1=Calendrier!P$1,Calendrier!P155="R"),Calendrier!$A155,"")</f>
        <v/>
      </c>
      <c r="O154" s="173" t="str">
        <f>IF(AND(O$1=Calendrier!Q$1,Calendrier!Q155="R"),Calendrier!$A155,"")</f>
        <v/>
      </c>
      <c r="P154" s="173" t="str">
        <f>IF(AND(P$1=Calendrier!R$1,Calendrier!R155="R"),Calendrier!$A155,"")</f>
        <v/>
      </c>
      <c r="Q154" s="173" t="str">
        <f>IF(AND(Q$1=Calendrier!S$1,Calendrier!S155="R"),Calendrier!$A155,"")</f>
        <v/>
      </c>
      <c r="R154" s="173" t="str">
        <f>IF(AND(R$1=Calendrier!T$1,Calendrier!T155="R"),Calendrier!$A155,"")</f>
        <v/>
      </c>
      <c r="S154" s="173" t="str">
        <f>IF(AND(S$1=Calendrier!U$1,Calendrier!U155="R"),Calendrier!$A155,"")</f>
        <v/>
      </c>
      <c r="T154" s="173" t="str">
        <f>IF(AND(T$1=Calendrier!V$1,Calendrier!V155="R"),Calendrier!$A155,"")</f>
        <v/>
      </c>
      <c r="U154" s="173" t="str">
        <f>IF(AND(U$1=Calendrier!W$1,Calendrier!W155="R"),Calendrier!$A155,"")</f>
        <v/>
      </c>
      <c r="V154" s="173" t="str">
        <f>IF(AND(V$1=Calendrier!X$1,Calendrier!X155="R"),Calendrier!$A155,"")</f>
        <v/>
      </c>
      <c r="W154" s="173" t="str">
        <f>IF(AND(W$1=Calendrier!Y$1,Calendrier!Y155="R"),Calendrier!$A155,"")</f>
        <v/>
      </c>
      <c r="X154" s="173" t="str">
        <f>IF(AND(X$1=Calendrier!Z$1,Calendrier!Z155="R"),Calendrier!$A155,"")</f>
        <v/>
      </c>
      <c r="Y154" s="173" t="str">
        <f>IF(AND(Y$1=Calendrier!AA$1,Calendrier!AA155="R"),Calendrier!$A155,"")</f>
        <v/>
      </c>
      <c r="Z154" s="173" t="str">
        <f>IF(AND(Z$1=Calendrier!AB$1,Calendrier!AB155="R"),Calendrier!$A155,"")</f>
        <v/>
      </c>
      <c r="AA154" s="173" t="str">
        <f>IF(AND(AA$1=Calendrier!AC$1,Calendrier!AC155="R"),Calendrier!$A155,"")</f>
        <v/>
      </c>
      <c r="AB154" s="173" t="str">
        <f>IF(AND(AB$1=Calendrier!AD$1,Calendrier!AD155="R"),Calendrier!$A155,"")</f>
        <v/>
      </c>
      <c r="AC154" s="173" t="str">
        <f>IF(AND(AC$1=Calendrier!AE$1,Calendrier!AE155="R"),Calendrier!$A155,"")</f>
        <v/>
      </c>
      <c r="AD154" s="173" t="str">
        <f>IF(AND(AD$1=Calendrier!AF$1,Calendrier!AF155="R"),Calendrier!$A155,"")</f>
        <v/>
      </c>
      <c r="AE154" s="173" t="str">
        <f>IF(AND(AE$1=Calendrier!AG$1,Calendrier!AG155="R"),Calendrier!$A155,"")</f>
        <v/>
      </c>
      <c r="AF154" s="173" t="str">
        <f>IF(AND(AF$1=Calendrier!AH$1,Calendrier!AH155="R"),Calendrier!$A155,"")</f>
        <v/>
      </c>
      <c r="AG154" s="173" t="str">
        <f>IF(AND(AG$1=Calendrier!AI$1,Calendrier!AI155="R"),Calendrier!$A155,"")</f>
        <v/>
      </c>
      <c r="AH154" s="173" t="str">
        <f>IF(AND(AH$1=Calendrier!AJ$1,Calendrier!AJ155="R"),Calendrier!$A155,"")</f>
        <v/>
      </c>
      <c r="AI154" s="173" t="str">
        <f>IF(AND(AI$1=Calendrier!AK$1,Calendrier!AK155="R"),Calendrier!$A155,"")</f>
        <v/>
      </c>
      <c r="AJ154" s="173" t="str">
        <f>IF(AND(AJ$1=Calendrier!AL$1,Calendrier!AL155="R"),Calendrier!$A155,"")</f>
        <v/>
      </c>
      <c r="AK154" s="173" t="str">
        <f>IF(AND(AK$1=Calendrier!AM$1,Calendrier!AM155="R"),Calendrier!$A155,"")</f>
        <v/>
      </c>
      <c r="AL154" s="173" t="str">
        <f>IF(AND(AL$1=Calendrier!AN$1,Calendrier!AN155="R"),Calendrier!$A155,"")</f>
        <v/>
      </c>
      <c r="AM154" s="173" t="str">
        <f>IF(AND(AM$1=Calendrier!AO$1,Calendrier!AO155="R"),Calendrier!$A155,"")</f>
        <v/>
      </c>
      <c r="AN154" s="173" t="str">
        <f>IF(AND(AN$1=Calendrier!AP$1,Calendrier!AP155="R"),Calendrier!$A155,"")</f>
        <v/>
      </c>
      <c r="AO154" s="173" t="str">
        <f>IF(AND(AO$1=Calendrier!AQ$1,Calendrier!AQ155="R"),Calendrier!$A155,"")</f>
        <v/>
      </c>
      <c r="AP154" s="173" t="str">
        <f>IF(AND(AP$1=Calendrier!AR$1,Calendrier!AR155="R"),Calendrier!$A155,"")</f>
        <v/>
      </c>
      <c r="AQ154" s="173" t="str">
        <f>IF(AND(AQ$1=Calendrier!AS$1,Calendrier!AS155="R"),Calendrier!$A155,"")</f>
        <v/>
      </c>
      <c r="AR154" s="173" t="str">
        <f>IF(AND(AR$1=Calendrier!AT$1,Calendrier!AT155="R"),Calendrier!$A155,"")</f>
        <v/>
      </c>
      <c r="AS154" s="173" t="str">
        <f>IF(AND(AS$1=Calendrier!AU$1,Calendrier!AU155="R"),Calendrier!$A155,"")</f>
        <v/>
      </c>
      <c r="AT154" s="173" t="str">
        <f>IF(AND(AT$1=Calendrier!AV$1,Calendrier!AV155="R"),Calendrier!$A155,"")</f>
        <v/>
      </c>
      <c r="AU154" s="173" t="str">
        <f>IF(AND(AU$1=Calendrier!AW$1,Calendrier!AW155="R"),Calendrier!$A155,"")</f>
        <v/>
      </c>
      <c r="AV154" s="173" t="str">
        <f>IF(AND(AV$1=Calendrier!AX$1,Calendrier!AX155="R"),Calendrier!$A155,"")</f>
        <v/>
      </c>
      <c r="AW154" s="173" t="str">
        <f>IF(AND(AW$1=Calendrier!AY$1,Calendrier!AY155="R"),Calendrier!$A155,"")</f>
        <v/>
      </c>
      <c r="AX154" s="173" t="str">
        <f>IF(AND(AX$1=Calendrier!AZ$1,Calendrier!AZ155="R"),Calendrier!$A155,"")</f>
        <v/>
      </c>
      <c r="AY154" s="173" t="str">
        <f>IF(AND(AY$1=Calendrier!BA$1,Calendrier!BA155="R"),Calendrier!$A155,"")</f>
        <v/>
      </c>
      <c r="AZ154" s="173" t="str">
        <f>IF(AND(AZ$1=Calendrier!BB$1,Calendrier!BB155="R"),Calendrier!$A155,"")</f>
        <v/>
      </c>
    </row>
    <row r="155" spans="1:52" x14ac:dyDescent="0.2">
      <c r="A155" s="173" t="str">
        <f>IF(AND(A$1=Calendrier!C$1,Calendrier!C156="R"),Calendrier!$A156,"")</f>
        <v/>
      </c>
      <c r="B155" s="173" t="str">
        <f>IF(AND(B$1=Calendrier!D$1,Calendrier!D156="R"),Calendrier!$A156,"")</f>
        <v/>
      </c>
      <c r="C155" s="173" t="str">
        <f>IF(AND(C$1=Calendrier!E$1,Calendrier!E156="R"),Calendrier!$A156,"")</f>
        <v/>
      </c>
      <c r="D155" s="173" t="str">
        <f>IF(AND(D$1=Calendrier!F$1,Calendrier!F156="R"),Calendrier!$A156,"")</f>
        <v/>
      </c>
      <c r="E155" s="173" t="str">
        <f>IF(AND(E$1=Calendrier!G$1,Calendrier!G156="R"),Calendrier!$A156,"")</f>
        <v/>
      </c>
      <c r="F155" s="173" t="str">
        <f>IF(AND(F$1=Calendrier!H$1,Calendrier!H156="R"),Calendrier!$A156,"")</f>
        <v/>
      </c>
      <c r="G155" s="173" t="str">
        <f>IF(AND(G$1=Calendrier!I$1,Calendrier!I156="R"),Calendrier!$A156,"")</f>
        <v/>
      </c>
      <c r="H155" s="173" t="str">
        <f>IF(AND(H$1=Calendrier!J$1,Calendrier!J156="R"),Calendrier!$A156,"")</f>
        <v/>
      </c>
      <c r="I155" s="173" t="str">
        <f>IF(AND(I$1=Calendrier!K$1,Calendrier!K156="R"),Calendrier!$A156,"")</f>
        <v/>
      </c>
      <c r="J155" s="173" t="str">
        <f>IF(AND(J$1=Calendrier!L$1,Calendrier!L156="R"),Calendrier!$A156,"")</f>
        <v/>
      </c>
      <c r="K155" s="173" t="str">
        <f>IF(AND(K$1=Calendrier!M$1,Calendrier!M156="R"),Calendrier!$A156,"")</f>
        <v/>
      </c>
      <c r="L155" s="173" t="str">
        <f>IF(AND(L$1=Calendrier!N$1,Calendrier!N156="R"),Calendrier!$A156,"")</f>
        <v/>
      </c>
      <c r="M155" s="173" t="str">
        <f>IF(AND(M$1=Calendrier!O$1,Calendrier!O156="R"),Calendrier!$A156,"")</f>
        <v/>
      </c>
      <c r="N155" s="173" t="str">
        <f>IF(AND(N$1=Calendrier!P$1,Calendrier!P156="R"),Calendrier!$A156,"")</f>
        <v/>
      </c>
      <c r="O155" s="173" t="str">
        <f>IF(AND(O$1=Calendrier!Q$1,Calendrier!Q156="R"),Calendrier!$A156,"")</f>
        <v/>
      </c>
      <c r="P155" s="173" t="str">
        <f>IF(AND(P$1=Calendrier!R$1,Calendrier!R156="R"),Calendrier!$A156,"")</f>
        <v/>
      </c>
      <c r="Q155" s="173" t="str">
        <f>IF(AND(Q$1=Calendrier!S$1,Calendrier!S156="R"),Calendrier!$A156,"")</f>
        <v/>
      </c>
      <c r="R155" s="173" t="str">
        <f>IF(AND(R$1=Calendrier!T$1,Calendrier!T156="R"),Calendrier!$A156,"")</f>
        <v/>
      </c>
      <c r="S155" s="173" t="str">
        <f>IF(AND(S$1=Calendrier!U$1,Calendrier!U156="R"),Calendrier!$A156,"")</f>
        <v/>
      </c>
      <c r="T155" s="173" t="str">
        <f>IF(AND(T$1=Calendrier!V$1,Calendrier!V156="R"),Calendrier!$A156,"")</f>
        <v/>
      </c>
      <c r="U155" s="173" t="str">
        <f>IF(AND(U$1=Calendrier!W$1,Calendrier!W156="R"),Calendrier!$A156,"")</f>
        <v/>
      </c>
      <c r="V155" s="173" t="str">
        <f>IF(AND(V$1=Calendrier!X$1,Calendrier!X156="R"),Calendrier!$A156,"")</f>
        <v/>
      </c>
      <c r="W155" s="173" t="str">
        <f>IF(AND(W$1=Calendrier!Y$1,Calendrier!Y156="R"),Calendrier!$A156,"")</f>
        <v/>
      </c>
      <c r="X155" s="173" t="str">
        <f>IF(AND(X$1=Calendrier!Z$1,Calendrier!Z156="R"),Calendrier!$A156,"")</f>
        <v/>
      </c>
      <c r="Y155" s="173" t="str">
        <f>IF(AND(Y$1=Calendrier!AA$1,Calendrier!AA156="R"),Calendrier!$A156,"")</f>
        <v/>
      </c>
      <c r="Z155" s="173" t="str">
        <f>IF(AND(Z$1=Calendrier!AB$1,Calendrier!AB156="R"),Calendrier!$A156,"")</f>
        <v/>
      </c>
      <c r="AA155" s="173" t="str">
        <f>IF(AND(AA$1=Calendrier!AC$1,Calendrier!AC156="R"),Calendrier!$A156,"")</f>
        <v/>
      </c>
      <c r="AB155" s="173" t="str">
        <f>IF(AND(AB$1=Calendrier!AD$1,Calendrier!AD156="R"),Calendrier!$A156,"")</f>
        <v/>
      </c>
      <c r="AC155" s="173" t="str">
        <f>IF(AND(AC$1=Calendrier!AE$1,Calendrier!AE156="R"),Calendrier!$A156,"")</f>
        <v/>
      </c>
      <c r="AD155" s="173" t="str">
        <f>IF(AND(AD$1=Calendrier!AF$1,Calendrier!AF156="R"),Calendrier!$A156,"")</f>
        <v/>
      </c>
      <c r="AE155" s="173" t="str">
        <f>IF(AND(AE$1=Calendrier!AG$1,Calendrier!AG156="R"),Calendrier!$A156,"")</f>
        <v/>
      </c>
      <c r="AF155" s="173" t="str">
        <f>IF(AND(AF$1=Calendrier!AH$1,Calendrier!AH156="R"),Calendrier!$A156,"")</f>
        <v/>
      </c>
      <c r="AG155" s="173" t="str">
        <f>IF(AND(AG$1=Calendrier!AI$1,Calendrier!AI156="R"),Calendrier!$A156,"")</f>
        <v/>
      </c>
      <c r="AH155" s="173" t="str">
        <f>IF(AND(AH$1=Calendrier!AJ$1,Calendrier!AJ156="R"),Calendrier!$A156,"")</f>
        <v/>
      </c>
      <c r="AI155" s="173" t="str">
        <f>IF(AND(AI$1=Calendrier!AK$1,Calendrier!AK156="R"),Calendrier!$A156,"")</f>
        <v/>
      </c>
      <c r="AJ155" s="173" t="str">
        <f>IF(AND(AJ$1=Calendrier!AL$1,Calendrier!AL156="R"),Calendrier!$A156,"")</f>
        <v/>
      </c>
      <c r="AK155" s="173" t="str">
        <f>IF(AND(AK$1=Calendrier!AM$1,Calendrier!AM156="R"),Calendrier!$A156,"")</f>
        <v/>
      </c>
      <c r="AL155" s="173" t="str">
        <f>IF(AND(AL$1=Calendrier!AN$1,Calendrier!AN156="R"),Calendrier!$A156,"")</f>
        <v/>
      </c>
      <c r="AM155" s="173" t="str">
        <f>IF(AND(AM$1=Calendrier!AO$1,Calendrier!AO156="R"),Calendrier!$A156,"")</f>
        <v/>
      </c>
      <c r="AN155" s="173" t="str">
        <f>IF(AND(AN$1=Calendrier!AP$1,Calendrier!AP156="R"),Calendrier!$A156,"")</f>
        <v/>
      </c>
      <c r="AO155" s="173" t="str">
        <f>IF(AND(AO$1=Calendrier!AQ$1,Calendrier!AQ156="R"),Calendrier!$A156,"")</f>
        <v/>
      </c>
      <c r="AP155" s="173" t="str">
        <f>IF(AND(AP$1=Calendrier!AR$1,Calendrier!AR156="R"),Calendrier!$A156,"")</f>
        <v/>
      </c>
      <c r="AQ155" s="173" t="str">
        <f>IF(AND(AQ$1=Calendrier!AS$1,Calendrier!AS156="R"),Calendrier!$A156,"")</f>
        <v/>
      </c>
      <c r="AR155" s="173" t="str">
        <f>IF(AND(AR$1=Calendrier!AT$1,Calendrier!AT156="R"),Calendrier!$A156,"")</f>
        <v/>
      </c>
      <c r="AS155" s="173" t="str">
        <f>IF(AND(AS$1=Calendrier!AU$1,Calendrier!AU156="R"),Calendrier!$A156,"")</f>
        <v/>
      </c>
      <c r="AT155" s="173" t="str">
        <f>IF(AND(AT$1=Calendrier!AV$1,Calendrier!AV156="R"),Calendrier!$A156,"")</f>
        <v/>
      </c>
      <c r="AU155" s="173" t="str">
        <f>IF(AND(AU$1=Calendrier!AW$1,Calendrier!AW156="R"),Calendrier!$A156,"")</f>
        <v/>
      </c>
      <c r="AV155" s="173" t="str">
        <f>IF(AND(AV$1=Calendrier!AX$1,Calendrier!AX156="R"),Calendrier!$A156,"")</f>
        <v/>
      </c>
      <c r="AW155" s="173" t="str">
        <f>IF(AND(AW$1=Calendrier!AY$1,Calendrier!AY156="R"),Calendrier!$A156,"")</f>
        <v/>
      </c>
      <c r="AX155" s="173" t="str">
        <f>IF(AND(AX$1=Calendrier!AZ$1,Calendrier!AZ156="R"),Calendrier!$A156,"")</f>
        <v/>
      </c>
      <c r="AY155" s="173" t="str">
        <f>IF(AND(AY$1=Calendrier!BA$1,Calendrier!BA156="R"),Calendrier!$A156,"")</f>
        <v/>
      </c>
      <c r="AZ155" s="173" t="str">
        <f>IF(AND(AZ$1=Calendrier!BB$1,Calendrier!BB156="R"),Calendrier!$A156,"")</f>
        <v/>
      </c>
    </row>
    <row r="156" spans="1:52" x14ac:dyDescent="0.2">
      <c r="A156" s="173" t="str">
        <f>IF(AND(A$1=Calendrier!C$1,Calendrier!C157="R"),Calendrier!$A157,"")</f>
        <v/>
      </c>
      <c r="B156" s="173" t="str">
        <f>IF(AND(B$1=Calendrier!D$1,Calendrier!D157="R"),Calendrier!$A157,"")</f>
        <v/>
      </c>
      <c r="C156" s="173" t="str">
        <f>IF(AND(C$1=Calendrier!E$1,Calendrier!E157="R"),Calendrier!$A157,"")</f>
        <v/>
      </c>
      <c r="D156" s="173" t="str">
        <f>IF(AND(D$1=Calendrier!F$1,Calendrier!F157="R"),Calendrier!$A157,"")</f>
        <v/>
      </c>
      <c r="E156" s="173" t="str">
        <f>IF(AND(E$1=Calendrier!G$1,Calendrier!G157="R"),Calendrier!$A157,"")</f>
        <v/>
      </c>
      <c r="F156" s="173" t="str">
        <f>IF(AND(F$1=Calendrier!H$1,Calendrier!H157="R"),Calendrier!$A157,"")</f>
        <v/>
      </c>
      <c r="G156" s="173" t="str">
        <f>IF(AND(G$1=Calendrier!I$1,Calendrier!I157="R"),Calendrier!$A157,"")</f>
        <v/>
      </c>
      <c r="H156" s="173" t="str">
        <f>IF(AND(H$1=Calendrier!J$1,Calendrier!J157="R"),Calendrier!$A157,"")</f>
        <v/>
      </c>
      <c r="I156" s="173" t="str">
        <f>IF(AND(I$1=Calendrier!K$1,Calendrier!K157="R"),Calendrier!$A157,"")</f>
        <v/>
      </c>
      <c r="J156" s="173" t="str">
        <f>IF(AND(J$1=Calendrier!L$1,Calendrier!L157="R"),Calendrier!$A157,"")</f>
        <v/>
      </c>
      <c r="K156" s="173" t="str">
        <f>IF(AND(K$1=Calendrier!M$1,Calendrier!M157="R"),Calendrier!$A157,"")</f>
        <v/>
      </c>
      <c r="L156" s="173" t="str">
        <f>IF(AND(L$1=Calendrier!N$1,Calendrier!N157="R"),Calendrier!$A157,"")</f>
        <v/>
      </c>
      <c r="M156" s="173" t="str">
        <f>IF(AND(M$1=Calendrier!O$1,Calendrier!O157="R"),Calendrier!$A157,"")</f>
        <v/>
      </c>
      <c r="N156" s="173" t="str">
        <f>IF(AND(N$1=Calendrier!P$1,Calendrier!P157="R"),Calendrier!$A157,"")</f>
        <v/>
      </c>
      <c r="O156" s="173" t="str">
        <f>IF(AND(O$1=Calendrier!Q$1,Calendrier!Q157="R"),Calendrier!$A157,"")</f>
        <v/>
      </c>
      <c r="P156" s="173" t="str">
        <f>IF(AND(P$1=Calendrier!R$1,Calendrier!R157="R"),Calendrier!$A157,"")</f>
        <v/>
      </c>
      <c r="Q156" s="173" t="str">
        <f>IF(AND(Q$1=Calendrier!S$1,Calendrier!S157="R"),Calendrier!$A157,"")</f>
        <v/>
      </c>
      <c r="R156" s="173" t="str">
        <f>IF(AND(R$1=Calendrier!T$1,Calendrier!T157="R"),Calendrier!$A157,"")</f>
        <v/>
      </c>
      <c r="S156" s="173" t="str">
        <f>IF(AND(S$1=Calendrier!U$1,Calendrier!U157="R"),Calendrier!$A157,"")</f>
        <v/>
      </c>
      <c r="T156" s="173" t="str">
        <f>IF(AND(T$1=Calendrier!V$1,Calendrier!V157="R"),Calendrier!$A157,"")</f>
        <v/>
      </c>
      <c r="U156" s="173" t="str">
        <f>IF(AND(U$1=Calendrier!W$1,Calendrier!W157="R"),Calendrier!$A157,"")</f>
        <v/>
      </c>
      <c r="V156" s="173" t="str">
        <f>IF(AND(V$1=Calendrier!X$1,Calendrier!X157="R"),Calendrier!$A157,"")</f>
        <v/>
      </c>
      <c r="W156" s="173" t="str">
        <f>IF(AND(W$1=Calendrier!Y$1,Calendrier!Y157="R"),Calendrier!$A157,"")</f>
        <v/>
      </c>
      <c r="X156" s="173" t="str">
        <f>IF(AND(X$1=Calendrier!Z$1,Calendrier!Z157="R"),Calendrier!$A157,"")</f>
        <v/>
      </c>
      <c r="Y156" s="173" t="str">
        <f>IF(AND(Y$1=Calendrier!AA$1,Calendrier!AA157="R"),Calendrier!$A157,"")</f>
        <v/>
      </c>
      <c r="Z156" s="173" t="str">
        <f>IF(AND(Z$1=Calendrier!AB$1,Calendrier!AB157="R"),Calendrier!$A157,"")</f>
        <v/>
      </c>
      <c r="AA156" s="173" t="str">
        <f>IF(AND(AA$1=Calendrier!AC$1,Calendrier!AC157="R"),Calendrier!$A157,"")</f>
        <v/>
      </c>
      <c r="AB156" s="173" t="str">
        <f>IF(AND(AB$1=Calendrier!AD$1,Calendrier!AD157="R"),Calendrier!$A157,"")</f>
        <v/>
      </c>
      <c r="AC156" s="173" t="str">
        <f>IF(AND(AC$1=Calendrier!AE$1,Calendrier!AE157="R"),Calendrier!$A157,"")</f>
        <v/>
      </c>
      <c r="AD156" s="173" t="str">
        <f>IF(AND(AD$1=Calendrier!AF$1,Calendrier!AF157="R"),Calendrier!$A157,"")</f>
        <v/>
      </c>
      <c r="AE156" s="173" t="str">
        <f>IF(AND(AE$1=Calendrier!AG$1,Calendrier!AG157="R"),Calendrier!$A157,"")</f>
        <v/>
      </c>
      <c r="AF156" s="173" t="str">
        <f>IF(AND(AF$1=Calendrier!AH$1,Calendrier!AH157="R"),Calendrier!$A157,"")</f>
        <v/>
      </c>
      <c r="AG156" s="173" t="str">
        <f>IF(AND(AG$1=Calendrier!AI$1,Calendrier!AI157="R"),Calendrier!$A157,"")</f>
        <v/>
      </c>
      <c r="AH156" s="173" t="str">
        <f>IF(AND(AH$1=Calendrier!AJ$1,Calendrier!AJ157="R"),Calendrier!$A157,"")</f>
        <v/>
      </c>
      <c r="AI156" s="173" t="str">
        <f>IF(AND(AI$1=Calendrier!AK$1,Calendrier!AK157="R"),Calendrier!$A157,"")</f>
        <v/>
      </c>
      <c r="AJ156" s="173" t="str">
        <f>IF(AND(AJ$1=Calendrier!AL$1,Calendrier!AL157="R"),Calendrier!$A157,"")</f>
        <v/>
      </c>
      <c r="AK156" s="173" t="str">
        <f>IF(AND(AK$1=Calendrier!AM$1,Calendrier!AM157="R"),Calendrier!$A157,"")</f>
        <v/>
      </c>
      <c r="AL156" s="173" t="str">
        <f>IF(AND(AL$1=Calendrier!AN$1,Calendrier!AN157="R"),Calendrier!$A157,"")</f>
        <v/>
      </c>
      <c r="AM156" s="173" t="str">
        <f>IF(AND(AM$1=Calendrier!AO$1,Calendrier!AO157="R"),Calendrier!$A157,"")</f>
        <v/>
      </c>
      <c r="AN156" s="173" t="str">
        <f>IF(AND(AN$1=Calendrier!AP$1,Calendrier!AP157="R"),Calendrier!$A157,"")</f>
        <v/>
      </c>
      <c r="AO156" s="173" t="str">
        <f>IF(AND(AO$1=Calendrier!AQ$1,Calendrier!AQ157="R"),Calendrier!$A157,"")</f>
        <v/>
      </c>
      <c r="AP156" s="173" t="str">
        <f>IF(AND(AP$1=Calendrier!AR$1,Calendrier!AR157="R"),Calendrier!$A157,"")</f>
        <v/>
      </c>
      <c r="AQ156" s="173" t="str">
        <f>IF(AND(AQ$1=Calendrier!AS$1,Calendrier!AS157="R"),Calendrier!$A157,"")</f>
        <v/>
      </c>
      <c r="AR156" s="173" t="str">
        <f>IF(AND(AR$1=Calendrier!AT$1,Calendrier!AT157="R"),Calendrier!$A157,"")</f>
        <v/>
      </c>
      <c r="AS156" s="173" t="str">
        <f>IF(AND(AS$1=Calendrier!AU$1,Calendrier!AU157="R"),Calendrier!$A157,"")</f>
        <v/>
      </c>
      <c r="AT156" s="173" t="str">
        <f>IF(AND(AT$1=Calendrier!AV$1,Calendrier!AV157="R"),Calendrier!$A157,"")</f>
        <v/>
      </c>
      <c r="AU156" s="173" t="str">
        <f>IF(AND(AU$1=Calendrier!AW$1,Calendrier!AW157="R"),Calendrier!$A157,"")</f>
        <v/>
      </c>
      <c r="AV156" s="173" t="str">
        <f>IF(AND(AV$1=Calendrier!AX$1,Calendrier!AX157="R"),Calendrier!$A157,"")</f>
        <v/>
      </c>
      <c r="AW156" s="173" t="str">
        <f>IF(AND(AW$1=Calendrier!AY$1,Calendrier!AY157="R"),Calendrier!$A157,"")</f>
        <v/>
      </c>
      <c r="AX156" s="173" t="str">
        <f>IF(AND(AX$1=Calendrier!AZ$1,Calendrier!AZ157="R"),Calendrier!$A157,"")</f>
        <v/>
      </c>
      <c r="AY156" s="173" t="str">
        <f>IF(AND(AY$1=Calendrier!BA$1,Calendrier!BA157="R"),Calendrier!$A157,"")</f>
        <v/>
      </c>
      <c r="AZ156" s="173" t="str">
        <f>IF(AND(AZ$1=Calendrier!BB$1,Calendrier!BB157="R"),Calendrier!$A157,"")</f>
        <v/>
      </c>
    </row>
    <row r="157" spans="1:52" x14ac:dyDescent="0.2">
      <c r="A157" s="173" t="str">
        <f>IF(AND(A$1=Calendrier!C$1,Calendrier!C158="R"),Calendrier!$A158,"")</f>
        <v/>
      </c>
      <c r="B157" s="173" t="str">
        <f>IF(AND(B$1=Calendrier!D$1,Calendrier!D158="R"),Calendrier!$A158,"")</f>
        <v/>
      </c>
      <c r="C157" s="173" t="str">
        <f>IF(AND(C$1=Calendrier!E$1,Calendrier!E158="R"),Calendrier!$A158,"")</f>
        <v/>
      </c>
      <c r="D157" s="173" t="str">
        <f>IF(AND(D$1=Calendrier!F$1,Calendrier!F158="R"),Calendrier!$A158,"")</f>
        <v/>
      </c>
      <c r="E157" s="173" t="str">
        <f>IF(AND(E$1=Calendrier!G$1,Calendrier!G158="R"),Calendrier!$A158,"")</f>
        <v/>
      </c>
      <c r="F157" s="173" t="str">
        <f>IF(AND(F$1=Calendrier!H$1,Calendrier!H158="R"),Calendrier!$A158,"")</f>
        <v/>
      </c>
      <c r="G157" s="173" t="str">
        <f>IF(AND(G$1=Calendrier!I$1,Calendrier!I158="R"),Calendrier!$A158,"")</f>
        <v/>
      </c>
      <c r="H157" s="173" t="str">
        <f>IF(AND(H$1=Calendrier!J$1,Calendrier!J158="R"),Calendrier!$A158,"")</f>
        <v/>
      </c>
      <c r="I157" s="173" t="str">
        <f>IF(AND(I$1=Calendrier!K$1,Calendrier!K158="R"),Calendrier!$A158,"")</f>
        <v/>
      </c>
      <c r="J157" s="173" t="str">
        <f>IF(AND(J$1=Calendrier!L$1,Calendrier!L158="R"),Calendrier!$A158,"")</f>
        <v/>
      </c>
      <c r="K157" s="173" t="str">
        <f>IF(AND(K$1=Calendrier!M$1,Calendrier!M158="R"),Calendrier!$A158,"")</f>
        <v/>
      </c>
      <c r="L157" s="173" t="str">
        <f>IF(AND(L$1=Calendrier!N$1,Calendrier!N158="R"),Calendrier!$A158,"")</f>
        <v/>
      </c>
      <c r="M157" s="173" t="str">
        <f>IF(AND(M$1=Calendrier!O$1,Calendrier!O158="R"),Calendrier!$A158,"")</f>
        <v/>
      </c>
      <c r="N157" s="173" t="str">
        <f>IF(AND(N$1=Calendrier!P$1,Calendrier!P158="R"),Calendrier!$A158,"")</f>
        <v/>
      </c>
      <c r="O157" s="173" t="str">
        <f>IF(AND(O$1=Calendrier!Q$1,Calendrier!Q158="R"),Calendrier!$A158,"")</f>
        <v/>
      </c>
      <c r="P157" s="173" t="str">
        <f>IF(AND(P$1=Calendrier!R$1,Calendrier!R158="R"),Calendrier!$A158,"")</f>
        <v/>
      </c>
      <c r="Q157" s="173" t="str">
        <f>IF(AND(Q$1=Calendrier!S$1,Calendrier!S158="R"),Calendrier!$A158,"")</f>
        <v/>
      </c>
      <c r="R157" s="173" t="str">
        <f>IF(AND(R$1=Calendrier!T$1,Calendrier!T158="R"),Calendrier!$A158,"")</f>
        <v/>
      </c>
      <c r="S157" s="173" t="str">
        <f>IF(AND(S$1=Calendrier!U$1,Calendrier!U158="R"),Calendrier!$A158,"")</f>
        <v/>
      </c>
      <c r="T157" s="173" t="str">
        <f>IF(AND(T$1=Calendrier!V$1,Calendrier!V158="R"),Calendrier!$A158,"")</f>
        <v/>
      </c>
      <c r="U157" s="173" t="str">
        <f>IF(AND(U$1=Calendrier!W$1,Calendrier!W158="R"),Calendrier!$A158,"")</f>
        <v/>
      </c>
      <c r="V157" s="173" t="str">
        <f>IF(AND(V$1=Calendrier!X$1,Calendrier!X158="R"),Calendrier!$A158,"")</f>
        <v/>
      </c>
      <c r="W157" s="173" t="str">
        <f>IF(AND(W$1=Calendrier!Y$1,Calendrier!Y158="R"),Calendrier!$A158,"")</f>
        <v/>
      </c>
      <c r="X157" s="173" t="str">
        <f>IF(AND(X$1=Calendrier!Z$1,Calendrier!Z158="R"),Calendrier!$A158,"")</f>
        <v/>
      </c>
      <c r="Y157" s="173" t="str">
        <f>IF(AND(Y$1=Calendrier!AA$1,Calendrier!AA158="R"),Calendrier!$A158,"")</f>
        <v/>
      </c>
      <c r="Z157" s="173" t="str">
        <f>IF(AND(Z$1=Calendrier!AB$1,Calendrier!AB158="R"),Calendrier!$A158,"")</f>
        <v/>
      </c>
      <c r="AA157" s="173" t="str">
        <f>IF(AND(AA$1=Calendrier!AC$1,Calendrier!AC158="R"),Calendrier!$A158,"")</f>
        <v/>
      </c>
      <c r="AB157" s="173" t="str">
        <f>IF(AND(AB$1=Calendrier!AD$1,Calendrier!AD158="R"),Calendrier!$A158,"")</f>
        <v/>
      </c>
      <c r="AC157" s="173" t="str">
        <f>IF(AND(AC$1=Calendrier!AE$1,Calendrier!AE158="R"),Calendrier!$A158,"")</f>
        <v/>
      </c>
      <c r="AD157" s="173" t="str">
        <f>IF(AND(AD$1=Calendrier!AF$1,Calendrier!AF158="R"),Calendrier!$A158,"")</f>
        <v/>
      </c>
      <c r="AE157" s="173" t="str">
        <f>IF(AND(AE$1=Calendrier!AG$1,Calendrier!AG158="R"),Calendrier!$A158,"")</f>
        <v/>
      </c>
      <c r="AF157" s="173" t="str">
        <f>IF(AND(AF$1=Calendrier!AH$1,Calendrier!AH158="R"),Calendrier!$A158,"")</f>
        <v/>
      </c>
      <c r="AG157" s="173" t="str">
        <f>IF(AND(AG$1=Calendrier!AI$1,Calendrier!AI158="R"),Calendrier!$A158,"")</f>
        <v/>
      </c>
      <c r="AH157" s="173" t="str">
        <f>IF(AND(AH$1=Calendrier!AJ$1,Calendrier!AJ158="R"),Calendrier!$A158,"")</f>
        <v/>
      </c>
      <c r="AI157" s="173" t="str">
        <f>IF(AND(AI$1=Calendrier!AK$1,Calendrier!AK158="R"),Calendrier!$A158,"")</f>
        <v/>
      </c>
      <c r="AJ157" s="173" t="str">
        <f>IF(AND(AJ$1=Calendrier!AL$1,Calendrier!AL158="R"),Calendrier!$A158,"")</f>
        <v/>
      </c>
      <c r="AK157" s="173" t="str">
        <f>IF(AND(AK$1=Calendrier!AM$1,Calendrier!AM158="R"),Calendrier!$A158,"")</f>
        <v/>
      </c>
      <c r="AL157" s="173" t="str">
        <f>IF(AND(AL$1=Calendrier!AN$1,Calendrier!AN158="R"),Calendrier!$A158,"")</f>
        <v/>
      </c>
      <c r="AM157" s="173" t="str">
        <f>IF(AND(AM$1=Calendrier!AO$1,Calendrier!AO158="R"),Calendrier!$A158,"")</f>
        <v/>
      </c>
      <c r="AN157" s="173" t="str">
        <f>IF(AND(AN$1=Calendrier!AP$1,Calendrier!AP158="R"),Calendrier!$A158,"")</f>
        <v/>
      </c>
      <c r="AO157" s="173" t="str">
        <f>IF(AND(AO$1=Calendrier!AQ$1,Calendrier!AQ158="R"),Calendrier!$A158,"")</f>
        <v/>
      </c>
      <c r="AP157" s="173" t="str">
        <f>IF(AND(AP$1=Calendrier!AR$1,Calendrier!AR158="R"),Calendrier!$A158,"")</f>
        <v/>
      </c>
      <c r="AQ157" s="173" t="str">
        <f>IF(AND(AQ$1=Calendrier!AS$1,Calendrier!AS158="R"),Calendrier!$A158,"")</f>
        <v/>
      </c>
      <c r="AR157" s="173" t="str">
        <f>IF(AND(AR$1=Calendrier!AT$1,Calendrier!AT158="R"),Calendrier!$A158,"")</f>
        <v/>
      </c>
      <c r="AS157" s="173" t="str">
        <f>IF(AND(AS$1=Calendrier!AU$1,Calendrier!AU158="R"),Calendrier!$A158,"")</f>
        <v/>
      </c>
      <c r="AT157" s="173" t="str">
        <f>IF(AND(AT$1=Calendrier!AV$1,Calendrier!AV158="R"),Calendrier!$A158,"")</f>
        <v/>
      </c>
      <c r="AU157" s="173" t="str">
        <f>IF(AND(AU$1=Calendrier!AW$1,Calendrier!AW158="R"),Calendrier!$A158,"")</f>
        <v/>
      </c>
      <c r="AV157" s="173" t="str">
        <f>IF(AND(AV$1=Calendrier!AX$1,Calendrier!AX158="R"),Calendrier!$A158,"")</f>
        <v/>
      </c>
      <c r="AW157" s="173" t="str">
        <f>IF(AND(AW$1=Calendrier!AY$1,Calendrier!AY158="R"),Calendrier!$A158,"")</f>
        <v/>
      </c>
      <c r="AX157" s="173" t="str">
        <f>IF(AND(AX$1=Calendrier!AZ$1,Calendrier!AZ158="R"),Calendrier!$A158,"")</f>
        <v/>
      </c>
      <c r="AY157" s="173" t="str">
        <f>IF(AND(AY$1=Calendrier!BA$1,Calendrier!BA158="R"),Calendrier!$A158,"")</f>
        <v/>
      </c>
      <c r="AZ157" s="173" t="str">
        <f>IF(AND(AZ$1=Calendrier!BB$1,Calendrier!BB158="R"),Calendrier!$A158,"")</f>
        <v/>
      </c>
    </row>
    <row r="158" spans="1:52" x14ac:dyDescent="0.2">
      <c r="A158" s="173" t="str">
        <f>IF(AND(A$1=Calendrier!C$1,Calendrier!C159="R"),Calendrier!$A159,"")</f>
        <v/>
      </c>
      <c r="B158" s="173" t="str">
        <f>IF(AND(B$1=Calendrier!D$1,Calendrier!D159="R"),Calendrier!$A159,"")</f>
        <v/>
      </c>
      <c r="C158" s="173" t="str">
        <f>IF(AND(C$1=Calendrier!E$1,Calendrier!E159="R"),Calendrier!$A159,"")</f>
        <v/>
      </c>
      <c r="D158" s="173" t="str">
        <f>IF(AND(D$1=Calendrier!F$1,Calendrier!F159="R"),Calendrier!$A159,"")</f>
        <v/>
      </c>
      <c r="E158" s="173" t="str">
        <f>IF(AND(E$1=Calendrier!G$1,Calendrier!G159="R"),Calendrier!$A159,"")</f>
        <v/>
      </c>
      <c r="F158" s="173" t="str">
        <f>IF(AND(F$1=Calendrier!H$1,Calendrier!H159="R"),Calendrier!$A159,"")</f>
        <v/>
      </c>
      <c r="G158" s="173" t="str">
        <f>IF(AND(G$1=Calendrier!I$1,Calendrier!I159="R"),Calendrier!$A159,"")</f>
        <v/>
      </c>
      <c r="H158" s="173" t="str">
        <f>IF(AND(H$1=Calendrier!J$1,Calendrier!J159="R"),Calendrier!$A159,"")</f>
        <v/>
      </c>
      <c r="I158" s="173" t="str">
        <f>IF(AND(I$1=Calendrier!K$1,Calendrier!K159="R"),Calendrier!$A159,"")</f>
        <v/>
      </c>
      <c r="J158" s="173" t="str">
        <f>IF(AND(J$1=Calendrier!L$1,Calendrier!L159="R"),Calendrier!$A159,"")</f>
        <v/>
      </c>
      <c r="K158" s="173" t="str">
        <f>IF(AND(K$1=Calendrier!M$1,Calendrier!M159="R"),Calendrier!$A159,"")</f>
        <v/>
      </c>
      <c r="L158" s="173" t="str">
        <f>IF(AND(L$1=Calendrier!N$1,Calendrier!N159="R"),Calendrier!$A159,"")</f>
        <v/>
      </c>
      <c r="M158" s="173" t="str">
        <f>IF(AND(M$1=Calendrier!O$1,Calendrier!O159="R"),Calendrier!$A159,"")</f>
        <v/>
      </c>
      <c r="N158" s="173" t="str">
        <f>IF(AND(N$1=Calendrier!P$1,Calendrier!P159="R"),Calendrier!$A159,"")</f>
        <v/>
      </c>
      <c r="O158" s="173" t="str">
        <f>IF(AND(O$1=Calendrier!Q$1,Calendrier!Q159="R"),Calendrier!$A159,"")</f>
        <v/>
      </c>
      <c r="P158" s="173" t="str">
        <f>IF(AND(P$1=Calendrier!R$1,Calendrier!R159="R"),Calendrier!$A159,"")</f>
        <v/>
      </c>
      <c r="Q158" s="173" t="str">
        <f>IF(AND(Q$1=Calendrier!S$1,Calendrier!S159="R"),Calendrier!$A159,"")</f>
        <v/>
      </c>
      <c r="R158" s="173" t="str">
        <f>IF(AND(R$1=Calendrier!T$1,Calendrier!T159="R"),Calendrier!$A159,"")</f>
        <v/>
      </c>
      <c r="S158" s="173" t="str">
        <f>IF(AND(S$1=Calendrier!U$1,Calendrier!U159="R"),Calendrier!$A159,"")</f>
        <v/>
      </c>
      <c r="T158" s="173" t="str">
        <f>IF(AND(T$1=Calendrier!V$1,Calendrier!V159="R"),Calendrier!$A159,"")</f>
        <v/>
      </c>
      <c r="U158" s="173" t="str">
        <f>IF(AND(U$1=Calendrier!W$1,Calendrier!W159="R"),Calendrier!$A159,"")</f>
        <v/>
      </c>
      <c r="V158" s="173" t="str">
        <f>IF(AND(V$1=Calendrier!X$1,Calendrier!X159="R"),Calendrier!$A159,"")</f>
        <v/>
      </c>
      <c r="W158" s="173" t="str">
        <f>IF(AND(W$1=Calendrier!Y$1,Calendrier!Y159="R"),Calendrier!$A159,"")</f>
        <v/>
      </c>
      <c r="X158" s="173" t="str">
        <f>IF(AND(X$1=Calendrier!Z$1,Calendrier!Z159="R"),Calendrier!$A159,"")</f>
        <v/>
      </c>
      <c r="Y158" s="173" t="str">
        <f>IF(AND(Y$1=Calendrier!AA$1,Calendrier!AA159="R"),Calendrier!$A159,"")</f>
        <v/>
      </c>
      <c r="Z158" s="173" t="str">
        <f>IF(AND(Z$1=Calendrier!AB$1,Calendrier!AB159="R"),Calendrier!$A159,"")</f>
        <v/>
      </c>
      <c r="AA158" s="173" t="str">
        <f>IF(AND(AA$1=Calendrier!AC$1,Calendrier!AC159="R"),Calendrier!$A159,"")</f>
        <v/>
      </c>
      <c r="AB158" s="173" t="str">
        <f>IF(AND(AB$1=Calendrier!AD$1,Calendrier!AD159="R"),Calendrier!$A159,"")</f>
        <v/>
      </c>
      <c r="AC158" s="173" t="str">
        <f>IF(AND(AC$1=Calendrier!AE$1,Calendrier!AE159="R"),Calendrier!$A159,"")</f>
        <v/>
      </c>
      <c r="AD158" s="173" t="str">
        <f>IF(AND(AD$1=Calendrier!AF$1,Calendrier!AF159="R"),Calendrier!$A159,"")</f>
        <v/>
      </c>
      <c r="AE158" s="173" t="str">
        <f>IF(AND(AE$1=Calendrier!AG$1,Calendrier!AG159="R"),Calendrier!$A159,"")</f>
        <v/>
      </c>
      <c r="AF158" s="173" t="str">
        <f>IF(AND(AF$1=Calendrier!AH$1,Calendrier!AH159="R"),Calendrier!$A159,"")</f>
        <v/>
      </c>
      <c r="AG158" s="173" t="str">
        <f>IF(AND(AG$1=Calendrier!AI$1,Calendrier!AI159="R"),Calendrier!$A159,"")</f>
        <v/>
      </c>
      <c r="AH158" s="173" t="str">
        <f>IF(AND(AH$1=Calendrier!AJ$1,Calendrier!AJ159="R"),Calendrier!$A159,"")</f>
        <v/>
      </c>
      <c r="AI158" s="173" t="str">
        <f>IF(AND(AI$1=Calendrier!AK$1,Calendrier!AK159="R"),Calendrier!$A159,"")</f>
        <v/>
      </c>
      <c r="AJ158" s="173" t="str">
        <f>IF(AND(AJ$1=Calendrier!AL$1,Calendrier!AL159="R"),Calendrier!$A159,"")</f>
        <v/>
      </c>
      <c r="AK158" s="173" t="str">
        <f>IF(AND(AK$1=Calendrier!AM$1,Calendrier!AM159="R"),Calendrier!$A159,"")</f>
        <v/>
      </c>
      <c r="AL158" s="173" t="str">
        <f>IF(AND(AL$1=Calendrier!AN$1,Calendrier!AN159="R"),Calendrier!$A159,"")</f>
        <v/>
      </c>
      <c r="AM158" s="173" t="str">
        <f>IF(AND(AM$1=Calendrier!AO$1,Calendrier!AO159="R"),Calendrier!$A159,"")</f>
        <v/>
      </c>
      <c r="AN158" s="173" t="str">
        <f>IF(AND(AN$1=Calendrier!AP$1,Calendrier!AP159="R"),Calendrier!$A159,"")</f>
        <v/>
      </c>
      <c r="AO158" s="173" t="str">
        <f>IF(AND(AO$1=Calendrier!AQ$1,Calendrier!AQ159="R"),Calendrier!$A159,"")</f>
        <v/>
      </c>
      <c r="AP158" s="173" t="str">
        <f>IF(AND(AP$1=Calendrier!AR$1,Calendrier!AR159="R"),Calendrier!$A159,"")</f>
        <v/>
      </c>
      <c r="AQ158" s="173" t="str">
        <f>IF(AND(AQ$1=Calendrier!AS$1,Calendrier!AS159="R"),Calendrier!$A159,"")</f>
        <v/>
      </c>
      <c r="AR158" s="173" t="str">
        <f>IF(AND(AR$1=Calendrier!AT$1,Calendrier!AT159="R"),Calendrier!$A159,"")</f>
        <v/>
      </c>
      <c r="AS158" s="173" t="str">
        <f>IF(AND(AS$1=Calendrier!AU$1,Calendrier!AU159="R"),Calendrier!$A159,"")</f>
        <v/>
      </c>
      <c r="AT158" s="173" t="str">
        <f>IF(AND(AT$1=Calendrier!AV$1,Calendrier!AV159="R"),Calendrier!$A159,"")</f>
        <v/>
      </c>
      <c r="AU158" s="173" t="str">
        <f>IF(AND(AU$1=Calendrier!AW$1,Calendrier!AW159="R"),Calendrier!$A159,"")</f>
        <v/>
      </c>
      <c r="AV158" s="173" t="str">
        <f>IF(AND(AV$1=Calendrier!AX$1,Calendrier!AX159="R"),Calendrier!$A159,"")</f>
        <v/>
      </c>
      <c r="AW158" s="173" t="str">
        <f>IF(AND(AW$1=Calendrier!AY$1,Calendrier!AY159="R"),Calendrier!$A159,"")</f>
        <v/>
      </c>
      <c r="AX158" s="173" t="str">
        <f>IF(AND(AX$1=Calendrier!AZ$1,Calendrier!AZ159="R"),Calendrier!$A159,"")</f>
        <v/>
      </c>
      <c r="AY158" s="173" t="str">
        <f>IF(AND(AY$1=Calendrier!BA$1,Calendrier!BA159="R"),Calendrier!$A159,"")</f>
        <v/>
      </c>
      <c r="AZ158" s="173" t="str">
        <f>IF(AND(AZ$1=Calendrier!BB$1,Calendrier!BB159="R"),Calendrier!$A159,"")</f>
        <v/>
      </c>
    </row>
    <row r="159" spans="1:52" x14ac:dyDescent="0.2">
      <c r="A159" s="173" t="str">
        <f>IF(AND(A$1=Calendrier!C$1,Calendrier!C160="R"),Calendrier!$A160,"")</f>
        <v/>
      </c>
      <c r="B159" s="173" t="str">
        <f>IF(AND(B$1=Calendrier!D$1,Calendrier!D160="R"),Calendrier!$A160,"")</f>
        <v/>
      </c>
      <c r="C159" s="173" t="str">
        <f>IF(AND(C$1=Calendrier!E$1,Calendrier!E160="R"),Calendrier!$A160,"")</f>
        <v/>
      </c>
      <c r="D159" s="173" t="str">
        <f>IF(AND(D$1=Calendrier!F$1,Calendrier!F160="R"),Calendrier!$A160,"")</f>
        <v/>
      </c>
      <c r="E159" s="173" t="str">
        <f>IF(AND(E$1=Calendrier!G$1,Calendrier!G160="R"),Calendrier!$A160,"")</f>
        <v/>
      </c>
      <c r="F159" s="173" t="str">
        <f>IF(AND(F$1=Calendrier!H$1,Calendrier!H160="R"),Calendrier!$A160,"")</f>
        <v/>
      </c>
      <c r="G159" s="173" t="str">
        <f>IF(AND(G$1=Calendrier!I$1,Calendrier!I160="R"),Calendrier!$A160,"")</f>
        <v/>
      </c>
      <c r="H159" s="173" t="str">
        <f>IF(AND(H$1=Calendrier!J$1,Calendrier!J160="R"),Calendrier!$A160,"")</f>
        <v/>
      </c>
      <c r="I159" s="173" t="str">
        <f>IF(AND(I$1=Calendrier!K$1,Calendrier!K160="R"),Calendrier!$A160,"")</f>
        <v/>
      </c>
      <c r="J159" s="173" t="str">
        <f>IF(AND(J$1=Calendrier!L$1,Calendrier!L160="R"),Calendrier!$A160,"")</f>
        <v/>
      </c>
      <c r="K159" s="173" t="str">
        <f>IF(AND(K$1=Calendrier!M$1,Calendrier!M160="R"),Calendrier!$A160,"")</f>
        <v/>
      </c>
      <c r="L159" s="173" t="str">
        <f>IF(AND(L$1=Calendrier!N$1,Calendrier!N160="R"),Calendrier!$A160,"")</f>
        <v/>
      </c>
      <c r="M159" s="173" t="str">
        <f>IF(AND(M$1=Calendrier!O$1,Calendrier!O160="R"),Calendrier!$A160,"")</f>
        <v/>
      </c>
      <c r="N159" s="173" t="str">
        <f>IF(AND(N$1=Calendrier!P$1,Calendrier!P160="R"),Calendrier!$A160,"")</f>
        <v/>
      </c>
      <c r="O159" s="173" t="str">
        <f>IF(AND(O$1=Calendrier!Q$1,Calendrier!Q160="R"),Calendrier!$A160,"")</f>
        <v/>
      </c>
      <c r="P159" s="173" t="str">
        <f>IF(AND(P$1=Calendrier!R$1,Calendrier!R160="R"),Calendrier!$A160,"")</f>
        <v/>
      </c>
      <c r="Q159" s="173" t="str">
        <f>IF(AND(Q$1=Calendrier!S$1,Calendrier!S160="R"),Calendrier!$A160,"")</f>
        <v/>
      </c>
      <c r="R159" s="173" t="str">
        <f>IF(AND(R$1=Calendrier!T$1,Calendrier!T160="R"),Calendrier!$A160,"")</f>
        <v/>
      </c>
      <c r="S159" s="173" t="str">
        <f>IF(AND(S$1=Calendrier!U$1,Calendrier!U160="R"),Calendrier!$A160,"")</f>
        <v/>
      </c>
      <c r="T159" s="173" t="str">
        <f>IF(AND(T$1=Calendrier!V$1,Calendrier!V160="R"),Calendrier!$A160,"")</f>
        <v/>
      </c>
      <c r="U159" s="173" t="str">
        <f>IF(AND(U$1=Calendrier!W$1,Calendrier!W160="R"),Calendrier!$A160,"")</f>
        <v/>
      </c>
      <c r="V159" s="173" t="str">
        <f>IF(AND(V$1=Calendrier!X$1,Calendrier!X160="R"),Calendrier!$A160,"")</f>
        <v/>
      </c>
      <c r="W159" s="173" t="str">
        <f>IF(AND(W$1=Calendrier!Y$1,Calendrier!Y160="R"),Calendrier!$A160,"")</f>
        <v/>
      </c>
      <c r="X159" s="173" t="str">
        <f>IF(AND(X$1=Calendrier!Z$1,Calendrier!Z160="R"),Calendrier!$A160,"")</f>
        <v/>
      </c>
      <c r="Y159" s="173" t="str">
        <f>IF(AND(Y$1=Calendrier!AA$1,Calendrier!AA160="R"),Calendrier!$A160,"")</f>
        <v/>
      </c>
      <c r="Z159" s="173" t="str">
        <f>IF(AND(Z$1=Calendrier!AB$1,Calendrier!AB160="R"),Calendrier!$A160,"")</f>
        <v/>
      </c>
      <c r="AA159" s="173" t="str">
        <f>IF(AND(AA$1=Calendrier!AC$1,Calendrier!AC160="R"),Calendrier!$A160,"")</f>
        <v/>
      </c>
      <c r="AB159" s="173" t="str">
        <f>IF(AND(AB$1=Calendrier!AD$1,Calendrier!AD160="R"),Calendrier!$A160,"")</f>
        <v/>
      </c>
      <c r="AC159" s="173" t="str">
        <f>IF(AND(AC$1=Calendrier!AE$1,Calendrier!AE160="R"),Calendrier!$A160,"")</f>
        <v/>
      </c>
      <c r="AD159" s="173" t="str">
        <f>IF(AND(AD$1=Calendrier!AF$1,Calendrier!AF160="R"),Calendrier!$A160,"")</f>
        <v/>
      </c>
      <c r="AE159" s="173" t="str">
        <f>IF(AND(AE$1=Calendrier!AG$1,Calendrier!AG160="R"),Calendrier!$A160,"")</f>
        <v/>
      </c>
      <c r="AF159" s="173" t="str">
        <f>IF(AND(AF$1=Calendrier!AH$1,Calendrier!AH160="R"),Calendrier!$A160,"")</f>
        <v/>
      </c>
      <c r="AG159" s="173" t="str">
        <f>IF(AND(AG$1=Calendrier!AI$1,Calendrier!AI160="R"),Calendrier!$A160,"")</f>
        <v/>
      </c>
      <c r="AH159" s="173" t="str">
        <f>IF(AND(AH$1=Calendrier!AJ$1,Calendrier!AJ160="R"),Calendrier!$A160,"")</f>
        <v/>
      </c>
      <c r="AI159" s="173" t="str">
        <f>IF(AND(AI$1=Calendrier!AK$1,Calendrier!AK160="R"),Calendrier!$A160,"")</f>
        <v/>
      </c>
      <c r="AJ159" s="173" t="str">
        <f>IF(AND(AJ$1=Calendrier!AL$1,Calendrier!AL160="R"),Calendrier!$A160,"")</f>
        <v/>
      </c>
      <c r="AK159" s="173" t="str">
        <f>IF(AND(AK$1=Calendrier!AM$1,Calendrier!AM160="R"),Calendrier!$A160,"")</f>
        <v/>
      </c>
      <c r="AL159" s="173" t="str">
        <f>IF(AND(AL$1=Calendrier!AN$1,Calendrier!AN160="R"),Calendrier!$A160,"")</f>
        <v/>
      </c>
      <c r="AM159" s="173" t="str">
        <f>IF(AND(AM$1=Calendrier!AO$1,Calendrier!AO160="R"),Calendrier!$A160,"")</f>
        <v/>
      </c>
      <c r="AN159" s="173" t="str">
        <f>IF(AND(AN$1=Calendrier!AP$1,Calendrier!AP160="R"),Calendrier!$A160,"")</f>
        <v/>
      </c>
      <c r="AO159" s="173" t="str">
        <f>IF(AND(AO$1=Calendrier!AQ$1,Calendrier!AQ160="R"),Calendrier!$A160,"")</f>
        <v/>
      </c>
      <c r="AP159" s="173" t="str">
        <f>IF(AND(AP$1=Calendrier!AR$1,Calendrier!AR160="R"),Calendrier!$A160,"")</f>
        <v/>
      </c>
      <c r="AQ159" s="173" t="str">
        <f>IF(AND(AQ$1=Calendrier!AS$1,Calendrier!AS160="R"),Calendrier!$A160,"")</f>
        <v/>
      </c>
      <c r="AR159" s="173" t="str">
        <f>IF(AND(AR$1=Calendrier!AT$1,Calendrier!AT160="R"),Calendrier!$A160,"")</f>
        <v/>
      </c>
      <c r="AS159" s="173" t="str">
        <f>IF(AND(AS$1=Calendrier!AU$1,Calendrier!AU160="R"),Calendrier!$A160,"")</f>
        <v/>
      </c>
      <c r="AT159" s="173" t="str">
        <f>IF(AND(AT$1=Calendrier!AV$1,Calendrier!AV160="R"),Calendrier!$A160,"")</f>
        <v/>
      </c>
      <c r="AU159" s="173" t="str">
        <f>IF(AND(AU$1=Calendrier!AW$1,Calendrier!AW160="R"),Calendrier!$A160,"")</f>
        <v/>
      </c>
      <c r="AV159" s="173" t="str">
        <f>IF(AND(AV$1=Calendrier!AX$1,Calendrier!AX160="R"),Calendrier!$A160,"")</f>
        <v/>
      </c>
      <c r="AW159" s="173" t="str">
        <f>IF(AND(AW$1=Calendrier!AY$1,Calendrier!AY160="R"),Calendrier!$A160,"")</f>
        <v/>
      </c>
      <c r="AX159" s="173" t="str">
        <f>IF(AND(AX$1=Calendrier!AZ$1,Calendrier!AZ160="R"),Calendrier!$A160,"")</f>
        <v/>
      </c>
      <c r="AY159" s="173" t="str">
        <f>IF(AND(AY$1=Calendrier!BA$1,Calendrier!BA160="R"),Calendrier!$A160,"")</f>
        <v/>
      </c>
      <c r="AZ159" s="173" t="str">
        <f>IF(AND(AZ$1=Calendrier!BB$1,Calendrier!BB160="R"),Calendrier!$A160,"")</f>
        <v/>
      </c>
    </row>
    <row r="160" spans="1:52" x14ac:dyDescent="0.2">
      <c r="A160" s="173" t="str">
        <f>IF(AND(A$1=Calendrier!C$1,Calendrier!C161="R"),Calendrier!$A161,"")</f>
        <v/>
      </c>
      <c r="B160" s="173" t="str">
        <f>IF(AND(B$1=Calendrier!D$1,Calendrier!D161="R"),Calendrier!$A161,"")</f>
        <v/>
      </c>
      <c r="C160" s="173" t="str">
        <f>IF(AND(C$1=Calendrier!E$1,Calendrier!E161="R"),Calendrier!$A161,"")</f>
        <v/>
      </c>
      <c r="D160" s="173" t="str">
        <f>IF(AND(D$1=Calendrier!F$1,Calendrier!F161="R"),Calendrier!$A161,"")</f>
        <v/>
      </c>
      <c r="E160" s="173" t="str">
        <f>IF(AND(E$1=Calendrier!G$1,Calendrier!G161="R"),Calendrier!$A161,"")</f>
        <v/>
      </c>
      <c r="F160" s="173" t="str">
        <f>IF(AND(F$1=Calendrier!H$1,Calendrier!H161="R"),Calendrier!$A161,"")</f>
        <v/>
      </c>
      <c r="G160" s="173" t="str">
        <f>IF(AND(G$1=Calendrier!I$1,Calendrier!I161="R"),Calendrier!$A161,"")</f>
        <v/>
      </c>
      <c r="H160" s="173" t="str">
        <f>IF(AND(H$1=Calendrier!J$1,Calendrier!J161="R"),Calendrier!$A161,"")</f>
        <v/>
      </c>
      <c r="I160" s="173" t="str">
        <f>IF(AND(I$1=Calendrier!K$1,Calendrier!K161="R"),Calendrier!$A161,"")</f>
        <v/>
      </c>
      <c r="J160" s="173" t="str">
        <f>IF(AND(J$1=Calendrier!L$1,Calendrier!L161="R"),Calendrier!$A161,"")</f>
        <v/>
      </c>
      <c r="K160" s="173" t="str">
        <f>IF(AND(K$1=Calendrier!M$1,Calendrier!M161="R"),Calendrier!$A161,"")</f>
        <v/>
      </c>
      <c r="L160" s="173" t="str">
        <f>IF(AND(L$1=Calendrier!N$1,Calendrier!N161="R"),Calendrier!$A161,"")</f>
        <v/>
      </c>
      <c r="M160" s="173" t="str">
        <f>IF(AND(M$1=Calendrier!O$1,Calendrier!O161="R"),Calendrier!$A161,"")</f>
        <v/>
      </c>
      <c r="N160" s="173" t="str">
        <f>IF(AND(N$1=Calendrier!P$1,Calendrier!P161="R"),Calendrier!$A161,"")</f>
        <v/>
      </c>
      <c r="O160" s="173" t="str">
        <f>IF(AND(O$1=Calendrier!Q$1,Calendrier!Q161="R"),Calendrier!$A161,"")</f>
        <v/>
      </c>
      <c r="P160" s="173" t="str">
        <f>IF(AND(P$1=Calendrier!R$1,Calendrier!R161="R"),Calendrier!$A161,"")</f>
        <v/>
      </c>
      <c r="Q160" s="173" t="str">
        <f>IF(AND(Q$1=Calendrier!S$1,Calendrier!S161="R"),Calendrier!$A161,"")</f>
        <v/>
      </c>
      <c r="R160" s="173" t="str">
        <f>IF(AND(R$1=Calendrier!T$1,Calendrier!T161="R"),Calendrier!$A161,"")</f>
        <v/>
      </c>
      <c r="S160" s="173" t="str">
        <f>IF(AND(S$1=Calendrier!U$1,Calendrier!U161="R"),Calendrier!$A161,"")</f>
        <v/>
      </c>
      <c r="T160" s="173" t="str">
        <f>IF(AND(T$1=Calendrier!V$1,Calendrier!V161="R"),Calendrier!$A161,"")</f>
        <v/>
      </c>
      <c r="U160" s="173" t="str">
        <f>IF(AND(U$1=Calendrier!W$1,Calendrier!W161="R"),Calendrier!$A161,"")</f>
        <v/>
      </c>
      <c r="V160" s="173" t="str">
        <f>IF(AND(V$1=Calendrier!X$1,Calendrier!X161="R"),Calendrier!$A161,"")</f>
        <v/>
      </c>
      <c r="W160" s="173" t="str">
        <f>IF(AND(W$1=Calendrier!Y$1,Calendrier!Y161="R"),Calendrier!$A161,"")</f>
        <v/>
      </c>
      <c r="X160" s="173" t="str">
        <f>IF(AND(X$1=Calendrier!Z$1,Calendrier!Z161="R"),Calendrier!$A161,"")</f>
        <v/>
      </c>
      <c r="Y160" s="173" t="str">
        <f>IF(AND(Y$1=Calendrier!AA$1,Calendrier!AA161="R"),Calendrier!$A161,"")</f>
        <v/>
      </c>
      <c r="Z160" s="173" t="str">
        <f>IF(AND(Z$1=Calendrier!AB$1,Calendrier!AB161="R"),Calendrier!$A161,"")</f>
        <v/>
      </c>
      <c r="AA160" s="173" t="str">
        <f>IF(AND(AA$1=Calendrier!AC$1,Calendrier!AC161="R"),Calendrier!$A161,"")</f>
        <v/>
      </c>
      <c r="AB160" s="173" t="str">
        <f>IF(AND(AB$1=Calendrier!AD$1,Calendrier!AD161="R"),Calendrier!$A161,"")</f>
        <v/>
      </c>
      <c r="AC160" s="173" t="str">
        <f>IF(AND(AC$1=Calendrier!AE$1,Calendrier!AE161="R"),Calendrier!$A161,"")</f>
        <v/>
      </c>
      <c r="AD160" s="173" t="str">
        <f>IF(AND(AD$1=Calendrier!AF$1,Calendrier!AF161="R"),Calendrier!$A161,"")</f>
        <v/>
      </c>
      <c r="AE160" s="173" t="str">
        <f>IF(AND(AE$1=Calendrier!AG$1,Calendrier!AG161="R"),Calendrier!$A161,"")</f>
        <v/>
      </c>
      <c r="AF160" s="173" t="str">
        <f>IF(AND(AF$1=Calendrier!AH$1,Calendrier!AH161="R"),Calendrier!$A161,"")</f>
        <v/>
      </c>
      <c r="AG160" s="173" t="str">
        <f>IF(AND(AG$1=Calendrier!AI$1,Calendrier!AI161="R"),Calendrier!$A161,"")</f>
        <v/>
      </c>
      <c r="AH160" s="173" t="str">
        <f>IF(AND(AH$1=Calendrier!AJ$1,Calendrier!AJ161="R"),Calendrier!$A161,"")</f>
        <v/>
      </c>
      <c r="AI160" s="173" t="str">
        <f>IF(AND(AI$1=Calendrier!AK$1,Calendrier!AK161="R"),Calendrier!$A161,"")</f>
        <v/>
      </c>
      <c r="AJ160" s="173" t="str">
        <f>IF(AND(AJ$1=Calendrier!AL$1,Calendrier!AL161="R"),Calendrier!$A161,"")</f>
        <v/>
      </c>
      <c r="AK160" s="173" t="str">
        <f>IF(AND(AK$1=Calendrier!AM$1,Calendrier!AM161="R"),Calendrier!$A161,"")</f>
        <v/>
      </c>
      <c r="AL160" s="173" t="str">
        <f>IF(AND(AL$1=Calendrier!AN$1,Calendrier!AN161="R"),Calendrier!$A161,"")</f>
        <v/>
      </c>
      <c r="AM160" s="173" t="str">
        <f>IF(AND(AM$1=Calendrier!AO$1,Calendrier!AO161="R"),Calendrier!$A161,"")</f>
        <v/>
      </c>
      <c r="AN160" s="173" t="str">
        <f>IF(AND(AN$1=Calendrier!AP$1,Calendrier!AP161="R"),Calendrier!$A161,"")</f>
        <v/>
      </c>
      <c r="AO160" s="173" t="str">
        <f>IF(AND(AO$1=Calendrier!AQ$1,Calendrier!AQ161="R"),Calendrier!$A161,"")</f>
        <v/>
      </c>
      <c r="AP160" s="173" t="str">
        <f>IF(AND(AP$1=Calendrier!AR$1,Calendrier!AR161="R"),Calendrier!$A161,"")</f>
        <v/>
      </c>
      <c r="AQ160" s="173" t="str">
        <f>IF(AND(AQ$1=Calendrier!AS$1,Calendrier!AS161="R"),Calendrier!$A161,"")</f>
        <v/>
      </c>
      <c r="AR160" s="173" t="str">
        <f>IF(AND(AR$1=Calendrier!AT$1,Calendrier!AT161="R"),Calendrier!$A161,"")</f>
        <v/>
      </c>
      <c r="AS160" s="173" t="str">
        <f>IF(AND(AS$1=Calendrier!AU$1,Calendrier!AU161="R"),Calendrier!$A161,"")</f>
        <v/>
      </c>
      <c r="AT160" s="173" t="str">
        <f>IF(AND(AT$1=Calendrier!AV$1,Calendrier!AV161="R"),Calendrier!$A161,"")</f>
        <v/>
      </c>
      <c r="AU160" s="173" t="str">
        <f>IF(AND(AU$1=Calendrier!AW$1,Calendrier!AW161="R"),Calendrier!$A161,"")</f>
        <v/>
      </c>
      <c r="AV160" s="173" t="str">
        <f>IF(AND(AV$1=Calendrier!AX$1,Calendrier!AX161="R"),Calendrier!$A161,"")</f>
        <v/>
      </c>
      <c r="AW160" s="173" t="str">
        <f>IF(AND(AW$1=Calendrier!AY$1,Calendrier!AY161="R"),Calendrier!$A161,"")</f>
        <v/>
      </c>
      <c r="AX160" s="173" t="str">
        <f>IF(AND(AX$1=Calendrier!AZ$1,Calendrier!AZ161="R"),Calendrier!$A161,"")</f>
        <v/>
      </c>
      <c r="AY160" s="173" t="str">
        <f>IF(AND(AY$1=Calendrier!BA$1,Calendrier!BA161="R"),Calendrier!$A161,"")</f>
        <v/>
      </c>
      <c r="AZ160" s="173" t="str">
        <f>IF(AND(AZ$1=Calendrier!BB$1,Calendrier!BB161="R"),Calendrier!$A161,"")</f>
        <v/>
      </c>
    </row>
    <row r="161" spans="1:52" x14ac:dyDescent="0.2">
      <c r="A161" s="173" t="str">
        <f>IF(AND(A$1=Calendrier!C$1,Calendrier!C162="R"),Calendrier!$A162,"")</f>
        <v/>
      </c>
      <c r="B161" s="173" t="str">
        <f>IF(AND(B$1=Calendrier!D$1,Calendrier!D162="R"),Calendrier!$A162,"")</f>
        <v/>
      </c>
      <c r="C161" s="173" t="str">
        <f>IF(AND(C$1=Calendrier!E$1,Calendrier!E162="R"),Calendrier!$A162,"")</f>
        <v/>
      </c>
      <c r="D161" s="173" t="str">
        <f>IF(AND(D$1=Calendrier!F$1,Calendrier!F162="R"),Calendrier!$A162,"")</f>
        <v/>
      </c>
      <c r="E161" s="173" t="str">
        <f>IF(AND(E$1=Calendrier!G$1,Calendrier!G162="R"),Calendrier!$A162,"")</f>
        <v/>
      </c>
      <c r="F161" s="173" t="str">
        <f>IF(AND(F$1=Calendrier!H$1,Calendrier!H162="R"),Calendrier!$A162,"")</f>
        <v/>
      </c>
      <c r="G161" s="173" t="str">
        <f>IF(AND(G$1=Calendrier!I$1,Calendrier!I162="R"),Calendrier!$A162,"")</f>
        <v/>
      </c>
      <c r="H161" s="173" t="str">
        <f>IF(AND(H$1=Calendrier!J$1,Calendrier!J162="R"),Calendrier!$A162,"")</f>
        <v/>
      </c>
      <c r="I161" s="173" t="str">
        <f>IF(AND(I$1=Calendrier!K$1,Calendrier!K162="R"),Calendrier!$A162,"")</f>
        <v/>
      </c>
      <c r="J161" s="173" t="str">
        <f>IF(AND(J$1=Calendrier!L$1,Calendrier!L162="R"),Calendrier!$A162,"")</f>
        <v/>
      </c>
      <c r="K161" s="173" t="str">
        <f>IF(AND(K$1=Calendrier!M$1,Calendrier!M162="R"),Calendrier!$A162,"")</f>
        <v/>
      </c>
      <c r="L161" s="173" t="str">
        <f>IF(AND(L$1=Calendrier!N$1,Calendrier!N162="R"),Calendrier!$A162,"")</f>
        <v/>
      </c>
      <c r="M161" s="173" t="str">
        <f>IF(AND(M$1=Calendrier!O$1,Calendrier!O162="R"),Calendrier!$A162,"")</f>
        <v/>
      </c>
      <c r="N161" s="173" t="str">
        <f>IF(AND(N$1=Calendrier!P$1,Calendrier!P162="R"),Calendrier!$A162,"")</f>
        <v/>
      </c>
      <c r="O161" s="173" t="str">
        <f>IF(AND(O$1=Calendrier!Q$1,Calendrier!Q162="R"),Calendrier!$A162,"")</f>
        <v/>
      </c>
      <c r="P161" s="173" t="str">
        <f>IF(AND(P$1=Calendrier!R$1,Calendrier!R162="R"),Calendrier!$A162,"")</f>
        <v/>
      </c>
      <c r="Q161" s="173" t="str">
        <f>IF(AND(Q$1=Calendrier!S$1,Calendrier!S162="R"),Calendrier!$A162,"")</f>
        <v/>
      </c>
      <c r="R161" s="173" t="str">
        <f>IF(AND(R$1=Calendrier!T$1,Calendrier!T162="R"),Calendrier!$A162,"")</f>
        <v/>
      </c>
      <c r="S161" s="173" t="str">
        <f>IF(AND(S$1=Calendrier!U$1,Calendrier!U162="R"),Calendrier!$A162,"")</f>
        <v/>
      </c>
      <c r="T161" s="173" t="str">
        <f>IF(AND(T$1=Calendrier!V$1,Calendrier!V162="R"),Calendrier!$A162,"")</f>
        <v/>
      </c>
      <c r="U161" s="173" t="str">
        <f>IF(AND(U$1=Calendrier!W$1,Calendrier!W162="R"),Calendrier!$A162,"")</f>
        <v/>
      </c>
      <c r="V161" s="173" t="str">
        <f>IF(AND(V$1=Calendrier!X$1,Calendrier!X162="R"),Calendrier!$A162,"")</f>
        <v/>
      </c>
      <c r="W161" s="173" t="str">
        <f>IF(AND(W$1=Calendrier!Y$1,Calendrier!Y162="R"),Calendrier!$A162,"")</f>
        <v/>
      </c>
      <c r="X161" s="173" t="str">
        <f>IF(AND(X$1=Calendrier!Z$1,Calendrier!Z162="R"),Calendrier!$A162,"")</f>
        <v/>
      </c>
      <c r="Y161" s="173" t="str">
        <f>IF(AND(Y$1=Calendrier!AA$1,Calendrier!AA162="R"),Calendrier!$A162,"")</f>
        <v/>
      </c>
      <c r="Z161" s="173" t="str">
        <f>IF(AND(Z$1=Calendrier!AB$1,Calendrier!AB162="R"),Calendrier!$A162,"")</f>
        <v/>
      </c>
      <c r="AA161" s="173" t="str">
        <f>IF(AND(AA$1=Calendrier!AC$1,Calendrier!AC162="R"),Calendrier!$A162,"")</f>
        <v/>
      </c>
      <c r="AB161" s="173" t="str">
        <f>IF(AND(AB$1=Calendrier!AD$1,Calendrier!AD162="R"),Calendrier!$A162,"")</f>
        <v/>
      </c>
      <c r="AC161" s="173" t="str">
        <f>IF(AND(AC$1=Calendrier!AE$1,Calendrier!AE162="R"),Calendrier!$A162,"")</f>
        <v/>
      </c>
      <c r="AD161" s="173" t="str">
        <f>IF(AND(AD$1=Calendrier!AF$1,Calendrier!AF162="R"),Calendrier!$A162,"")</f>
        <v/>
      </c>
      <c r="AE161" s="173" t="str">
        <f>IF(AND(AE$1=Calendrier!AG$1,Calendrier!AG162="R"),Calendrier!$A162,"")</f>
        <v/>
      </c>
      <c r="AF161" s="173" t="str">
        <f>IF(AND(AF$1=Calendrier!AH$1,Calendrier!AH162="R"),Calendrier!$A162,"")</f>
        <v/>
      </c>
      <c r="AG161" s="173" t="str">
        <f>IF(AND(AG$1=Calendrier!AI$1,Calendrier!AI162="R"),Calendrier!$A162,"")</f>
        <v/>
      </c>
      <c r="AH161" s="173" t="str">
        <f>IF(AND(AH$1=Calendrier!AJ$1,Calendrier!AJ162="R"),Calendrier!$A162,"")</f>
        <v/>
      </c>
      <c r="AI161" s="173" t="str">
        <f>IF(AND(AI$1=Calendrier!AK$1,Calendrier!AK162="R"),Calendrier!$A162,"")</f>
        <v/>
      </c>
      <c r="AJ161" s="173" t="str">
        <f>IF(AND(AJ$1=Calendrier!AL$1,Calendrier!AL162="R"),Calendrier!$A162,"")</f>
        <v/>
      </c>
      <c r="AK161" s="173" t="str">
        <f>IF(AND(AK$1=Calendrier!AM$1,Calendrier!AM162="R"),Calendrier!$A162,"")</f>
        <v/>
      </c>
      <c r="AL161" s="173" t="str">
        <f>IF(AND(AL$1=Calendrier!AN$1,Calendrier!AN162="R"),Calendrier!$A162,"")</f>
        <v/>
      </c>
      <c r="AM161" s="173" t="str">
        <f>IF(AND(AM$1=Calendrier!AO$1,Calendrier!AO162="R"),Calendrier!$A162,"")</f>
        <v/>
      </c>
      <c r="AN161" s="173" t="str">
        <f>IF(AND(AN$1=Calendrier!AP$1,Calendrier!AP162="R"),Calendrier!$A162,"")</f>
        <v/>
      </c>
      <c r="AO161" s="173" t="str">
        <f>IF(AND(AO$1=Calendrier!AQ$1,Calendrier!AQ162="R"),Calendrier!$A162,"")</f>
        <v/>
      </c>
      <c r="AP161" s="173" t="str">
        <f>IF(AND(AP$1=Calendrier!AR$1,Calendrier!AR162="R"),Calendrier!$A162,"")</f>
        <v/>
      </c>
      <c r="AQ161" s="173" t="str">
        <f>IF(AND(AQ$1=Calendrier!AS$1,Calendrier!AS162="R"),Calendrier!$A162,"")</f>
        <v/>
      </c>
      <c r="AR161" s="173" t="str">
        <f>IF(AND(AR$1=Calendrier!AT$1,Calendrier!AT162="R"),Calendrier!$A162,"")</f>
        <v/>
      </c>
      <c r="AS161" s="173" t="str">
        <f>IF(AND(AS$1=Calendrier!AU$1,Calendrier!AU162="R"),Calendrier!$A162,"")</f>
        <v/>
      </c>
      <c r="AT161" s="173" t="str">
        <f>IF(AND(AT$1=Calendrier!AV$1,Calendrier!AV162="R"),Calendrier!$A162,"")</f>
        <v/>
      </c>
      <c r="AU161" s="173" t="str">
        <f>IF(AND(AU$1=Calendrier!AW$1,Calendrier!AW162="R"),Calendrier!$A162,"")</f>
        <v/>
      </c>
      <c r="AV161" s="173" t="str">
        <f>IF(AND(AV$1=Calendrier!AX$1,Calendrier!AX162="R"),Calendrier!$A162,"")</f>
        <v/>
      </c>
      <c r="AW161" s="173" t="str">
        <f>IF(AND(AW$1=Calendrier!AY$1,Calendrier!AY162="R"),Calendrier!$A162,"")</f>
        <v/>
      </c>
      <c r="AX161" s="173" t="str">
        <f>IF(AND(AX$1=Calendrier!AZ$1,Calendrier!AZ162="R"),Calendrier!$A162,"")</f>
        <v/>
      </c>
      <c r="AY161" s="173" t="str">
        <f>IF(AND(AY$1=Calendrier!BA$1,Calendrier!BA162="R"),Calendrier!$A162,"")</f>
        <v/>
      </c>
      <c r="AZ161" s="173" t="str">
        <f>IF(AND(AZ$1=Calendrier!BB$1,Calendrier!BB162="R"),Calendrier!$A162,"")</f>
        <v/>
      </c>
    </row>
    <row r="162" spans="1:52" x14ac:dyDescent="0.2">
      <c r="A162" s="173" t="str">
        <f>IF(AND(A$1=Calendrier!C$1,Calendrier!C163="R"),Calendrier!$A163,"")</f>
        <v/>
      </c>
      <c r="B162" s="173" t="str">
        <f>IF(AND(B$1=Calendrier!D$1,Calendrier!D163="R"),Calendrier!$A163,"")</f>
        <v/>
      </c>
      <c r="C162" s="173" t="str">
        <f>IF(AND(C$1=Calendrier!E$1,Calendrier!E163="R"),Calendrier!$A163,"")</f>
        <v/>
      </c>
      <c r="D162" s="173" t="str">
        <f>IF(AND(D$1=Calendrier!F$1,Calendrier!F163="R"),Calendrier!$A163,"")</f>
        <v/>
      </c>
      <c r="E162" s="173" t="str">
        <f>IF(AND(E$1=Calendrier!G$1,Calendrier!G163="R"),Calendrier!$A163,"")</f>
        <v/>
      </c>
      <c r="F162" s="173" t="str">
        <f>IF(AND(F$1=Calendrier!H$1,Calendrier!H163="R"),Calendrier!$A163,"")</f>
        <v/>
      </c>
      <c r="G162" s="173" t="str">
        <f>IF(AND(G$1=Calendrier!I$1,Calendrier!I163="R"),Calendrier!$A163,"")</f>
        <v/>
      </c>
      <c r="H162" s="173" t="str">
        <f>IF(AND(H$1=Calendrier!J$1,Calendrier!J163="R"),Calendrier!$A163,"")</f>
        <v/>
      </c>
      <c r="I162" s="173" t="str">
        <f>IF(AND(I$1=Calendrier!K$1,Calendrier!K163="R"),Calendrier!$A163,"")</f>
        <v/>
      </c>
      <c r="J162" s="173" t="str">
        <f>IF(AND(J$1=Calendrier!L$1,Calendrier!L163="R"),Calendrier!$A163,"")</f>
        <v/>
      </c>
      <c r="K162" s="173" t="str">
        <f>IF(AND(K$1=Calendrier!M$1,Calendrier!M163="R"),Calendrier!$A163,"")</f>
        <v/>
      </c>
      <c r="L162" s="173" t="str">
        <f>IF(AND(L$1=Calendrier!N$1,Calendrier!N163="R"),Calendrier!$A163,"")</f>
        <v/>
      </c>
      <c r="M162" s="173" t="str">
        <f>IF(AND(M$1=Calendrier!O$1,Calendrier!O163="R"),Calendrier!$A163,"")</f>
        <v/>
      </c>
      <c r="N162" s="173" t="str">
        <f>IF(AND(N$1=Calendrier!P$1,Calendrier!P163="R"),Calendrier!$A163,"")</f>
        <v/>
      </c>
      <c r="O162" s="173" t="str">
        <f>IF(AND(O$1=Calendrier!Q$1,Calendrier!Q163="R"),Calendrier!$A163,"")</f>
        <v/>
      </c>
      <c r="P162" s="173" t="str">
        <f>IF(AND(P$1=Calendrier!R$1,Calendrier!R163="R"),Calendrier!$A163,"")</f>
        <v/>
      </c>
      <c r="Q162" s="173" t="str">
        <f>IF(AND(Q$1=Calendrier!S$1,Calendrier!S163="R"),Calendrier!$A163,"")</f>
        <v/>
      </c>
      <c r="R162" s="173" t="str">
        <f>IF(AND(R$1=Calendrier!T$1,Calendrier!T163="R"),Calendrier!$A163,"")</f>
        <v/>
      </c>
      <c r="S162" s="173" t="str">
        <f>IF(AND(S$1=Calendrier!U$1,Calendrier!U163="R"),Calendrier!$A163,"")</f>
        <v/>
      </c>
      <c r="T162" s="173" t="str">
        <f>IF(AND(T$1=Calendrier!V$1,Calendrier!V163="R"),Calendrier!$A163,"")</f>
        <v/>
      </c>
      <c r="U162" s="173" t="str">
        <f>IF(AND(U$1=Calendrier!W$1,Calendrier!W163="R"),Calendrier!$A163,"")</f>
        <v/>
      </c>
      <c r="V162" s="173" t="str">
        <f>IF(AND(V$1=Calendrier!X$1,Calendrier!X163="R"),Calendrier!$A163,"")</f>
        <v/>
      </c>
      <c r="W162" s="173" t="str">
        <f>IF(AND(W$1=Calendrier!Y$1,Calendrier!Y163="R"),Calendrier!$A163,"")</f>
        <v/>
      </c>
      <c r="X162" s="173" t="str">
        <f>IF(AND(X$1=Calendrier!Z$1,Calendrier!Z163="R"),Calendrier!$A163,"")</f>
        <v/>
      </c>
      <c r="Y162" s="173" t="str">
        <f>IF(AND(Y$1=Calendrier!AA$1,Calendrier!AA163="R"),Calendrier!$A163,"")</f>
        <v/>
      </c>
      <c r="Z162" s="173" t="str">
        <f>IF(AND(Z$1=Calendrier!AB$1,Calendrier!AB163="R"),Calendrier!$A163,"")</f>
        <v/>
      </c>
      <c r="AA162" s="173" t="str">
        <f>IF(AND(AA$1=Calendrier!AC$1,Calendrier!AC163="R"),Calendrier!$A163,"")</f>
        <v/>
      </c>
      <c r="AB162" s="173" t="str">
        <f>IF(AND(AB$1=Calendrier!AD$1,Calendrier!AD163="R"),Calendrier!$A163,"")</f>
        <v/>
      </c>
      <c r="AC162" s="173" t="str">
        <f>IF(AND(AC$1=Calendrier!AE$1,Calendrier!AE163="R"),Calendrier!$A163,"")</f>
        <v/>
      </c>
      <c r="AD162" s="173" t="str">
        <f>IF(AND(AD$1=Calendrier!AF$1,Calendrier!AF163="R"),Calendrier!$A163,"")</f>
        <v/>
      </c>
      <c r="AE162" s="173" t="str">
        <f>IF(AND(AE$1=Calendrier!AG$1,Calendrier!AG163="R"),Calendrier!$A163,"")</f>
        <v/>
      </c>
      <c r="AF162" s="173" t="str">
        <f>IF(AND(AF$1=Calendrier!AH$1,Calendrier!AH163="R"),Calendrier!$A163,"")</f>
        <v/>
      </c>
      <c r="AG162" s="173" t="str">
        <f>IF(AND(AG$1=Calendrier!AI$1,Calendrier!AI163="R"),Calendrier!$A163,"")</f>
        <v/>
      </c>
      <c r="AH162" s="173" t="str">
        <f>IF(AND(AH$1=Calendrier!AJ$1,Calendrier!AJ163="R"),Calendrier!$A163,"")</f>
        <v/>
      </c>
      <c r="AI162" s="173" t="str">
        <f>IF(AND(AI$1=Calendrier!AK$1,Calendrier!AK163="R"),Calendrier!$A163,"")</f>
        <v/>
      </c>
      <c r="AJ162" s="173" t="str">
        <f>IF(AND(AJ$1=Calendrier!AL$1,Calendrier!AL163="R"),Calendrier!$A163,"")</f>
        <v/>
      </c>
      <c r="AK162" s="173" t="str">
        <f>IF(AND(AK$1=Calendrier!AM$1,Calendrier!AM163="R"),Calendrier!$A163,"")</f>
        <v/>
      </c>
      <c r="AL162" s="173" t="str">
        <f>IF(AND(AL$1=Calendrier!AN$1,Calendrier!AN163="R"),Calendrier!$A163,"")</f>
        <v/>
      </c>
      <c r="AM162" s="173" t="str">
        <f>IF(AND(AM$1=Calendrier!AO$1,Calendrier!AO163="R"),Calendrier!$A163,"")</f>
        <v/>
      </c>
      <c r="AN162" s="173" t="str">
        <f>IF(AND(AN$1=Calendrier!AP$1,Calendrier!AP163="R"),Calendrier!$A163,"")</f>
        <v/>
      </c>
      <c r="AO162" s="173" t="str">
        <f>IF(AND(AO$1=Calendrier!AQ$1,Calendrier!AQ163="R"),Calendrier!$A163,"")</f>
        <v/>
      </c>
      <c r="AP162" s="173" t="str">
        <f>IF(AND(AP$1=Calendrier!AR$1,Calendrier!AR163="R"),Calendrier!$A163,"")</f>
        <v/>
      </c>
      <c r="AQ162" s="173" t="str">
        <f>IF(AND(AQ$1=Calendrier!AS$1,Calendrier!AS163="R"),Calendrier!$A163,"")</f>
        <v/>
      </c>
      <c r="AR162" s="173" t="str">
        <f>IF(AND(AR$1=Calendrier!AT$1,Calendrier!AT163="R"),Calendrier!$A163,"")</f>
        <v/>
      </c>
      <c r="AS162" s="173" t="str">
        <f>IF(AND(AS$1=Calendrier!AU$1,Calendrier!AU163="R"),Calendrier!$A163,"")</f>
        <v/>
      </c>
      <c r="AT162" s="173" t="str">
        <f>IF(AND(AT$1=Calendrier!AV$1,Calendrier!AV163="R"),Calendrier!$A163,"")</f>
        <v/>
      </c>
      <c r="AU162" s="173" t="str">
        <f>IF(AND(AU$1=Calendrier!AW$1,Calendrier!AW163="R"),Calendrier!$A163,"")</f>
        <v/>
      </c>
      <c r="AV162" s="173" t="str">
        <f>IF(AND(AV$1=Calendrier!AX$1,Calendrier!AX163="R"),Calendrier!$A163,"")</f>
        <v/>
      </c>
      <c r="AW162" s="173" t="str">
        <f>IF(AND(AW$1=Calendrier!AY$1,Calendrier!AY163="R"),Calendrier!$A163,"")</f>
        <v/>
      </c>
      <c r="AX162" s="173" t="str">
        <f>IF(AND(AX$1=Calendrier!AZ$1,Calendrier!AZ163="R"),Calendrier!$A163,"")</f>
        <v/>
      </c>
      <c r="AY162" s="173" t="str">
        <f>IF(AND(AY$1=Calendrier!BA$1,Calendrier!BA163="R"),Calendrier!$A163,"")</f>
        <v/>
      </c>
      <c r="AZ162" s="173" t="str">
        <f>IF(AND(AZ$1=Calendrier!BB$1,Calendrier!BB163="R"),Calendrier!$A163,"")</f>
        <v/>
      </c>
    </row>
    <row r="163" spans="1:52" x14ac:dyDescent="0.2">
      <c r="A163" s="173" t="str">
        <f>IF(AND(A$1=Calendrier!C$1,Calendrier!C164="R"),Calendrier!$A164,"")</f>
        <v/>
      </c>
      <c r="B163" s="173" t="str">
        <f>IF(AND(B$1=Calendrier!D$1,Calendrier!D164="R"),Calendrier!$A164,"")</f>
        <v/>
      </c>
      <c r="C163" s="173" t="str">
        <f>IF(AND(C$1=Calendrier!E$1,Calendrier!E164="R"),Calendrier!$A164,"")</f>
        <v/>
      </c>
      <c r="D163" s="173" t="str">
        <f>IF(AND(D$1=Calendrier!F$1,Calendrier!F164="R"),Calendrier!$A164,"")</f>
        <v/>
      </c>
      <c r="E163" s="173" t="str">
        <f>IF(AND(E$1=Calendrier!G$1,Calendrier!G164="R"),Calendrier!$A164,"")</f>
        <v/>
      </c>
      <c r="F163" s="173" t="str">
        <f>IF(AND(F$1=Calendrier!H$1,Calendrier!H164="R"),Calendrier!$A164,"")</f>
        <v/>
      </c>
      <c r="G163" s="173" t="str">
        <f>IF(AND(G$1=Calendrier!I$1,Calendrier!I164="R"),Calendrier!$A164,"")</f>
        <v/>
      </c>
      <c r="H163" s="173" t="str">
        <f>IF(AND(H$1=Calendrier!J$1,Calendrier!J164="R"),Calendrier!$A164,"")</f>
        <v/>
      </c>
      <c r="I163" s="173" t="str">
        <f>IF(AND(I$1=Calendrier!K$1,Calendrier!K164="R"),Calendrier!$A164,"")</f>
        <v/>
      </c>
      <c r="J163" s="173" t="str">
        <f>IF(AND(J$1=Calendrier!L$1,Calendrier!L164="R"),Calendrier!$A164,"")</f>
        <v/>
      </c>
      <c r="K163" s="173" t="str">
        <f>IF(AND(K$1=Calendrier!M$1,Calendrier!M164="R"),Calendrier!$A164,"")</f>
        <v/>
      </c>
      <c r="L163" s="173" t="str">
        <f>IF(AND(L$1=Calendrier!N$1,Calendrier!N164="R"),Calendrier!$A164,"")</f>
        <v/>
      </c>
      <c r="M163" s="173" t="str">
        <f>IF(AND(M$1=Calendrier!O$1,Calendrier!O164="R"),Calendrier!$A164,"")</f>
        <v/>
      </c>
      <c r="N163" s="173" t="str">
        <f>IF(AND(N$1=Calendrier!P$1,Calendrier!P164="R"),Calendrier!$A164,"")</f>
        <v/>
      </c>
      <c r="O163" s="173" t="str">
        <f>IF(AND(O$1=Calendrier!Q$1,Calendrier!Q164="R"),Calendrier!$A164,"")</f>
        <v/>
      </c>
      <c r="P163" s="173" t="str">
        <f>IF(AND(P$1=Calendrier!R$1,Calendrier!R164="R"),Calendrier!$A164,"")</f>
        <v/>
      </c>
      <c r="Q163" s="173" t="str">
        <f>IF(AND(Q$1=Calendrier!S$1,Calendrier!S164="R"),Calendrier!$A164,"")</f>
        <v/>
      </c>
      <c r="R163" s="173" t="str">
        <f>IF(AND(R$1=Calendrier!T$1,Calendrier!T164="R"),Calendrier!$A164,"")</f>
        <v/>
      </c>
      <c r="S163" s="173" t="str">
        <f>IF(AND(S$1=Calendrier!U$1,Calendrier!U164="R"),Calendrier!$A164,"")</f>
        <v/>
      </c>
      <c r="T163" s="173" t="str">
        <f>IF(AND(T$1=Calendrier!V$1,Calendrier!V164="R"),Calendrier!$A164,"")</f>
        <v/>
      </c>
      <c r="U163" s="173" t="str">
        <f>IF(AND(U$1=Calendrier!W$1,Calendrier!W164="R"),Calendrier!$A164,"")</f>
        <v/>
      </c>
      <c r="V163" s="173" t="str">
        <f>IF(AND(V$1=Calendrier!X$1,Calendrier!X164="R"),Calendrier!$A164,"")</f>
        <v/>
      </c>
      <c r="W163" s="173" t="str">
        <f>IF(AND(W$1=Calendrier!Y$1,Calendrier!Y164="R"),Calendrier!$A164,"")</f>
        <v/>
      </c>
      <c r="X163" s="173" t="str">
        <f>IF(AND(X$1=Calendrier!Z$1,Calendrier!Z164="R"),Calendrier!$A164,"")</f>
        <v/>
      </c>
      <c r="Y163" s="173" t="str">
        <f>IF(AND(Y$1=Calendrier!AA$1,Calendrier!AA164="R"),Calendrier!$A164,"")</f>
        <v/>
      </c>
      <c r="Z163" s="173" t="str">
        <f>IF(AND(Z$1=Calendrier!AB$1,Calendrier!AB164="R"),Calendrier!$A164,"")</f>
        <v/>
      </c>
      <c r="AA163" s="173" t="str">
        <f>IF(AND(AA$1=Calendrier!AC$1,Calendrier!AC164="R"),Calendrier!$A164,"")</f>
        <v/>
      </c>
      <c r="AB163" s="173" t="str">
        <f>IF(AND(AB$1=Calendrier!AD$1,Calendrier!AD164="R"),Calendrier!$A164,"")</f>
        <v/>
      </c>
      <c r="AC163" s="173" t="str">
        <f>IF(AND(AC$1=Calendrier!AE$1,Calendrier!AE164="R"),Calendrier!$A164,"")</f>
        <v/>
      </c>
      <c r="AD163" s="173" t="str">
        <f>IF(AND(AD$1=Calendrier!AF$1,Calendrier!AF164="R"),Calendrier!$A164,"")</f>
        <v/>
      </c>
      <c r="AE163" s="173" t="str">
        <f>IF(AND(AE$1=Calendrier!AG$1,Calendrier!AG164="R"),Calendrier!$A164,"")</f>
        <v/>
      </c>
      <c r="AF163" s="173" t="str">
        <f>IF(AND(AF$1=Calendrier!AH$1,Calendrier!AH164="R"),Calendrier!$A164,"")</f>
        <v/>
      </c>
      <c r="AG163" s="173" t="str">
        <f>IF(AND(AG$1=Calendrier!AI$1,Calendrier!AI164="R"),Calendrier!$A164,"")</f>
        <v/>
      </c>
      <c r="AH163" s="173" t="str">
        <f>IF(AND(AH$1=Calendrier!AJ$1,Calendrier!AJ164="R"),Calendrier!$A164,"")</f>
        <v/>
      </c>
      <c r="AI163" s="173" t="str">
        <f>IF(AND(AI$1=Calendrier!AK$1,Calendrier!AK164="R"),Calendrier!$A164,"")</f>
        <v/>
      </c>
      <c r="AJ163" s="173" t="str">
        <f>IF(AND(AJ$1=Calendrier!AL$1,Calendrier!AL164="R"),Calendrier!$A164,"")</f>
        <v/>
      </c>
      <c r="AK163" s="173" t="str">
        <f>IF(AND(AK$1=Calendrier!AM$1,Calendrier!AM164="R"),Calendrier!$A164,"")</f>
        <v/>
      </c>
      <c r="AL163" s="173" t="str">
        <f>IF(AND(AL$1=Calendrier!AN$1,Calendrier!AN164="R"),Calendrier!$A164,"")</f>
        <v/>
      </c>
      <c r="AM163" s="173" t="str">
        <f>IF(AND(AM$1=Calendrier!AO$1,Calendrier!AO164="R"),Calendrier!$A164,"")</f>
        <v/>
      </c>
      <c r="AN163" s="173" t="str">
        <f>IF(AND(AN$1=Calendrier!AP$1,Calendrier!AP164="R"),Calendrier!$A164,"")</f>
        <v/>
      </c>
      <c r="AO163" s="173" t="str">
        <f>IF(AND(AO$1=Calendrier!AQ$1,Calendrier!AQ164="R"),Calendrier!$A164,"")</f>
        <v/>
      </c>
      <c r="AP163" s="173" t="str">
        <f>IF(AND(AP$1=Calendrier!AR$1,Calendrier!AR164="R"),Calendrier!$A164,"")</f>
        <v/>
      </c>
      <c r="AQ163" s="173" t="str">
        <f>IF(AND(AQ$1=Calendrier!AS$1,Calendrier!AS164="R"),Calendrier!$A164,"")</f>
        <v/>
      </c>
      <c r="AR163" s="173" t="str">
        <f>IF(AND(AR$1=Calendrier!AT$1,Calendrier!AT164="R"),Calendrier!$A164,"")</f>
        <v/>
      </c>
      <c r="AS163" s="173" t="str">
        <f>IF(AND(AS$1=Calendrier!AU$1,Calendrier!AU164="R"),Calendrier!$A164,"")</f>
        <v/>
      </c>
      <c r="AT163" s="173" t="str">
        <f>IF(AND(AT$1=Calendrier!AV$1,Calendrier!AV164="R"),Calendrier!$A164,"")</f>
        <v/>
      </c>
      <c r="AU163" s="173" t="str">
        <f>IF(AND(AU$1=Calendrier!AW$1,Calendrier!AW164="R"),Calendrier!$A164,"")</f>
        <v/>
      </c>
      <c r="AV163" s="173" t="str">
        <f>IF(AND(AV$1=Calendrier!AX$1,Calendrier!AX164="R"),Calendrier!$A164,"")</f>
        <v/>
      </c>
      <c r="AW163" s="173" t="str">
        <f>IF(AND(AW$1=Calendrier!AY$1,Calendrier!AY164="R"),Calendrier!$A164,"")</f>
        <v/>
      </c>
      <c r="AX163" s="173" t="str">
        <f>IF(AND(AX$1=Calendrier!AZ$1,Calendrier!AZ164="R"),Calendrier!$A164,"")</f>
        <v/>
      </c>
      <c r="AY163" s="173" t="str">
        <f>IF(AND(AY$1=Calendrier!BA$1,Calendrier!BA164="R"),Calendrier!$A164,"")</f>
        <v/>
      </c>
      <c r="AZ163" s="173" t="str">
        <f>IF(AND(AZ$1=Calendrier!BB$1,Calendrier!BB164="R"),Calendrier!$A164,"")</f>
        <v/>
      </c>
    </row>
    <row r="164" spans="1:52" x14ac:dyDescent="0.2">
      <c r="A164" s="173" t="str">
        <f>IF(AND(A$1=Calendrier!C$1,Calendrier!C165="R"),Calendrier!$A165,"")</f>
        <v/>
      </c>
      <c r="B164" s="173" t="str">
        <f>IF(AND(B$1=Calendrier!D$1,Calendrier!D165="R"),Calendrier!$A165,"")</f>
        <v/>
      </c>
      <c r="C164" s="173" t="str">
        <f>IF(AND(C$1=Calendrier!E$1,Calendrier!E165="R"),Calendrier!$A165,"")</f>
        <v/>
      </c>
      <c r="D164" s="173" t="str">
        <f>IF(AND(D$1=Calendrier!F$1,Calendrier!F165="R"),Calendrier!$A165,"")</f>
        <v/>
      </c>
      <c r="E164" s="173" t="str">
        <f>IF(AND(E$1=Calendrier!G$1,Calendrier!G165="R"),Calendrier!$A165,"")</f>
        <v/>
      </c>
      <c r="F164" s="173" t="str">
        <f>IF(AND(F$1=Calendrier!H$1,Calendrier!H165="R"),Calendrier!$A165,"")</f>
        <v/>
      </c>
      <c r="G164" s="173" t="str">
        <f>IF(AND(G$1=Calendrier!I$1,Calendrier!I165="R"),Calendrier!$A165,"")</f>
        <v/>
      </c>
      <c r="H164" s="173" t="str">
        <f>IF(AND(H$1=Calendrier!J$1,Calendrier!J165="R"),Calendrier!$A165,"")</f>
        <v/>
      </c>
      <c r="I164" s="173" t="str">
        <f>IF(AND(I$1=Calendrier!K$1,Calendrier!K165="R"),Calendrier!$A165,"")</f>
        <v/>
      </c>
      <c r="J164" s="173" t="str">
        <f>IF(AND(J$1=Calendrier!L$1,Calendrier!L165="R"),Calendrier!$A165,"")</f>
        <v/>
      </c>
      <c r="K164" s="173" t="str">
        <f>IF(AND(K$1=Calendrier!M$1,Calendrier!M165="R"),Calendrier!$A165,"")</f>
        <v/>
      </c>
      <c r="L164" s="173" t="str">
        <f>IF(AND(L$1=Calendrier!N$1,Calendrier!N165="R"),Calendrier!$A165,"")</f>
        <v/>
      </c>
      <c r="M164" s="173" t="str">
        <f>IF(AND(M$1=Calendrier!O$1,Calendrier!O165="R"),Calendrier!$A165,"")</f>
        <v/>
      </c>
      <c r="N164" s="173" t="str">
        <f>IF(AND(N$1=Calendrier!P$1,Calendrier!P165="R"),Calendrier!$A165,"")</f>
        <v/>
      </c>
      <c r="O164" s="173" t="str">
        <f>IF(AND(O$1=Calendrier!Q$1,Calendrier!Q165="R"),Calendrier!$A165,"")</f>
        <v/>
      </c>
      <c r="P164" s="173" t="str">
        <f>IF(AND(P$1=Calendrier!R$1,Calendrier!R165="R"),Calendrier!$A165,"")</f>
        <v/>
      </c>
      <c r="Q164" s="173" t="str">
        <f>IF(AND(Q$1=Calendrier!S$1,Calendrier!S165="R"),Calendrier!$A165,"")</f>
        <v/>
      </c>
      <c r="R164" s="173" t="str">
        <f>IF(AND(R$1=Calendrier!T$1,Calendrier!T165="R"),Calendrier!$A165,"")</f>
        <v/>
      </c>
      <c r="S164" s="173" t="str">
        <f>IF(AND(S$1=Calendrier!U$1,Calendrier!U165="R"),Calendrier!$A165,"")</f>
        <v/>
      </c>
      <c r="T164" s="173" t="str">
        <f>IF(AND(T$1=Calendrier!V$1,Calendrier!V165="R"),Calendrier!$A165,"")</f>
        <v/>
      </c>
      <c r="U164" s="173" t="str">
        <f>IF(AND(U$1=Calendrier!W$1,Calendrier!W165="R"),Calendrier!$A165,"")</f>
        <v/>
      </c>
      <c r="V164" s="173" t="str">
        <f>IF(AND(V$1=Calendrier!X$1,Calendrier!X165="R"),Calendrier!$A165,"")</f>
        <v/>
      </c>
      <c r="W164" s="173" t="str">
        <f>IF(AND(W$1=Calendrier!Y$1,Calendrier!Y165="R"),Calendrier!$A165,"")</f>
        <v/>
      </c>
      <c r="X164" s="173" t="str">
        <f>IF(AND(X$1=Calendrier!Z$1,Calendrier!Z165="R"),Calendrier!$A165,"")</f>
        <v/>
      </c>
      <c r="Y164" s="173" t="str">
        <f>IF(AND(Y$1=Calendrier!AA$1,Calendrier!AA165="R"),Calendrier!$A165,"")</f>
        <v/>
      </c>
      <c r="Z164" s="173" t="str">
        <f>IF(AND(Z$1=Calendrier!AB$1,Calendrier!AB165="R"),Calendrier!$A165,"")</f>
        <v/>
      </c>
      <c r="AA164" s="173" t="str">
        <f>IF(AND(AA$1=Calendrier!AC$1,Calendrier!AC165="R"),Calendrier!$A165,"")</f>
        <v/>
      </c>
      <c r="AB164" s="173" t="str">
        <f>IF(AND(AB$1=Calendrier!AD$1,Calendrier!AD165="R"),Calendrier!$A165,"")</f>
        <v/>
      </c>
      <c r="AC164" s="173" t="str">
        <f>IF(AND(AC$1=Calendrier!AE$1,Calendrier!AE165="R"),Calendrier!$A165,"")</f>
        <v/>
      </c>
      <c r="AD164" s="173" t="str">
        <f>IF(AND(AD$1=Calendrier!AF$1,Calendrier!AF165="R"),Calendrier!$A165,"")</f>
        <v/>
      </c>
      <c r="AE164" s="173" t="str">
        <f>IF(AND(AE$1=Calendrier!AG$1,Calendrier!AG165="R"),Calendrier!$A165,"")</f>
        <v/>
      </c>
      <c r="AF164" s="173" t="str">
        <f>IF(AND(AF$1=Calendrier!AH$1,Calendrier!AH165="R"),Calendrier!$A165,"")</f>
        <v/>
      </c>
      <c r="AG164" s="173" t="str">
        <f>IF(AND(AG$1=Calendrier!AI$1,Calendrier!AI165="R"),Calendrier!$A165,"")</f>
        <v/>
      </c>
      <c r="AH164" s="173" t="str">
        <f>IF(AND(AH$1=Calendrier!AJ$1,Calendrier!AJ165="R"),Calendrier!$A165,"")</f>
        <v/>
      </c>
      <c r="AI164" s="173" t="str">
        <f>IF(AND(AI$1=Calendrier!AK$1,Calendrier!AK165="R"),Calendrier!$A165,"")</f>
        <v/>
      </c>
      <c r="AJ164" s="173" t="str">
        <f>IF(AND(AJ$1=Calendrier!AL$1,Calendrier!AL165="R"),Calendrier!$A165,"")</f>
        <v/>
      </c>
      <c r="AK164" s="173" t="str">
        <f>IF(AND(AK$1=Calendrier!AM$1,Calendrier!AM165="R"),Calendrier!$A165,"")</f>
        <v/>
      </c>
      <c r="AL164" s="173" t="str">
        <f>IF(AND(AL$1=Calendrier!AN$1,Calendrier!AN165="R"),Calendrier!$A165,"")</f>
        <v/>
      </c>
      <c r="AM164" s="173" t="str">
        <f>IF(AND(AM$1=Calendrier!AO$1,Calendrier!AO165="R"),Calendrier!$A165,"")</f>
        <v/>
      </c>
      <c r="AN164" s="173" t="str">
        <f>IF(AND(AN$1=Calendrier!AP$1,Calendrier!AP165="R"),Calendrier!$A165,"")</f>
        <v/>
      </c>
      <c r="AO164" s="173" t="str">
        <f>IF(AND(AO$1=Calendrier!AQ$1,Calendrier!AQ165="R"),Calendrier!$A165,"")</f>
        <v/>
      </c>
      <c r="AP164" s="173" t="str">
        <f>IF(AND(AP$1=Calendrier!AR$1,Calendrier!AR165="R"),Calendrier!$A165,"")</f>
        <v/>
      </c>
      <c r="AQ164" s="173" t="str">
        <f>IF(AND(AQ$1=Calendrier!AS$1,Calendrier!AS165="R"),Calendrier!$A165,"")</f>
        <v/>
      </c>
      <c r="AR164" s="173" t="str">
        <f>IF(AND(AR$1=Calendrier!AT$1,Calendrier!AT165="R"),Calendrier!$A165,"")</f>
        <v/>
      </c>
      <c r="AS164" s="173" t="str">
        <f>IF(AND(AS$1=Calendrier!AU$1,Calendrier!AU165="R"),Calendrier!$A165,"")</f>
        <v/>
      </c>
      <c r="AT164" s="173" t="str">
        <f>IF(AND(AT$1=Calendrier!AV$1,Calendrier!AV165="R"),Calendrier!$A165,"")</f>
        <v/>
      </c>
      <c r="AU164" s="173" t="str">
        <f>IF(AND(AU$1=Calendrier!AW$1,Calendrier!AW165="R"),Calendrier!$A165,"")</f>
        <v/>
      </c>
      <c r="AV164" s="173" t="str">
        <f>IF(AND(AV$1=Calendrier!AX$1,Calendrier!AX165="R"),Calendrier!$A165,"")</f>
        <v/>
      </c>
      <c r="AW164" s="173" t="str">
        <f>IF(AND(AW$1=Calendrier!AY$1,Calendrier!AY165="R"),Calendrier!$A165,"")</f>
        <v/>
      </c>
      <c r="AX164" s="173" t="str">
        <f>IF(AND(AX$1=Calendrier!AZ$1,Calendrier!AZ165="R"),Calendrier!$A165,"")</f>
        <v/>
      </c>
      <c r="AY164" s="173" t="str">
        <f>IF(AND(AY$1=Calendrier!BA$1,Calendrier!BA165="R"),Calendrier!$A165,"")</f>
        <v/>
      </c>
      <c r="AZ164" s="173" t="str">
        <f>IF(AND(AZ$1=Calendrier!BB$1,Calendrier!BB165="R"),Calendrier!$A165,"")</f>
        <v/>
      </c>
    </row>
    <row r="165" spans="1:52" x14ac:dyDescent="0.2">
      <c r="A165" s="173" t="str">
        <f>IF(AND(A$1=Calendrier!C$1,Calendrier!C166="R"),Calendrier!$A166,"")</f>
        <v/>
      </c>
      <c r="B165" s="173" t="str">
        <f>IF(AND(B$1=Calendrier!D$1,Calendrier!D166="R"),Calendrier!$A166,"")</f>
        <v/>
      </c>
      <c r="C165" s="173" t="str">
        <f>IF(AND(C$1=Calendrier!E$1,Calendrier!E166="R"),Calendrier!$A166,"")</f>
        <v/>
      </c>
      <c r="D165" s="173" t="str">
        <f>IF(AND(D$1=Calendrier!F$1,Calendrier!F166="R"),Calendrier!$A166,"")</f>
        <v/>
      </c>
      <c r="E165" s="173" t="str">
        <f>IF(AND(E$1=Calendrier!G$1,Calendrier!G166="R"),Calendrier!$A166,"")</f>
        <v/>
      </c>
      <c r="F165" s="173" t="str">
        <f>IF(AND(F$1=Calendrier!H$1,Calendrier!H166="R"),Calendrier!$A166,"")</f>
        <v/>
      </c>
      <c r="G165" s="173" t="str">
        <f>IF(AND(G$1=Calendrier!I$1,Calendrier!I166="R"),Calendrier!$A166,"")</f>
        <v/>
      </c>
      <c r="H165" s="173" t="str">
        <f>IF(AND(H$1=Calendrier!J$1,Calendrier!J166="R"),Calendrier!$A166,"")</f>
        <v/>
      </c>
      <c r="I165" s="173" t="str">
        <f>IF(AND(I$1=Calendrier!K$1,Calendrier!K166="R"),Calendrier!$A166,"")</f>
        <v/>
      </c>
      <c r="J165" s="173" t="str">
        <f>IF(AND(J$1=Calendrier!L$1,Calendrier!L166="R"),Calendrier!$A166,"")</f>
        <v/>
      </c>
      <c r="K165" s="173" t="str">
        <f>IF(AND(K$1=Calendrier!M$1,Calendrier!M166="R"),Calendrier!$A166,"")</f>
        <v/>
      </c>
      <c r="L165" s="173" t="str">
        <f>IF(AND(L$1=Calendrier!N$1,Calendrier!N166="R"),Calendrier!$A166,"")</f>
        <v/>
      </c>
      <c r="M165" s="173" t="str">
        <f>IF(AND(M$1=Calendrier!O$1,Calendrier!O166="R"),Calendrier!$A166,"")</f>
        <v/>
      </c>
      <c r="N165" s="173" t="str">
        <f>IF(AND(N$1=Calendrier!P$1,Calendrier!P166="R"),Calendrier!$A166,"")</f>
        <v/>
      </c>
      <c r="O165" s="173" t="str">
        <f>IF(AND(O$1=Calendrier!Q$1,Calendrier!Q166="R"),Calendrier!$A166,"")</f>
        <v/>
      </c>
      <c r="P165" s="173" t="str">
        <f>IF(AND(P$1=Calendrier!R$1,Calendrier!R166="R"),Calendrier!$A166,"")</f>
        <v/>
      </c>
      <c r="Q165" s="173" t="str">
        <f>IF(AND(Q$1=Calendrier!S$1,Calendrier!S166="R"),Calendrier!$A166,"")</f>
        <v/>
      </c>
      <c r="R165" s="173" t="str">
        <f>IF(AND(R$1=Calendrier!T$1,Calendrier!T166="R"),Calendrier!$A166,"")</f>
        <v/>
      </c>
      <c r="S165" s="173" t="str">
        <f>IF(AND(S$1=Calendrier!U$1,Calendrier!U166="R"),Calendrier!$A166,"")</f>
        <v/>
      </c>
      <c r="T165" s="173" t="str">
        <f>IF(AND(T$1=Calendrier!V$1,Calendrier!V166="R"),Calendrier!$A166,"")</f>
        <v/>
      </c>
      <c r="U165" s="173" t="str">
        <f>IF(AND(U$1=Calendrier!W$1,Calendrier!W166="R"),Calendrier!$A166,"")</f>
        <v/>
      </c>
      <c r="V165" s="173" t="str">
        <f>IF(AND(V$1=Calendrier!X$1,Calendrier!X166="R"),Calendrier!$A166,"")</f>
        <v/>
      </c>
      <c r="W165" s="173" t="str">
        <f>IF(AND(W$1=Calendrier!Y$1,Calendrier!Y166="R"),Calendrier!$A166,"")</f>
        <v/>
      </c>
      <c r="X165" s="173" t="str">
        <f>IF(AND(X$1=Calendrier!Z$1,Calendrier!Z166="R"),Calendrier!$A166,"")</f>
        <v/>
      </c>
      <c r="Y165" s="173" t="str">
        <f>IF(AND(Y$1=Calendrier!AA$1,Calendrier!AA166="R"),Calendrier!$A166,"")</f>
        <v/>
      </c>
      <c r="Z165" s="173" t="str">
        <f>IF(AND(Z$1=Calendrier!AB$1,Calendrier!AB166="R"),Calendrier!$A166,"")</f>
        <v/>
      </c>
      <c r="AA165" s="173" t="str">
        <f>IF(AND(AA$1=Calendrier!AC$1,Calendrier!AC166="R"),Calendrier!$A166,"")</f>
        <v/>
      </c>
      <c r="AB165" s="173" t="str">
        <f>IF(AND(AB$1=Calendrier!AD$1,Calendrier!AD166="R"),Calendrier!$A166,"")</f>
        <v/>
      </c>
      <c r="AC165" s="173" t="str">
        <f>IF(AND(AC$1=Calendrier!AE$1,Calendrier!AE166="R"),Calendrier!$A166,"")</f>
        <v/>
      </c>
      <c r="AD165" s="173" t="str">
        <f>IF(AND(AD$1=Calendrier!AF$1,Calendrier!AF166="R"),Calendrier!$A166,"")</f>
        <v/>
      </c>
      <c r="AE165" s="173" t="str">
        <f>IF(AND(AE$1=Calendrier!AG$1,Calendrier!AG166="R"),Calendrier!$A166,"")</f>
        <v/>
      </c>
      <c r="AF165" s="173" t="str">
        <f>IF(AND(AF$1=Calendrier!AH$1,Calendrier!AH166="R"),Calendrier!$A166,"")</f>
        <v/>
      </c>
      <c r="AG165" s="173" t="str">
        <f>IF(AND(AG$1=Calendrier!AI$1,Calendrier!AI166="R"),Calendrier!$A166,"")</f>
        <v/>
      </c>
      <c r="AH165" s="173" t="str">
        <f>IF(AND(AH$1=Calendrier!AJ$1,Calendrier!AJ166="R"),Calendrier!$A166,"")</f>
        <v/>
      </c>
      <c r="AI165" s="173" t="str">
        <f>IF(AND(AI$1=Calendrier!AK$1,Calendrier!AK166="R"),Calendrier!$A166,"")</f>
        <v/>
      </c>
      <c r="AJ165" s="173" t="str">
        <f>IF(AND(AJ$1=Calendrier!AL$1,Calendrier!AL166="R"),Calendrier!$A166,"")</f>
        <v/>
      </c>
      <c r="AK165" s="173" t="str">
        <f>IF(AND(AK$1=Calendrier!AM$1,Calendrier!AM166="R"),Calendrier!$A166,"")</f>
        <v/>
      </c>
      <c r="AL165" s="173" t="str">
        <f>IF(AND(AL$1=Calendrier!AN$1,Calendrier!AN166="R"),Calendrier!$A166,"")</f>
        <v/>
      </c>
      <c r="AM165" s="173" t="str">
        <f>IF(AND(AM$1=Calendrier!AO$1,Calendrier!AO166="R"),Calendrier!$A166,"")</f>
        <v/>
      </c>
      <c r="AN165" s="173" t="str">
        <f>IF(AND(AN$1=Calendrier!AP$1,Calendrier!AP166="R"),Calendrier!$A166,"")</f>
        <v/>
      </c>
      <c r="AO165" s="173" t="str">
        <f>IF(AND(AO$1=Calendrier!AQ$1,Calendrier!AQ166="R"),Calendrier!$A166,"")</f>
        <v/>
      </c>
      <c r="AP165" s="173" t="str">
        <f>IF(AND(AP$1=Calendrier!AR$1,Calendrier!AR166="R"),Calendrier!$A166,"")</f>
        <v/>
      </c>
      <c r="AQ165" s="173" t="str">
        <f>IF(AND(AQ$1=Calendrier!AS$1,Calendrier!AS166="R"),Calendrier!$A166,"")</f>
        <v/>
      </c>
      <c r="AR165" s="173" t="str">
        <f>IF(AND(AR$1=Calendrier!AT$1,Calendrier!AT166="R"),Calendrier!$A166,"")</f>
        <v/>
      </c>
      <c r="AS165" s="173" t="str">
        <f>IF(AND(AS$1=Calendrier!AU$1,Calendrier!AU166="R"),Calendrier!$A166,"")</f>
        <v/>
      </c>
      <c r="AT165" s="173" t="str">
        <f>IF(AND(AT$1=Calendrier!AV$1,Calendrier!AV166="R"),Calendrier!$A166,"")</f>
        <v/>
      </c>
      <c r="AU165" s="173" t="str">
        <f>IF(AND(AU$1=Calendrier!AW$1,Calendrier!AW166="R"),Calendrier!$A166,"")</f>
        <v/>
      </c>
      <c r="AV165" s="173" t="str">
        <f>IF(AND(AV$1=Calendrier!AX$1,Calendrier!AX166="R"),Calendrier!$A166,"")</f>
        <v/>
      </c>
      <c r="AW165" s="173" t="str">
        <f>IF(AND(AW$1=Calendrier!AY$1,Calendrier!AY166="R"),Calendrier!$A166,"")</f>
        <v/>
      </c>
      <c r="AX165" s="173" t="str">
        <f>IF(AND(AX$1=Calendrier!AZ$1,Calendrier!AZ166="R"),Calendrier!$A166,"")</f>
        <v/>
      </c>
      <c r="AY165" s="173" t="str">
        <f>IF(AND(AY$1=Calendrier!BA$1,Calendrier!BA166="R"),Calendrier!$A166,"")</f>
        <v/>
      </c>
      <c r="AZ165" s="173" t="str">
        <f>IF(AND(AZ$1=Calendrier!BB$1,Calendrier!BB166="R"),Calendrier!$A166,"")</f>
        <v/>
      </c>
    </row>
    <row r="166" spans="1:52" x14ac:dyDescent="0.2">
      <c r="A166" s="173" t="str">
        <f>IF(AND(A$1=Calendrier!C$1,Calendrier!C167="R"),Calendrier!$A167,"")</f>
        <v/>
      </c>
      <c r="B166" s="173" t="str">
        <f>IF(AND(B$1=Calendrier!D$1,Calendrier!D167="R"),Calendrier!$A167,"")</f>
        <v/>
      </c>
      <c r="C166" s="173" t="str">
        <f>IF(AND(C$1=Calendrier!E$1,Calendrier!E167="R"),Calendrier!$A167,"")</f>
        <v/>
      </c>
      <c r="D166" s="173" t="str">
        <f>IF(AND(D$1=Calendrier!F$1,Calendrier!F167="R"),Calendrier!$A167,"")</f>
        <v/>
      </c>
      <c r="E166" s="173" t="str">
        <f>IF(AND(E$1=Calendrier!G$1,Calendrier!G167="R"),Calendrier!$A167,"")</f>
        <v/>
      </c>
      <c r="F166" s="173" t="str">
        <f>IF(AND(F$1=Calendrier!H$1,Calendrier!H167="R"),Calendrier!$A167,"")</f>
        <v/>
      </c>
      <c r="G166" s="173" t="str">
        <f>IF(AND(G$1=Calendrier!I$1,Calendrier!I167="R"),Calendrier!$A167,"")</f>
        <v/>
      </c>
      <c r="H166" s="173" t="str">
        <f>IF(AND(H$1=Calendrier!J$1,Calendrier!J167="R"),Calendrier!$A167,"")</f>
        <v/>
      </c>
      <c r="I166" s="173" t="str">
        <f>IF(AND(I$1=Calendrier!K$1,Calendrier!K167="R"),Calendrier!$A167,"")</f>
        <v/>
      </c>
      <c r="J166" s="173" t="str">
        <f>IF(AND(J$1=Calendrier!L$1,Calendrier!L167="R"),Calendrier!$A167,"")</f>
        <v/>
      </c>
      <c r="K166" s="173" t="str">
        <f>IF(AND(K$1=Calendrier!M$1,Calendrier!M167="R"),Calendrier!$A167,"")</f>
        <v/>
      </c>
      <c r="L166" s="173" t="str">
        <f>IF(AND(L$1=Calendrier!N$1,Calendrier!N167="R"),Calendrier!$A167,"")</f>
        <v/>
      </c>
      <c r="M166" s="173" t="str">
        <f>IF(AND(M$1=Calendrier!O$1,Calendrier!O167="R"),Calendrier!$A167,"")</f>
        <v/>
      </c>
      <c r="N166" s="173" t="str">
        <f>IF(AND(N$1=Calendrier!P$1,Calendrier!P167="R"),Calendrier!$A167,"")</f>
        <v/>
      </c>
      <c r="O166" s="173" t="str">
        <f>IF(AND(O$1=Calendrier!Q$1,Calendrier!Q167="R"),Calendrier!$A167,"")</f>
        <v/>
      </c>
      <c r="P166" s="173" t="str">
        <f>IF(AND(P$1=Calendrier!R$1,Calendrier!R167="R"),Calendrier!$A167,"")</f>
        <v/>
      </c>
      <c r="Q166" s="173" t="str">
        <f>IF(AND(Q$1=Calendrier!S$1,Calendrier!S167="R"),Calendrier!$A167,"")</f>
        <v/>
      </c>
      <c r="R166" s="173" t="str">
        <f>IF(AND(R$1=Calendrier!T$1,Calendrier!T167="R"),Calendrier!$A167,"")</f>
        <v/>
      </c>
      <c r="S166" s="173" t="str">
        <f>IF(AND(S$1=Calendrier!U$1,Calendrier!U167="R"),Calendrier!$A167,"")</f>
        <v/>
      </c>
      <c r="T166" s="173" t="str">
        <f>IF(AND(T$1=Calendrier!V$1,Calendrier!V167="R"),Calendrier!$A167,"")</f>
        <v/>
      </c>
      <c r="U166" s="173" t="str">
        <f>IF(AND(U$1=Calendrier!W$1,Calendrier!W167="R"),Calendrier!$A167,"")</f>
        <v/>
      </c>
      <c r="V166" s="173" t="str">
        <f>IF(AND(V$1=Calendrier!X$1,Calendrier!X167="R"),Calendrier!$A167,"")</f>
        <v/>
      </c>
      <c r="W166" s="173" t="str">
        <f>IF(AND(W$1=Calendrier!Y$1,Calendrier!Y167="R"),Calendrier!$A167,"")</f>
        <v/>
      </c>
      <c r="X166" s="173" t="str">
        <f>IF(AND(X$1=Calendrier!Z$1,Calendrier!Z167="R"),Calendrier!$A167,"")</f>
        <v/>
      </c>
      <c r="Y166" s="173" t="str">
        <f>IF(AND(Y$1=Calendrier!AA$1,Calendrier!AA167="R"),Calendrier!$A167,"")</f>
        <v/>
      </c>
      <c r="Z166" s="173" t="str">
        <f>IF(AND(Z$1=Calendrier!AB$1,Calendrier!AB167="R"),Calendrier!$A167,"")</f>
        <v/>
      </c>
      <c r="AA166" s="173" t="str">
        <f>IF(AND(AA$1=Calendrier!AC$1,Calendrier!AC167="R"),Calendrier!$A167,"")</f>
        <v/>
      </c>
      <c r="AB166" s="173" t="str">
        <f>IF(AND(AB$1=Calendrier!AD$1,Calendrier!AD167="R"),Calendrier!$A167,"")</f>
        <v/>
      </c>
      <c r="AC166" s="173" t="str">
        <f>IF(AND(AC$1=Calendrier!AE$1,Calendrier!AE167="R"),Calendrier!$A167,"")</f>
        <v/>
      </c>
      <c r="AD166" s="173" t="str">
        <f>IF(AND(AD$1=Calendrier!AF$1,Calendrier!AF167="R"),Calendrier!$A167,"")</f>
        <v/>
      </c>
      <c r="AE166" s="173" t="str">
        <f>IF(AND(AE$1=Calendrier!AG$1,Calendrier!AG167="R"),Calendrier!$A167,"")</f>
        <v/>
      </c>
      <c r="AF166" s="173" t="str">
        <f>IF(AND(AF$1=Calendrier!AH$1,Calendrier!AH167="R"),Calendrier!$A167,"")</f>
        <v/>
      </c>
      <c r="AG166" s="173" t="str">
        <f>IF(AND(AG$1=Calendrier!AI$1,Calendrier!AI167="R"),Calendrier!$A167,"")</f>
        <v/>
      </c>
      <c r="AH166" s="173" t="str">
        <f>IF(AND(AH$1=Calendrier!AJ$1,Calendrier!AJ167="R"),Calendrier!$A167,"")</f>
        <v/>
      </c>
      <c r="AI166" s="173" t="str">
        <f>IF(AND(AI$1=Calendrier!AK$1,Calendrier!AK167="R"),Calendrier!$A167,"")</f>
        <v/>
      </c>
      <c r="AJ166" s="173" t="str">
        <f>IF(AND(AJ$1=Calendrier!AL$1,Calendrier!AL167="R"),Calendrier!$A167,"")</f>
        <v/>
      </c>
      <c r="AK166" s="173" t="str">
        <f>IF(AND(AK$1=Calendrier!AM$1,Calendrier!AM167="R"),Calendrier!$A167,"")</f>
        <v/>
      </c>
      <c r="AL166" s="173" t="str">
        <f>IF(AND(AL$1=Calendrier!AN$1,Calendrier!AN167="R"),Calendrier!$A167,"")</f>
        <v/>
      </c>
      <c r="AM166" s="173" t="str">
        <f>IF(AND(AM$1=Calendrier!AO$1,Calendrier!AO167="R"),Calendrier!$A167,"")</f>
        <v/>
      </c>
      <c r="AN166" s="173" t="str">
        <f>IF(AND(AN$1=Calendrier!AP$1,Calendrier!AP167="R"),Calendrier!$A167,"")</f>
        <v/>
      </c>
      <c r="AO166" s="173" t="str">
        <f>IF(AND(AO$1=Calendrier!AQ$1,Calendrier!AQ167="R"),Calendrier!$A167,"")</f>
        <v/>
      </c>
      <c r="AP166" s="173" t="str">
        <f>IF(AND(AP$1=Calendrier!AR$1,Calendrier!AR167="R"),Calendrier!$A167,"")</f>
        <v/>
      </c>
      <c r="AQ166" s="173" t="str">
        <f>IF(AND(AQ$1=Calendrier!AS$1,Calendrier!AS167="R"),Calendrier!$A167,"")</f>
        <v/>
      </c>
      <c r="AR166" s="173" t="str">
        <f>IF(AND(AR$1=Calendrier!AT$1,Calendrier!AT167="R"),Calendrier!$A167,"")</f>
        <v/>
      </c>
      <c r="AS166" s="173" t="str">
        <f>IF(AND(AS$1=Calendrier!AU$1,Calendrier!AU167="R"),Calendrier!$A167,"")</f>
        <v/>
      </c>
      <c r="AT166" s="173" t="str">
        <f>IF(AND(AT$1=Calendrier!AV$1,Calendrier!AV167="R"),Calendrier!$A167,"")</f>
        <v/>
      </c>
      <c r="AU166" s="173" t="str">
        <f>IF(AND(AU$1=Calendrier!AW$1,Calendrier!AW167="R"),Calendrier!$A167,"")</f>
        <v/>
      </c>
      <c r="AV166" s="173" t="str">
        <f>IF(AND(AV$1=Calendrier!AX$1,Calendrier!AX167="R"),Calendrier!$A167,"")</f>
        <v/>
      </c>
      <c r="AW166" s="173" t="str">
        <f>IF(AND(AW$1=Calendrier!AY$1,Calendrier!AY167="R"),Calendrier!$A167,"")</f>
        <v/>
      </c>
      <c r="AX166" s="173" t="str">
        <f>IF(AND(AX$1=Calendrier!AZ$1,Calendrier!AZ167="R"),Calendrier!$A167,"")</f>
        <v/>
      </c>
      <c r="AY166" s="173" t="str">
        <f>IF(AND(AY$1=Calendrier!BA$1,Calendrier!BA167="R"),Calendrier!$A167,"")</f>
        <v/>
      </c>
      <c r="AZ166" s="173" t="str">
        <f>IF(AND(AZ$1=Calendrier!BB$1,Calendrier!BB167="R"),Calendrier!$A167,"")</f>
        <v/>
      </c>
    </row>
    <row r="167" spans="1:52" x14ac:dyDescent="0.2">
      <c r="A167" s="173" t="str">
        <f>IF(AND(A$1=Calendrier!C$1,Calendrier!C168="R"),Calendrier!$A168,"")</f>
        <v/>
      </c>
      <c r="B167" s="173" t="str">
        <f>IF(AND(B$1=Calendrier!D$1,Calendrier!D168="R"),Calendrier!$A168,"")</f>
        <v/>
      </c>
      <c r="C167" s="173" t="str">
        <f>IF(AND(C$1=Calendrier!E$1,Calendrier!E168="R"),Calendrier!$A168,"")</f>
        <v/>
      </c>
      <c r="D167" s="173" t="str">
        <f>IF(AND(D$1=Calendrier!F$1,Calendrier!F168="R"),Calendrier!$A168,"")</f>
        <v/>
      </c>
      <c r="E167" s="173" t="str">
        <f>IF(AND(E$1=Calendrier!G$1,Calendrier!G168="R"),Calendrier!$A168,"")</f>
        <v/>
      </c>
      <c r="F167" s="173" t="str">
        <f>IF(AND(F$1=Calendrier!H$1,Calendrier!H168="R"),Calendrier!$A168,"")</f>
        <v/>
      </c>
      <c r="G167" s="173" t="str">
        <f>IF(AND(G$1=Calendrier!I$1,Calendrier!I168="R"),Calendrier!$A168,"")</f>
        <v/>
      </c>
      <c r="H167" s="173" t="str">
        <f>IF(AND(H$1=Calendrier!J$1,Calendrier!J168="R"),Calendrier!$A168,"")</f>
        <v/>
      </c>
      <c r="I167" s="173" t="str">
        <f>IF(AND(I$1=Calendrier!K$1,Calendrier!K168="R"),Calendrier!$A168,"")</f>
        <v/>
      </c>
      <c r="J167" s="173" t="str">
        <f>IF(AND(J$1=Calendrier!L$1,Calendrier!L168="R"),Calendrier!$A168,"")</f>
        <v/>
      </c>
      <c r="K167" s="173" t="str">
        <f>IF(AND(K$1=Calendrier!M$1,Calendrier!M168="R"),Calendrier!$A168,"")</f>
        <v/>
      </c>
      <c r="L167" s="173" t="str">
        <f>IF(AND(L$1=Calendrier!N$1,Calendrier!N168="R"),Calendrier!$A168,"")</f>
        <v/>
      </c>
      <c r="M167" s="173" t="str">
        <f>IF(AND(M$1=Calendrier!O$1,Calendrier!O168="R"),Calendrier!$A168,"")</f>
        <v/>
      </c>
      <c r="N167" s="173" t="str">
        <f>IF(AND(N$1=Calendrier!P$1,Calendrier!P168="R"),Calendrier!$A168,"")</f>
        <v/>
      </c>
      <c r="O167" s="173" t="str">
        <f>IF(AND(O$1=Calendrier!Q$1,Calendrier!Q168="R"),Calendrier!$A168,"")</f>
        <v/>
      </c>
      <c r="P167" s="173" t="str">
        <f>IF(AND(P$1=Calendrier!R$1,Calendrier!R168="R"),Calendrier!$A168,"")</f>
        <v/>
      </c>
      <c r="Q167" s="173" t="str">
        <f>IF(AND(Q$1=Calendrier!S$1,Calendrier!S168="R"),Calendrier!$A168,"")</f>
        <v/>
      </c>
      <c r="R167" s="173" t="str">
        <f>IF(AND(R$1=Calendrier!T$1,Calendrier!T168="R"),Calendrier!$A168,"")</f>
        <v/>
      </c>
      <c r="S167" s="173" t="str">
        <f>IF(AND(S$1=Calendrier!U$1,Calendrier!U168="R"),Calendrier!$A168,"")</f>
        <v/>
      </c>
      <c r="T167" s="173" t="str">
        <f>IF(AND(T$1=Calendrier!V$1,Calendrier!V168="R"),Calendrier!$A168,"")</f>
        <v/>
      </c>
      <c r="U167" s="173" t="str">
        <f>IF(AND(U$1=Calendrier!W$1,Calendrier!W168="R"),Calendrier!$A168,"")</f>
        <v/>
      </c>
      <c r="V167" s="173" t="str">
        <f>IF(AND(V$1=Calendrier!X$1,Calendrier!X168="R"),Calendrier!$A168,"")</f>
        <v/>
      </c>
      <c r="W167" s="173" t="str">
        <f>IF(AND(W$1=Calendrier!Y$1,Calendrier!Y168="R"),Calendrier!$A168,"")</f>
        <v/>
      </c>
      <c r="X167" s="173" t="str">
        <f>IF(AND(X$1=Calendrier!Z$1,Calendrier!Z168="R"),Calendrier!$A168,"")</f>
        <v/>
      </c>
      <c r="Y167" s="173" t="str">
        <f>IF(AND(Y$1=Calendrier!AA$1,Calendrier!AA168="R"),Calendrier!$A168,"")</f>
        <v/>
      </c>
      <c r="Z167" s="173" t="str">
        <f>IF(AND(Z$1=Calendrier!AB$1,Calendrier!AB168="R"),Calendrier!$A168,"")</f>
        <v/>
      </c>
      <c r="AA167" s="173" t="str">
        <f>IF(AND(AA$1=Calendrier!AC$1,Calendrier!AC168="R"),Calendrier!$A168,"")</f>
        <v/>
      </c>
      <c r="AB167" s="173" t="str">
        <f>IF(AND(AB$1=Calendrier!AD$1,Calendrier!AD168="R"),Calendrier!$A168,"")</f>
        <v/>
      </c>
      <c r="AC167" s="173" t="str">
        <f>IF(AND(AC$1=Calendrier!AE$1,Calendrier!AE168="R"),Calendrier!$A168,"")</f>
        <v/>
      </c>
      <c r="AD167" s="173" t="str">
        <f>IF(AND(AD$1=Calendrier!AF$1,Calendrier!AF168="R"),Calendrier!$A168,"")</f>
        <v/>
      </c>
      <c r="AE167" s="173" t="str">
        <f>IF(AND(AE$1=Calendrier!AG$1,Calendrier!AG168="R"),Calendrier!$A168,"")</f>
        <v/>
      </c>
      <c r="AF167" s="173" t="str">
        <f>IF(AND(AF$1=Calendrier!AH$1,Calendrier!AH168="R"),Calendrier!$A168,"")</f>
        <v/>
      </c>
      <c r="AG167" s="173" t="str">
        <f>IF(AND(AG$1=Calendrier!AI$1,Calendrier!AI168="R"),Calendrier!$A168,"")</f>
        <v/>
      </c>
      <c r="AH167" s="173" t="str">
        <f>IF(AND(AH$1=Calendrier!AJ$1,Calendrier!AJ168="R"),Calendrier!$A168,"")</f>
        <v/>
      </c>
      <c r="AI167" s="173" t="str">
        <f>IF(AND(AI$1=Calendrier!AK$1,Calendrier!AK168="R"),Calendrier!$A168,"")</f>
        <v/>
      </c>
      <c r="AJ167" s="173" t="str">
        <f>IF(AND(AJ$1=Calendrier!AL$1,Calendrier!AL168="R"),Calendrier!$A168,"")</f>
        <v/>
      </c>
      <c r="AK167" s="173" t="str">
        <f>IF(AND(AK$1=Calendrier!AM$1,Calendrier!AM168="R"),Calendrier!$A168,"")</f>
        <v/>
      </c>
      <c r="AL167" s="173" t="str">
        <f>IF(AND(AL$1=Calendrier!AN$1,Calendrier!AN168="R"),Calendrier!$A168,"")</f>
        <v/>
      </c>
      <c r="AM167" s="173" t="str">
        <f>IF(AND(AM$1=Calendrier!AO$1,Calendrier!AO168="R"),Calendrier!$A168,"")</f>
        <v/>
      </c>
      <c r="AN167" s="173" t="str">
        <f>IF(AND(AN$1=Calendrier!AP$1,Calendrier!AP168="R"),Calendrier!$A168,"")</f>
        <v/>
      </c>
      <c r="AO167" s="173" t="str">
        <f>IF(AND(AO$1=Calendrier!AQ$1,Calendrier!AQ168="R"),Calendrier!$A168,"")</f>
        <v/>
      </c>
      <c r="AP167" s="173" t="str">
        <f>IF(AND(AP$1=Calendrier!AR$1,Calendrier!AR168="R"),Calendrier!$A168,"")</f>
        <v/>
      </c>
      <c r="AQ167" s="173" t="str">
        <f>IF(AND(AQ$1=Calendrier!AS$1,Calendrier!AS168="R"),Calendrier!$A168,"")</f>
        <v/>
      </c>
      <c r="AR167" s="173" t="str">
        <f>IF(AND(AR$1=Calendrier!AT$1,Calendrier!AT168="R"),Calendrier!$A168,"")</f>
        <v/>
      </c>
      <c r="AS167" s="173" t="str">
        <f>IF(AND(AS$1=Calendrier!AU$1,Calendrier!AU168="R"),Calendrier!$A168,"")</f>
        <v/>
      </c>
      <c r="AT167" s="173" t="str">
        <f>IF(AND(AT$1=Calendrier!AV$1,Calendrier!AV168="R"),Calendrier!$A168,"")</f>
        <v/>
      </c>
      <c r="AU167" s="173" t="str">
        <f>IF(AND(AU$1=Calendrier!AW$1,Calendrier!AW168="R"),Calendrier!$A168,"")</f>
        <v/>
      </c>
      <c r="AV167" s="173" t="str">
        <f>IF(AND(AV$1=Calendrier!AX$1,Calendrier!AX168="R"),Calendrier!$A168,"")</f>
        <v/>
      </c>
      <c r="AW167" s="173" t="str">
        <f>IF(AND(AW$1=Calendrier!AY$1,Calendrier!AY168="R"),Calendrier!$A168,"")</f>
        <v/>
      </c>
      <c r="AX167" s="173" t="str">
        <f>IF(AND(AX$1=Calendrier!AZ$1,Calendrier!AZ168="R"),Calendrier!$A168,"")</f>
        <v/>
      </c>
      <c r="AY167" s="173" t="str">
        <f>IF(AND(AY$1=Calendrier!BA$1,Calendrier!BA168="R"),Calendrier!$A168,"")</f>
        <v/>
      </c>
      <c r="AZ167" s="173" t="str">
        <f>IF(AND(AZ$1=Calendrier!BB$1,Calendrier!BB168="R"),Calendrier!$A168,"")</f>
        <v/>
      </c>
    </row>
    <row r="168" spans="1:52" x14ac:dyDescent="0.2">
      <c r="A168" s="173" t="str">
        <f>IF(AND(A$1=Calendrier!C$1,Calendrier!C169="R"),Calendrier!$A169,"")</f>
        <v/>
      </c>
      <c r="B168" s="173" t="str">
        <f>IF(AND(B$1=Calendrier!D$1,Calendrier!D169="R"),Calendrier!$A169,"")</f>
        <v/>
      </c>
      <c r="C168" s="173" t="str">
        <f>IF(AND(C$1=Calendrier!E$1,Calendrier!E169="R"),Calendrier!$A169,"")</f>
        <v/>
      </c>
      <c r="D168" s="173" t="str">
        <f>IF(AND(D$1=Calendrier!F$1,Calendrier!F169="R"),Calendrier!$A169,"")</f>
        <v/>
      </c>
      <c r="E168" s="173" t="str">
        <f>IF(AND(E$1=Calendrier!G$1,Calendrier!G169="R"),Calendrier!$A169,"")</f>
        <v/>
      </c>
      <c r="F168" s="173" t="str">
        <f>IF(AND(F$1=Calendrier!H$1,Calendrier!H169="R"),Calendrier!$A169,"")</f>
        <v/>
      </c>
      <c r="G168" s="173" t="str">
        <f>IF(AND(G$1=Calendrier!I$1,Calendrier!I169="R"),Calendrier!$A169,"")</f>
        <v/>
      </c>
      <c r="H168" s="173" t="str">
        <f>IF(AND(H$1=Calendrier!J$1,Calendrier!J169="R"),Calendrier!$A169,"")</f>
        <v/>
      </c>
      <c r="I168" s="173" t="str">
        <f>IF(AND(I$1=Calendrier!K$1,Calendrier!K169="R"),Calendrier!$A169,"")</f>
        <v/>
      </c>
      <c r="J168" s="173" t="str">
        <f>IF(AND(J$1=Calendrier!L$1,Calendrier!L169="R"),Calendrier!$A169,"")</f>
        <v/>
      </c>
      <c r="K168" s="173" t="str">
        <f>IF(AND(K$1=Calendrier!M$1,Calendrier!M169="R"),Calendrier!$A169,"")</f>
        <v/>
      </c>
      <c r="L168" s="173" t="str">
        <f>IF(AND(L$1=Calendrier!N$1,Calendrier!N169="R"),Calendrier!$A169,"")</f>
        <v/>
      </c>
      <c r="M168" s="173" t="str">
        <f>IF(AND(M$1=Calendrier!O$1,Calendrier!O169="R"),Calendrier!$A169,"")</f>
        <v/>
      </c>
      <c r="N168" s="173" t="str">
        <f>IF(AND(N$1=Calendrier!P$1,Calendrier!P169="R"),Calendrier!$A169,"")</f>
        <v/>
      </c>
      <c r="O168" s="173" t="str">
        <f>IF(AND(O$1=Calendrier!Q$1,Calendrier!Q169="R"),Calendrier!$A169,"")</f>
        <v/>
      </c>
      <c r="P168" s="173" t="str">
        <f>IF(AND(P$1=Calendrier!R$1,Calendrier!R169="R"),Calendrier!$A169,"")</f>
        <v/>
      </c>
      <c r="Q168" s="173" t="str">
        <f>IF(AND(Q$1=Calendrier!S$1,Calendrier!S169="R"),Calendrier!$A169,"")</f>
        <v/>
      </c>
      <c r="R168" s="173" t="str">
        <f>IF(AND(R$1=Calendrier!T$1,Calendrier!T169="R"),Calendrier!$A169,"")</f>
        <v/>
      </c>
      <c r="S168" s="173" t="str">
        <f>IF(AND(S$1=Calendrier!U$1,Calendrier!U169="R"),Calendrier!$A169,"")</f>
        <v/>
      </c>
      <c r="T168" s="173" t="str">
        <f>IF(AND(T$1=Calendrier!V$1,Calendrier!V169="R"),Calendrier!$A169,"")</f>
        <v/>
      </c>
      <c r="U168" s="173" t="str">
        <f>IF(AND(U$1=Calendrier!W$1,Calendrier!W169="R"),Calendrier!$A169,"")</f>
        <v/>
      </c>
      <c r="V168" s="173" t="str">
        <f>IF(AND(V$1=Calendrier!X$1,Calendrier!X169="R"),Calendrier!$A169,"")</f>
        <v/>
      </c>
      <c r="W168" s="173" t="str">
        <f>IF(AND(W$1=Calendrier!Y$1,Calendrier!Y169="R"),Calendrier!$A169,"")</f>
        <v/>
      </c>
      <c r="X168" s="173" t="str">
        <f>IF(AND(X$1=Calendrier!Z$1,Calendrier!Z169="R"),Calendrier!$A169,"")</f>
        <v/>
      </c>
      <c r="Y168" s="173" t="str">
        <f>IF(AND(Y$1=Calendrier!AA$1,Calendrier!AA169="R"),Calendrier!$A169,"")</f>
        <v/>
      </c>
      <c r="Z168" s="173" t="str">
        <f>IF(AND(Z$1=Calendrier!AB$1,Calendrier!AB169="R"),Calendrier!$A169,"")</f>
        <v/>
      </c>
      <c r="AA168" s="173" t="str">
        <f>IF(AND(AA$1=Calendrier!AC$1,Calendrier!AC169="R"),Calendrier!$A169,"")</f>
        <v/>
      </c>
      <c r="AB168" s="173" t="str">
        <f>IF(AND(AB$1=Calendrier!AD$1,Calendrier!AD169="R"),Calendrier!$A169,"")</f>
        <v/>
      </c>
      <c r="AC168" s="173" t="str">
        <f>IF(AND(AC$1=Calendrier!AE$1,Calendrier!AE169="R"),Calendrier!$A169,"")</f>
        <v/>
      </c>
      <c r="AD168" s="173" t="str">
        <f>IF(AND(AD$1=Calendrier!AF$1,Calendrier!AF169="R"),Calendrier!$A169,"")</f>
        <v/>
      </c>
      <c r="AE168" s="173" t="str">
        <f>IF(AND(AE$1=Calendrier!AG$1,Calendrier!AG169="R"),Calendrier!$A169,"")</f>
        <v/>
      </c>
      <c r="AF168" s="173" t="str">
        <f>IF(AND(AF$1=Calendrier!AH$1,Calendrier!AH169="R"),Calendrier!$A169,"")</f>
        <v/>
      </c>
      <c r="AG168" s="173" t="str">
        <f>IF(AND(AG$1=Calendrier!AI$1,Calendrier!AI169="R"),Calendrier!$A169,"")</f>
        <v/>
      </c>
      <c r="AH168" s="173" t="str">
        <f>IF(AND(AH$1=Calendrier!AJ$1,Calendrier!AJ169="R"),Calendrier!$A169,"")</f>
        <v/>
      </c>
      <c r="AI168" s="173" t="str">
        <f>IF(AND(AI$1=Calendrier!AK$1,Calendrier!AK169="R"),Calendrier!$A169,"")</f>
        <v/>
      </c>
      <c r="AJ168" s="173" t="str">
        <f>IF(AND(AJ$1=Calendrier!AL$1,Calendrier!AL169="R"),Calendrier!$A169,"")</f>
        <v/>
      </c>
      <c r="AK168" s="173" t="str">
        <f>IF(AND(AK$1=Calendrier!AM$1,Calendrier!AM169="R"),Calendrier!$A169,"")</f>
        <v/>
      </c>
      <c r="AL168" s="173" t="str">
        <f>IF(AND(AL$1=Calendrier!AN$1,Calendrier!AN169="R"),Calendrier!$A169,"")</f>
        <v/>
      </c>
      <c r="AM168" s="173" t="str">
        <f>IF(AND(AM$1=Calendrier!AO$1,Calendrier!AO169="R"),Calendrier!$A169,"")</f>
        <v/>
      </c>
      <c r="AN168" s="173" t="str">
        <f>IF(AND(AN$1=Calendrier!AP$1,Calendrier!AP169="R"),Calendrier!$A169,"")</f>
        <v/>
      </c>
      <c r="AO168" s="173" t="str">
        <f>IF(AND(AO$1=Calendrier!AQ$1,Calendrier!AQ169="R"),Calendrier!$A169,"")</f>
        <v/>
      </c>
      <c r="AP168" s="173" t="str">
        <f>IF(AND(AP$1=Calendrier!AR$1,Calendrier!AR169="R"),Calendrier!$A169,"")</f>
        <v/>
      </c>
      <c r="AQ168" s="173" t="str">
        <f>IF(AND(AQ$1=Calendrier!AS$1,Calendrier!AS169="R"),Calendrier!$A169,"")</f>
        <v/>
      </c>
      <c r="AR168" s="173" t="str">
        <f>IF(AND(AR$1=Calendrier!AT$1,Calendrier!AT169="R"),Calendrier!$A169,"")</f>
        <v/>
      </c>
      <c r="AS168" s="173" t="str">
        <f>IF(AND(AS$1=Calendrier!AU$1,Calendrier!AU169="R"),Calendrier!$A169,"")</f>
        <v/>
      </c>
      <c r="AT168" s="173" t="str">
        <f>IF(AND(AT$1=Calendrier!AV$1,Calendrier!AV169="R"),Calendrier!$A169,"")</f>
        <v/>
      </c>
      <c r="AU168" s="173" t="str">
        <f>IF(AND(AU$1=Calendrier!AW$1,Calendrier!AW169="R"),Calendrier!$A169,"")</f>
        <v/>
      </c>
      <c r="AV168" s="173" t="str">
        <f>IF(AND(AV$1=Calendrier!AX$1,Calendrier!AX169="R"),Calendrier!$A169,"")</f>
        <v/>
      </c>
      <c r="AW168" s="173" t="str">
        <f>IF(AND(AW$1=Calendrier!AY$1,Calendrier!AY169="R"),Calendrier!$A169,"")</f>
        <v/>
      </c>
      <c r="AX168" s="173" t="str">
        <f>IF(AND(AX$1=Calendrier!AZ$1,Calendrier!AZ169="R"),Calendrier!$A169,"")</f>
        <v/>
      </c>
      <c r="AY168" s="173" t="str">
        <f>IF(AND(AY$1=Calendrier!BA$1,Calendrier!BA169="R"),Calendrier!$A169,"")</f>
        <v/>
      </c>
      <c r="AZ168" s="173" t="str">
        <f>IF(AND(AZ$1=Calendrier!BB$1,Calendrier!BB169="R"),Calendrier!$A169,"")</f>
        <v/>
      </c>
    </row>
    <row r="169" spans="1:52" x14ac:dyDescent="0.2">
      <c r="A169" s="173" t="str">
        <f>IF(AND(A$1=Calendrier!C$1,Calendrier!C170="R"),Calendrier!$A170,"")</f>
        <v/>
      </c>
      <c r="B169" s="173" t="str">
        <f>IF(AND(B$1=Calendrier!D$1,Calendrier!D170="R"),Calendrier!$A170,"")</f>
        <v/>
      </c>
      <c r="C169" s="173" t="str">
        <f>IF(AND(C$1=Calendrier!E$1,Calendrier!E170="R"),Calendrier!$A170,"")</f>
        <v/>
      </c>
      <c r="D169" s="173" t="str">
        <f>IF(AND(D$1=Calendrier!F$1,Calendrier!F170="R"),Calendrier!$A170,"")</f>
        <v/>
      </c>
      <c r="E169" s="173" t="str">
        <f>IF(AND(E$1=Calendrier!G$1,Calendrier!G170="R"),Calendrier!$A170,"")</f>
        <v/>
      </c>
      <c r="F169" s="173" t="str">
        <f>IF(AND(F$1=Calendrier!H$1,Calendrier!H170="R"),Calendrier!$A170,"")</f>
        <v/>
      </c>
      <c r="G169" s="173" t="str">
        <f>IF(AND(G$1=Calendrier!I$1,Calendrier!I170="R"),Calendrier!$A170,"")</f>
        <v/>
      </c>
      <c r="H169" s="173" t="str">
        <f>IF(AND(H$1=Calendrier!J$1,Calendrier!J170="R"),Calendrier!$A170,"")</f>
        <v/>
      </c>
      <c r="I169" s="173" t="str">
        <f>IF(AND(I$1=Calendrier!K$1,Calendrier!K170="R"),Calendrier!$A170,"")</f>
        <v/>
      </c>
      <c r="J169" s="173" t="str">
        <f>IF(AND(J$1=Calendrier!L$1,Calendrier!L170="R"),Calendrier!$A170,"")</f>
        <v/>
      </c>
      <c r="K169" s="173" t="str">
        <f>IF(AND(K$1=Calendrier!M$1,Calendrier!M170="R"),Calendrier!$A170,"")</f>
        <v/>
      </c>
      <c r="L169" s="173" t="str">
        <f>IF(AND(L$1=Calendrier!N$1,Calendrier!N170="R"),Calendrier!$A170,"")</f>
        <v/>
      </c>
      <c r="M169" s="173" t="str">
        <f>IF(AND(M$1=Calendrier!O$1,Calendrier!O170="R"),Calendrier!$A170,"")</f>
        <v/>
      </c>
      <c r="N169" s="173" t="str">
        <f>IF(AND(N$1=Calendrier!P$1,Calendrier!P170="R"),Calendrier!$A170,"")</f>
        <v/>
      </c>
      <c r="O169" s="173" t="str">
        <f>IF(AND(O$1=Calendrier!Q$1,Calendrier!Q170="R"),Calendrier!$A170,"")</f>
        <v/>
      </c>
      <c r="P169" s="173" t="str">
        <f>IF(AND(P$1=Calendrier!R$1,Calendrier!R170="R"),Calendrier!$A170,"")</f>
        <v/>
      </c>
      <c r="Q169" s="173" t="str">
        <f>IF(AND(Q$1=Calendrier!S$1,Calendrier!S170="R"),Calendrier!$A170,"")</f>
        <v/>
      </c>
      <c r="R169" s="173" t="str">
        <f>IF(AND(R$1=Calendrier!T$1,Calendrier!T170="R"),Calendrier!$A170,"")</f>
        <v/>
      </c>
      <c r="S169" s="173" t="str">
        <f>IF(AND(S$1=Calendrier!U$1,Calendrier!U170="R"),Calendrier!$A170,"")</f>
        <v/>
      </c>
      <c r="T169" s="173" t="str">
        <f>IF(AND(T$1=Calendrier!V$1,Calendrier!V170="R"),Calendrier!$A170,"")</f>
        <v/>
      </c>
      <c r="U169" s="173" t="str">
        <f>IF(AND(U$1=Calendrier!W$1,Calendrier!W170="R"),Calendrier!$A170,"")</f>
        <v/>
      </c>
      <c r="V169" s="173" t="str">
        <f>IF(AND(V$1=Calendrier!X$1,Calendrier!X170="R"),Calendrier!$A170,"")</f>
        <v/>
      </c>
      <c r="W169" s="173" t="str">
        <f>IF(AND(W$1=Calendrier!Y$1,Calendrier!Y170="R"),Calendrier!$A170,"")</f>
        <v/>
      </c>
      <c r="X169" s="173" t="str">
        <f>IF(AND(X$1=Calendrier!Z$1,Calendrier!Z170="R"),Calendrier!$A170,"")</f>
        <v/>
      </c>
      <c r="Y169" s="173" t="str">
        <f>IF(AND(Y$1=Calendrier!AA$1,Calendrier!AA170="R"),Calendrier!$A170,"")</f>
        <v/>
      </c>
      <c r="Z169" s="173" t="str">
        <f>IF(AND(Z$1=Calendrier!AB$1,Calendrier!AB170="R"),Calendrier!$A170,"")</f>
        <v/>
      </c>
      <c r="AA169" s="173" t="str">
        <f>IF(AND(AA$1=Calendrier!AC$1,Calendrier!AC170="R"),Calendrier!$A170,"")</f>
        <v/>
      </c>
      <c r="AB169" s="173" t="str">
        <f>IF(AND(AB$1=Calendrier!AD$1,Calendrier!AD170="R"),Calendrier!$A170,"")</f>
        <v/>
      </c>
      <c r="AC169" s="173" t="str">
        <f>IF(AND(AC$1=Calendrier!AE$1,Calendrier!AE170="R"),Calendrier!$A170,"")</f>
        <v/>
      </c>
      <c r="AD169" s="173" t="str">
        <f>IF(AND(AD$1=Calendrier!AF$1,Calendrier!AF170="R"),Calendrier!$A170,"")</f>
        <v/>
      </c>
      <c r="AE169" s="173" t="str">
        <f>IF(AND(AE$1=Calendrier!AG$1,Calendrier!AG170="R"),Calendrier!$A170,"")</f>
        <v/>
      </c>
      <c r="AF169" s="173" t="str">
        <f>IF(AND(AF$1=Calendrier!AH$1,Calendrier!AH170="R"),Calendrier!$A170,"")</f>
        <v/>
      </c>
      <c r="AG169" s="173" t="str">
        <f>IF(AND(AG$1=Calendrier!AI$1,Calendrier!AI170="R"),Calendrier!$A170,"")</f>
        <v/>
      </c>
      <c r="AH169" s="173" t="str">
        <f>IF(AND(AH$1=Calendrier!AJ$1,Calendrier!AJ170="R"),Calendrier!$A170,"")</f>
        <v/>
      </c>
      <c r="AI169" s="173" t="str">
        <f>IF(AND(AI$1=Calendrier!AK$1,Calendrier!AK170="R"),Calendrier!$A170,"")</f>
        <v/>
      </c>
      <c r="AJ169" s="173" t="str">
        <f>IF(AND(AJ$1=Calendrier!AL$1,Calendrier!AL170="R"),Calendrier!$A170,"")</f>
        <v/>
      </c>
      <c r="AK169" s="173" t="str">
        <f>IF(AND(AK$1=Calendrier!AM$1,Calendrier!AM170="R"),Calendrier!$A170,"")</f>
        <v/>
      </c>
      <c r="AL169" s="173" t="str">
        <f>IF(AND(AL$1=Calendrier!AN$1,Calendrier!AN170="R"),Calendrier!$A170,"")</f>
        <v/>
      </c>
      <c r="AM169" s="173" t="str">
        <f>IF(AND(AM$1=Calendrier!AO$1,Calendrier!AO170="R"),Calendrier!$A170,"")</f>
        <v/>
      </c>
      <c r="AN169" s="173" t="str">
        <f>IF(AND(AN$1=Calendrier!AP$1,Calendrier!AP170="R"),Calendrier!$A170,"")</f>
        <v/>
      </c>
      <c r="AO169" s="173" t="str">
        <f>IF(AND(AO$1=Calendrier!AQ$1,Calendrier!AQ170="R"),Calendrier!$A170,"")</f>
        <v/>
      </c>
      <c r="AP169" s="173" t="str">
        <f>IF(AND(AP$1=Calendrier!AR$1,Calendrier!AR170="R"),Calendrier!$A170,"")</f>
        <v/>
      </c>
      <c r="AQ169" s="173" t="str">
        <f>IF(AND(AQ$1=Calendrier!AS$1,Calendrier!AS170="R"),Calendrier!$A170,"")</f>
        <v/>
      </c>
      <c r="AR169" s="173" t="str">
        <f>IF(AND(AR$1=Calendrier!AT$1,Calendrier!AT170="R"),Calendrier!$A170,"")</f>
        <v/>
      </c>
      <c r="AS169" s="173" t="str">
        <f>IF(AND(AS$1=Calendrier!AU$1,Calendrier!AU170="R"),Calendrier!$A170,"")</f>
        <v/>
      </c>
      <c r="AT169" s="173" t="str">
        <f>IF(AND(AT$1=Calendrier!AV$1,Calendrier!AV170="R"),Calendrier!$A170,"")</f>
        <v/>
      </c>
      <c r="AU169" s="173" t="str">
        <f>IF(AND(AU$1=Calendrier!AW$1,Calendrier!AW170="R"),Calendrier!$A170,"")</f>
        <v/>
      </c>
      <c r="AV169" s="173" t="str">
        <f>IF(AND(AV$1=Calendrier!AX$1,Calendrier!AX170="R"),Calendrier!$A170,"")</f>
        <v/>
      </c>
      <c r="AW169" s="173" t="str">
        <f>IF(AND(AW$1=Calendrier!AY$1,Calendrier!AY170="R"),Calendrier!$A170,"")</f>
        <v/>
      </c>
      <c r="AX169" s="173" t="str">
        <f>IF(AND(AX$1=Calendrier!AZ$1,Calendrier!AZ170="R"),Calendrier!$A170,"")</f>
        <v/>
      </c>
      <c r="AY169" s="173" t="str">
        <f>IF(AND(AY$1=Calendrier!BA$1,Calendrier!BA170="R"),Calendrier!$A170,"")</f>
        <v/>
      </c>
      <c r="AZ169" s="173" t="str">
        <f>IF(AND(AZ$1=Calendrier!BB$1,Calendrier!BB170="R"),Calendrier!$A170,"")</f>
        <v/>
      </c>
    </row>
    <row r="170" spans="1:52" x14ac:dyDescent="0.2">
      <c r="A170" s="173" t="str">
        <f>IF(AND(A$1=Calendrier!C$1,Calendrier!C171="R"),Calendrier!$A171,"")</f>
        <v/>
      </c>
      <c r="B170" s="173" t="str">
        <f>IF(AND(B$1=Calendrier!D$1,Calendrier!D171="R"),Calendrier!$A171,"")</f>
        <v/>
      </c>
      <c r="C170" s="173" t="str">
        <f>IF(AND(C$1=Calendrier!E$1,Calendrier!E171="R"),Calendrier!$A171,"")</f>
        <v/>
      </c>
      <c r="D170" s="173" t="str">
        <f>IF(AND(D$1=Calendrier!F$1,Calendrier!F171="R"),Calendrier!$A171,"")</f>
        <v/>
      </c>
      <c r="E170" s="173" t="str">
        <f>IF(AND(E$1=Calendrier!G$1,Calendrier!G171="R"),Calendrier!$A171,"")</f>
        <v/>
      </c>
      <c r="F170" s="173" t="str">
        <f>IF(AND(F$1=Calendrier!H$1,Calendrier!H171="R"),Calendrier!$A171,"")</f>
        <v/>
      </c>
      <c r="G170" s="173" t="str">
        <f>IF(AND(G$1=Calendrier!I$1,Calendrier!I171="R"),Calendrier!$A171,"")</f>
        <v/>
      </c>
      <c r="H170" s="173" t="str">
        <f>IF(AND(H$1=Calendrier!J$1,Calendrier!J171="R"),Calendrier!$A171,"")</f>
        <v/>
      </c>
      <c r="I170" s="173" t="str">
        <f>IF(AND(I$1=Calendrier!K$1,Calendrier!K171="R"),Calendrier!$A171,"")</f>
        <v/>
      </c>
      <c r="J170" s="173" t="str">
        <f>IF(AND(J$1=Calendrier!L$1,Calendrier!L171="R"),Calendrier!$A171,"")</f>
        <v/>
      </c>
      <c r="K170" s="173" t="str">
        <f>IF(AND(K$1=Calendrier!M$1,Calendrier!M171="R"),Calendrier!$A171,"")</f>
        <v/>
      </c>
      <c r="L170" s="173" t="str">
        <f>IF(AND(L$1=Calendrier!N$1,Calendrier!N171="R"),Calendrier!$A171,"")</f>
        <v/>
      </c>
      <c r="M170" s="173" t="str">
        <f>IF(AND(M$1=Calendrier!O$1,Calendrier!O171="R"),Calendrier!$A171,"")</f>
        <v/>
      </c>
      <c r="N170" s="173" t="str">
        <f>IF(AND(N$1=Calendrier!P$1,Calendrier!P171="R"),Calendrier!$A171,"")</f>
        <v/>
      </c>
      <c r="O170" s="173" t="str">
        <f>IF(AND(O$1=Calendrier!Q$1,Calendrier!Q171="R"),Calendrier!$A171,"")</f>
        <v/>
      </c>
      <c r="P170" s="173" t="str">
        <f>IF(AND(P$1=Calendrier!R$1,Calendrier!R171="R"),Calendrier!$A171,"")</f>
        <v/>
      </c>
      <c r="Q170" s="173" t="str">
        <f>IF(AND(Q$1=Calendrier!S$1,Calendrier!S171="R"),Calendrier!$A171,"")</f>
        <v/>
      </c>
      <c r="R170" s="173" t="str">
        <f>IF(AND(R$1=Calendrier!T$1,Calendrier!T171="R"),Calendrier!$A171,"")</f>
        <v/>
      </c>
      <c r="S170" s="173" t="str">
        <f>IF(AND(S$1=Calendrier!U$1,Calendrier!U171="R"),Calendrier!$A171,"")</f>
        <v/>
      </c>
      <c r="T170" s="173" t="str">
        <f>IF(AND(T$1=Calendrier!V$1,Calendrier!V171="R"),Calendrier!$A171,"")</f>
        <v/>
      </c>
      <c r="U170" s="173" t="str">
        <f>IF(AND(U$1=Calendrier!W$1,Calendrier!W171="R"),Calendrier!$A171,"")</f>
        <v/>
      </c>
      <c r="V170" s="173" t="str">
        <f>IF(AND(V$1=Calendrier!X$1,Calendrier!X171="R"),Calendrier!$A171,"")</f>
        <v/>
      </c>
      <c r="W170" s="173" t="str">
        <f>IF(AND(W$1=Calendrier!Y$1,Calendrier!Y171="R"),Calendrier!$A171,"")</f>
        <v/>
      </c>
      <c r="X170" s="173" t="str">
        <f>IF(AND(X$1=Calendrier!Z$1,Calendrier!Z171="R"),Calendrier!$A171,"")</f>
        <v/>
      </c>
      <c r="Y170" s="173" t="str">
        <f>IF(AND(Y$1=Calendrier!AA$1,Calendrier!AA171="R"),Calendrier!$A171,"")</f>
        <v/>
      </c>
      <c r="Z170" s="173" t="str">
        <f>IF(AND(Z$1=Calendrier!AB$1,Calendrier!AB171="R"),Calendrier!$A171,"")</f>
        <v/>
      </c>
      <c r="AA170" s="173" t="str">
        <f>IF(AND(AA$1=Calendrier!AC$1,Calendrier!AC171="R"),Calendrier!$A171,"")</f>
        <v/>
      </c>
      <c r="AB170" s="173" t="str">
        <f>IF(AND(AB$1=Calendrier!AD$1,Calendrier!AD171="R"),Calendrier!$A171,"")</f>
        <v/>
      </c>
      <c r="AC170" s="173" t="str">
        <f>IF(AND(AC$1=Calendrier!AE$1,Calendrier!AE171="R"),Calendrier!$A171,"")</f>
        <v/>
      </c>
      <c r="AD170" s="173" t="str">
        <f>IF(AND(AD$1=Calendrier!AF$1,Calendrier!AF171="R"),Calendrier!$A171,"")</f>
        <v/>
      </c>
      <c r="AE170" s="173" t="str">
        <f>IF(AND(AE$1=Calendrier!AG$1,Calendrier!AG171="R"),Calendrier!$A171,"")</f>
        <v/>
      </c>
      <c r="AF170" s="173" t="str">
        <f>IF(AND(AF$1=Calendrier!AH$1,Calendrier!AH171="R"),Calendrier!$A171,"")</f>
        <v/>
      </c>
      <c r="AG170" s="173" t="str">
        <f>IF(AND(AG$1=Calendrier!AI$1,Calendrier!AI171="R"),Calendrier!$A171,"")</f>
        <v/>
      </c>
      <c r="AH170" s="173" t="str">
        <f>IF(AND(AH$1=Calendrier!AJ$1,Calendrier!AJ171="R"),Calendrier!$A171,"")</f>
        <v/>
      </c>
      <c r="AI170" s="173" t="str">
        <f>IF(AND(AI$1=Calendrier!AK$1,Calendrier!AK171="R"),Calendrier!$A171,"")</f>
        <v/>
      </c>
      <c r="AJ170" s="173" t="str">
        <f>IF(AND(AJ$1=Calendrier!AL$1,Calendrier!AL171="R"),Calendrier!$A171,"")</f>
        <v/>
      </c>
      <c r="AK170" s="173" t="str">
        <f>IF(AND(AK$1=Calendrier!AM$1,Calendrier!AM171="R"),Calendrier!$A171,"")</f>
        <v/>
      </c>
      <c r="AL170" s="173" t="str">
        <f>IF(AND(AL$1=Calendrier!AN$1,Calendrier!AN171="R"),Calendrier!$A171,"")</f>
        <v/>
      </c>
      <c r="AM170" s="173" t="str">
        <f>IF(AND(AM$1=Calendrier!AO$1,Calendrier!AO171="R"),Calendrier!$A171,"")</f>
        <v/>
      </c>
      <c r="AN170" s="173" t="str">
        <f>IF(AND(AN$1=Calendrier!AP$1,Calendrier!AP171="R"),Calendrier!$A171,"")</f>
        <v/>
      </c>
      <c r="AO170" s="173" t="str">
        <f>IF(AND(AO$1=Calendrier!AQ$1,Calendrier!AQ171="R"),Calendrier!$A171,"")</f>
        <v/>
      </c>
      <c r="AP170" s="173" t="str">
        <f>IF(AND(AP$1=Calendrier!AR$1,Calendrier!AR171="R"),Calendrier!$A171,"")</f>
        <v/>
      </c>
      <c r="AQ170" s="173" t="str">
        <f>IF(AND(AQ$1=Calendrier!AS$1,Calendrier!AS171="R"),Calendrier!$A171,"")</f>
        <v/>
      </c>
      <c r="AR170" s="173" t="str">
        <f>IF(AND(AR$1=Calendrier!AT$1,Calendrier!AT171="R"),Calendrier!$A171,"")</f>
        <v/>
      </c>
      <c r="AS170" s="173" t="str">
        <f>IF(AND(AS$1=Calendrier!AU$1,Calendrier!AU171="R"),Calendrier!$A171,"")</f>
        <v/>
      </c>
      <c r="AT170" s="173" t="str">
        <f>IF(AND(AT$1=Calendrier!AV$1,Calendrier!AV171="R"),Calendrier!$A171,"")</f>
        <v/>
      </c>
      <c r="AU170" s="173" t="str">
        <f>IF(AND(AU$1=Calendrier!AW$1,Calendrier!AW171="R"),Calendrier!$A171,"")</f>
        <v/>
      </c>
      <c r="AV170" s="173" t="str">
        <f>IF(AND(AV$1=Calendrier!AX$1,Calendrier!AX171="R"),Calendrier!$A171,"")</f>
        <v/>
      </c>
      <c r="AW170" s="173" t="str">
        <f>IF(AND(AW$1=Calendrier!AY$1,Calendrier!AY171="R"),Calendrier!$A171,"")</f>
        <v/>
      </c>
      <c r="AX170" s="173" t="str">
        <f>IF(AND(AX$1=Calendrier!AZ$1,Calendrier!AZ171="R"),Calendrier!$A171,"")</f>
        <v/>
      </c>
      <c r="AY170" s="173" t="str">
        <f>IF(AND(AY$1=Calendrier!BA$1,Calendrier!BA171="R"),Calendrier!$A171,"")</f>
        <v/>
      </c>
      <c r="AZ170" s="173" t="str">
        <f>IF(AND(AZ$1=Calendrier!BB$1,Calendrier!BB171="R"),Calendrier!$A171,"")</f>
        <v/>
      </c>
    </row>
    <row r="171" spans="1:52" x14ac:dyDescent="0.2">
      <c r="A171" s="173" t="str">
        <f>IF(AND(A$1=Calendrier!C$1,Calendrier!C172="R"),Calendrier!$A172,"")</f>
        <v/>
      </c>
      <c r="B171" s="173" t="str">
        <f>IF(AND(B$1=Calendrier!D$1,Calendrier!D172="R"),Calendrier!$A172,"")</f>
        <v/>
      </c>
      <c r="C171" s="173" t="str">
        <f>IF(AND(C$1=Calendrier!E$1,Calendrier!E172="R"),Calendrier!$A172,"")</f>
        <v/>
      </c>
      <c r="D171" s="173" t="str">
        <f>IF(AND(D$1=Calendrier!F$1,Calendrier!F172="R"),Calendrier!$A172,"")</f>
        <v/>
      </c>
      <c r="E171" s="173" t="str">
        <f>IF(AND(E$1=Calendrier!G$1,Calendrier!G172="R"),Calendrier!$A172,"")</f>
        <v/>
      </c>
      <c r="F171" s="173" t="str">
        <f>IF(AND(F$1=Calendrier!H$1,Calendrier!H172="R"),Calendrier!$A172,"")</f>
        <v/>
      </c>
      <c r="G171" s="173" t="str">
        <f>IF(AND(G$1=Calendrier!I$1,Calendrier!I172="R"),Calendrier!$A172,"")</f>
        <v/>
      </c>
      <c r="H171" s="173" t="str">
        <f>IF(AND(H$1=Calendrier!J$1,Calendrier!J172="R"),Calendrier!$A172,"")</f>
        <v/>
      </c>
      <c r="I171" s="173" t="str">
        <f>IF(AND(I$1=Calendrier!K$1,Calendrier!K172="R"),Calendrier!$A172,"")</f>
        <v/>
      </c>
      <c r="J171" s="173" t="str">
        <f>IF(AND(J$1=Calendrier!L$1,Calendrier!L172="R"),Calendrier!$A172,"")</f>
        <v/>
      </c>
      <c r="K171" s="173" t="str">
        <f>IF(AND(K$1=Calendrier!M$1,Calendrier!M172="R"),Calendrier!$A172,"")</f>
        <v/>
      </c>
      <c r="L171" s="173" t="str">
        <f>IF(AND(L$1=Calendrier!N$1,Calendrier!N172="R"),Calendrier!$A172,"")</f>
        <v/>
      </c>
      <c r="M171" s="173" t="str">
        <f>IF(AND(M$1=Calendrier!O$1,Calendrier!O172="R"),Calendrier!$A172,"")</f>
        <v/>
      </c>
      <c r="N171" s="173" t="str">
        <f>IF(AND(N$1=Calendrier!P$1,Calendrier!P172="R"),Calendrier!$A172,"")</f>
        <v/>
      </c>
      <c r="O171" s="173" t="str">
        <f>IF(AND(O$1=Calendrier!Q$1,Calendrier!Q172="R"),Calendrier!$A172,"")</f>
        <v/>
      </c>
      <c r="P171" s="173" t="str">
        <f>IF(AND(P$1=Calendrier!R$1,Calendrier!R172="R"),Calendrier!$A172,"")</f>
        <v/>
      </c>
      <c r="Q171" s="173" t="str">
        <f>IF(AND(Q$1=Calendrier!S$1,Calendrier!S172="R"),Calendrier!$A172,"")</f>
        <v/>
      </c>
      <c r="R171" s="173" t="str">
        <f>IF(AND(R$1=Calendrier!T$1,Calendrier!T172="R"),Calendrier!$A172,"")</f>
        <v/>
      </c>
      <c r="S171" s="173" t="str">
        <f>IF(AND(S$1=Calendrier!U$1,Calendrier!U172="R"),Calendrier!$A172,"")</f>
        <v/>
      </c>
      <c r="T171" s="173" t="str">
        <f>IF(AND(T$1=Calendrier!V$1,Calendrier!V172="R"),Calendrier!$A172,"")</f>
        <v/>
      </c>
      <c r="U171" s="173" t="str">
        <f>IF(AND(U$1=Calendrier!W$1,Calendrier!W172="R"),Calendrier!$A172,"")</f>
        <v/>
      </c>
      <c r="V171" s="173" t="str">
        <f>IF(AND(V$1=Calendrier!X$1,Calendrier!X172="R"),Calendrier!$A172,"")</f>
        <v/>
      </c>
      <c r="W171" s="173" t="str">
        <f>IF(AND(W$1=Calendrier!Y$1,Calendrier!Y172="R"),Calendrier!$A172,"")</f>
        <v/>
      </c>
      <c r="X171" s="173" t="str">
        <f>IF(AND(X$1=Calendrier!Z$1,Calendrier!Z172="R"),Calendrier!$A172,"")</f>
        <v/>
      </c>
      <c r="Y171" s="173" t="str">
        <f>IF(AND(Y$1=Calendrier!AA$1,Calendrier!AA172="R"),Calendrier!$A172,"")</f>
        <v/>
      </c>
      <c r="Z171" s="173" t="str">
        <f>IF(AND(Z$1=Calendrier!AB$1,Calendrier!AB172="R"),Calendrier!$A172,"")</f>
        <v/>
      </c>
      <c r="AA171" s="173" t="str">
        <f>IF(AND(AA$1=Calendrier!AC$1,Calendrier!AC172="R"),Calendrier!$A172,"")</f>
        <v/>
      </c>
      <c r="AB171" s="173" t="str">
        <f>IF(AND(AB$1=Calendrier!AD$1,Calendrier!AD172="R"),Calendrier!$A172,"")</f>
        <v/>
      </c>
      <c r="AC171" s="173" t="str">
        <f>IF(AND(AC$1=Calendrier!AE$1,Calendrier!AE172="R"),Calendrier!$A172,"")</f>
        <v/>
      </c>
      <c r="AD171" s="173" t="str">
        <f>IF(AND(AD$1=Calendrier!AF$1,Calendrier!AF172="R"),Calendrier!$A172,"")</f>
        <v/>
      </c>
      <c r="AE171" s="173" t="str">
        <f>IF(AND(AE$1=Calendrier!AG$1,Calendrier!AG172="R"),Calendrier!$A172,"")</f>
        <v/>
      </c>
      <c r="AF171" s="173" t="str">
        <f>IF(AND(AF$1=Calendrier!AH$1,Calendrier!AH172="R"),Calendrier!$A172,"")</f>
        <v/>
      </c>
      <c r="AG171" s="173" t="str">
        <f>IF(AND(AG$1=Calendrier!AI$1,Calendrier!AI172="R"),Calendrier!$A172,"")</f>
        <v/>
      </c>
      <c r="AH171" s="173" t="str">
        <f>IF(AND(AH$1=Calendrier!AJ$1,Calendrier!AJ172="R"),Calendrier!$A172,"")</f>
        <v/>
      </c>
      <c r="AI171" s="173" t="str">
        <f>IF(AND(AI$1=Calendrier!AK$1,Calendrier!AK172="R"),Calendrier!$A172,"")</f>
        <v/>
      </c>
      <c r="AJ171" s="173" t="str">
        <f>IF(AND(AJ$1=Calendrier!AL$1,Calendrier!AL172="R"),Calendrier!$A172,"")</f>
        <v/>
      </c>
      <c r="AK171" s="173" t="str">
        <f>IF(AND(AK$1=Calendrier!AM$1,Calendrier!AM172="R"),Calendrier!$A172,"")</f>
        <v/>
      </c>
      <c r="AL171" s="173" t="str">
        <f>IF(AND(AL$1=Calendrier!AN$1,Calendrier!AN172="R"),Calendrier!$A172,"")</f>
        <v/>
      </c>
      <c r="AM171" s="173" t="str">
        <f>IF(AND(AM$1=Calendrier!AO$1,Calendrier!AO172="R"),Calendrier!$A172,"")</f>
        <v/>
      </c>
      <c r="AN171" s="173" t="str">
        <f>IF(AND(AN$1=Calendrier!AP$1,Calendrier!AP172="R"),Calendrier!$A172,"")</f>
        <v/>
      </c>
      <c r="AO171" s="173" t="str">
        <f>IF(AND(AO$1=Calendrier!AQ$1,Calendrier!AQ172="R"),Calendrier!$A172,"")</f>
        <v/>
      </c>
      <c r="AP171" s="173" t="str">
        <f>IF(AND(AP$1=Calendrier!AR$1,Calendrier!AR172="R"),Calendrier!$A172,"")</f>
        <v/>
      </c>
      <c r="AQ171" s="173" t="str">
        <f>IF(AND(AQ$1=Calendrier!AS$1,Calendrier!AS172="R"),Calendrier!$A172,"")</f>
        <v/>
      </c>
      <c r="AR171" s="173" t="str">
        <f>IF(AND(AR$1=Calendrier!AT$1,Calendrier!AT172="R"),Calendrier!$A172,"")</f>
        <v/>
      </c>
      <c r="AS171" s="173" t="str">
        <f>IF(AND(AS$1=Calendrier!AU$1,Calendrier!AU172="R"),Calendrier!$A172,"")</f>
        <v/>
      </c>
      <c r="AT171" s="173" t="str">
        <f>IF(AND(AT$1=Calendrier!AV$1,Calendrier!AV172="R"),Calendrier!$A172,"")</f>
        <v/>
      </c>
      <c r="AU171" s="173" t="str">
        <f>IF(AND(AU$1=Calendrier!AW$1,Calendrier!AW172="R"),Calendrier!$A172,"")</f>
        <v/>
      </c>
      <c r="AV171" s="173" t="str">
        <f>IF(AND(AV$1=Calendrier!AX$1,Calendrier!AX172="R"),Calendrier!$A172,"")</f>
        <v/>
      </c>
      <c r="AW171" s="173" t="str">
        <f>IF(AND(AW$1=Calendrier!AY$1,Calendrier!AY172="R"),Calendrier!$A172,"")</f>
        <v/>
      </c>
      <c r="AX171" s="173" t="str">
        <f>IF(AND(AX$1=Calendrier!AZ$1,Calendrier!AZ172="R"),Calendrier!$A172,"")</f>
        <v/>
      </c>
      <c r="AY171" s="173" t="str">
        <f>IF(AND(AY$1=Calendrier!BA$1,Calendrier!BA172="R"),Calendrier!$A172,"")</f>
        <v/>
      </c>
      <c r="AZ171" s="173" t="str">
        <f>IF(AND(AZ$1=Calendrier!BB$1,Calendrier!BB172="R"),Calendrier!$A172,"")</f>
        <v/>
      </c>
    </row>
    <row r="172" spans="1:52" x14ac:dyDescent="0.2">
      <c r="A172" s="173" t="str">
        <f>IF(AND(A$1=Calendrier!C$1,Calendrier!C173="R"),Calendrier!$A173,"")</f>
        <v/>
      </c>
      <c r="B172" s="173" t="str">
        <f>IF(AND(B$1=Calendrier!D$1,Calendrier!D173="R"),Calendrier!$A173,"")</f>
        <v/>
      </c>
      <c r="C172" s="173" t="str">
        <f>IF(AND(C$1=Calendrier!E$1,Calendrier!E173="R"),Calendrier!$A173,"")</f>
        <v/>
      </c>
      <c r="D172" s="173" t="str">
        <f>IF(AND(D$1=Calendrier!F$1,Calendrier!F173="R"),Calendrier!$A173,"")</f>
        <v/>
      </c>
      <c r="E172" s="173" t="str">
        <f>IF(AND(E$1=Calendrier!G$1,Calendrier!G173="R"),Calendrier!$A173,"")</f>
        <v/>
      </c>
      <c r="F172" s="173" t="str">
        <f>IF(AND(F$1=Calendrier!H$1,Calendrier!H173="R"),Calendrier!$A173,"")</f>
        <v/>
      </c>
      <c r="G172" s="173" t="str">
        <f>IF(AND(G$1=Calendrier!I$1,Calendrier!I173="R"),Calendrier!$A173,"")</f>
        <v/>
      </c>
      <c r="H172" s="173" t="str">
        <f>IF(AND(H$1=Calendrier!J$1,Calendrier!J173="R"),Calendrier!$A173,"")</f>
        <v/>
      </c>
      <c r="I172" s="173" t="str">
        <f>IF(AND(I$1=Calendrier!K$1,Calendrier!K173="R"),Calendrier!$A173,"")</f>
        <v/>
      </c>
      <c r="J172" s="173" t="str">
        <f>IF(AND(J$1=Calendrier!L$1,Calendrier!L173="R"),Calendrier!$A173,"")</f>
        <v/>
      </c>
      <c r="K172" s="173" t="str">
        <f>IF(AND(K$1=Calendrier!M$1,Calendrier!M173="R"),Calendrier!$A173,"")</f>
        <v/>
      </c>
      <c r="L172" s="173" t="str">
        <f>IF(AND(L$1=Calendrier!N$1,Calendrier!N173="R"),Calendrier!$A173,"")</f>
        <v/>
      </c>
      <c r="M172" s="173" t="str">
        <f>IF(AND(M$1=Calendrier!O$1,Calendrier!O173="R"),Calendrier!$A173,"")</f>
        <v/>
      </c>
      <c r="N172" s="173" t="str">
        <f>IF(AND(N$1=Calendrier!P$1,Calendrier!P173="R"),Calendrier!$A173,"")</f>
        <v/>
      </c>
      <c r="O172" s="173" t="str">
        <f>IF(AND(O$1=Calendrier!Q$1,Calendrier!Q173="R"),Calendrier!$A173,"")</f>
        <v/>
      </c>
      <c r="P172" s="173" t="str">
        <f>IF(AND(P$1=Calendrier!R$1,Calendrier!R173="R"),Calendrier!$A173,"")</f>
        <v/>
      </c>
      <c r="Q172" s="173" t="str">
        <f>IF(AND(Q$1=Calendrier!S$1,Calendrier!S173="R"),Calendrier!$A173,"")</f>
        <v/>
      </c>
      <c r="R172" s="173" t="str">
        <f>IF(AND(R$1=Calendrier!T$1,Calendrier!T173="R"),Calendrier!$A173,"")</f>
        <v/>
      </c>
      <c r="S172" s="173" t="str">
        <f>IF(AND(S$1=Calendrier!U$1,Calendrier!U173="R"),Calendrier!$A173,"")</f>
        <v/>
      </c>
      <c r="T172" s="173" t="str">
        <f>IF(AND(T$1=Calendrier!V$1,Calendrier!V173="R"),Calendrier!$A173,"")</f>
        <v/>
      </c>
      <c r="U172" s="173" t="str">
        <f>IF(AND(U$1=Calendrier!W$1,Calendrier!W173="R"),Calendrier!$A173,"")</f>
        <v/>
      </c>
      <c r="V172" s="173" t="str">
        <f>IF(AND(V$1=Calendrier!X$1,Calendrier!X173="R"),Calendrier!$A173,"")</f>
        <v/>
      </c>
      <c r="W172" s="173" t="str">
        <f>IF(AND(W$1=Calendrier!Y$1,Calendrier!Y173="R"),Calendrier!$A173,"")</f>
        <v/>
      </c>
      <c r="X172" s="173" t="str">
        <f>IF(AND(X$1=Calendrier!Z$1,Calendrier!Z173="R"),Calendrier!$A173,"")</f>
        <v/>
      </c>
      <c r="Y172" s="173" t="str">
        <f>IF(AND(Y$1=Calendrier!AA$1,Calendrier!AA173="R"),Calendrier!$A173,"")</f>
        <v/>
      </c>
      <c r="Z172" s="173" t="str">
        <f>IF(AND(Z$1=Calendrier!AB$1,Calendrier!AB173="R"),Calendrier!$A173,"")</f>
        <v/>
      </c>
      <c r="AA172" s="173" t="str">
        <f>IF(AND(AA$1=Calendrier!AC$1,Calendrier!AC173="R"),Calendrier!$A173,"")</f>
        <v/>
      </c>
      <c r="AB172" s="173" t="str">
        <f>IF(AND(AB$1=Calendrier!AD$1,Calendrier!AD173="R"),Calendrier!$A173,"")</f>
        <v/>
      </c>
      <c r="AC172" s="173" t="str">
        <f>IF(AND(AC$1=Calendrier!AE$1,Calendrier!AE173="R"),Calendrier!$A173,"")</f>
        <v/>
      </c>
      <c r="AD172" s="173" t="str">
        <f>IF(AND(AD$1=Calendrier!AF$1,Calendrier!AF173="R"),Calendrier!$A173,"")</f>
        <v/>
      </c>
      <c r="AE172" s="173" t="str">
        <f>IF(AND(AE$1=Calendrier!AG$1,Calendrier!AG173="R"),Calendrier!$A173,"")</f>
        <v/>
      </c>
      <c r="AF172" s="173" t="str">
        <f>IF(AND(AF$1=Calendrier!AH$1,Calendrier!AH173="R"),Calendrier!$A173,"")</f>
        <v/>
      </c>
      <c r="AG172" s="173" t="str">
        <f>IF(AND(AG$1=Calendrier!AI$1,Calendrier!AI173="R"),Calendrier!$A173,"")</f>
        <v/>
      </c>
      <c r="AH172" s="173" t="str">
        <f>IF(AND(AH$1=Calendrier!AJ$1,Calendrier!AJ173="R"),Calendrier!$A173,"")</f>
        <v/>
      </c>
      <c r="AI172" s="173" t="str">
        <f>IF(AND(AI$1=Calendrier!AK$1,Calendrier!AK173="R"),Calendrier!$A173,"")</f>
        <v/>
      </c>
      <c r="AJ172" s="173" t="str">
        <f>IF(AND(AJ$1=Calendrier!AL$1,Calendrier!AL173="R"),Calendrier!$A173,"")</f>
        <v/>
      </c>
      <c r="AK172" s="173" t="str">
        <f>IF(AND(AK$1=Calendrier!AM$1,Calendrier!AM173="R"),Calendrier!$A173,"")</f>
        <v/>
      </c>
      <c r="AL172" s="173" t="str">
        <f>IF(AND(AL$1=Calendrier!AN$1,Calendrier!AN173="R"),Calendrier!$A173,"")</f>
        <v/>
      </c>
      <c r="AM172" s="173" t="str">
        <f>IF(AND(AM$1=Calendrier!AO$1,Calendrier!AO173="R"),Calendrier!$A173,"")</f>
        <v/>
      </c>
      <c r="AN172" s="173" t="str">
        <f>IF(AND(AN$1=Calendrier!AP$1,Calendrier!AP173="R"),Calendrier!$A173,"")</f>
        <v/>
      </c>
      <c r="AO172" s="173" t="str">
        <f>IF(AND(AO$1=Calendrier!AQ$1,Calendrier!AQ173="R"),Calendrier!$A173,"")</f>
        <v/>
      </c>
      <c r="AP172" s="173" t="str">
        <f>IF(AND(AP$1=Calendrier!AR$1,Calendrier!AR173="R"),Calendrier!$A173,"")</f>
        <v/>
      </c>
      <c r="AQ172" s="173" t="str">
        <f>IF(AND(AQ$1=Calendrier!AS$1,Calendrier!AS173="R"),Calendrier!$A173,"")</f>
        <v/>
      </c>
      <c r="AR172" s="173" t="str">
        <f>IF(AND(AR$1=Calendrier!AT$1,Calendrier!AT173="R"),Calendrier!$A173,"")</f>
        <v/>
      </c>
      <c r="AS172" s="173" t="str">
        <f>IF(AND(AS$1=Calendrier!AU$1,Calendrier!AU173="R"),Calendrier!$A173,"")</f>
        <v/>
      </c>
      <c r="AT172" s="173" t="str">
        <f>IF(AND(AT$1=Calendrier!AV$1,Calendrier!AV173="R"),Calendrier!$A173,"")</f>
        <v/>
      </c>
      <c r="AU172" s="173" t="str">
        <f>IF(AND(AU$1=Calendrier!AW$1,Calendrier!AW173="R"),Calendrier!$A173,"")</f>
        <v/>
      </c>
      <c r="AV172" s="173" t="str">
        <f>IF(AND(AV$1=Calendrier!AX$1,Calendrier!AX173="R"),Calendrier!$A173,"")</f>
        <v/>
      </c>
      <c r="AW172" s="173" t="str">
        <f>IF(AND(AW$1=Calendrier!AY$1,Calendrier!AY173="R"),Calendrier!$A173,"")</f>
        <v/>
      </c>
      <c r="AX172" s="173" t="str">
        <f>IF(AND(AX$1=Calendrier!AZ$1,Calendrier!AZ173="R"),Calendrier!$A173,"")</f>
        <v/>
      </c>
      <c r="AY172" s="173" t="str">
        <f>IF(AND(AY$1=Calendrier!BA$1,Calendrier!BA173="R"),Calendrier!$A173,"")</f>
        <v/>
      </c>
      <c r="AZ172" s="173" t="str">
        <f>IF(AND(AZ$1=Calendrier!BB$1,Calendrier!BB173="R"),Calendrier!$A173,"")</f>
        <v/>
      </c>
    </row>
    <row r="173" spans="1:52" x14ac:dyDescent="0.2">
      <c r="A173" s="173" t="str">
        <f>IF(AND(A$1=Calendrier!C$1,Calendrier!C174="R"),Calendrier!$A174,"")</f>
        <v/>
      </c>
      <c r="B173" s="173" t="str">
        <f>IF(AND(B$1=Calendrier!D$1,Calendrier!D174="R"),Calendrier!$A174,"")</f>
        <v/>
      </c>
      <c r="C173" s="173" t="str">
        <f>IF(AND(C$1=Calendrier!E$1,Calendrier!E174="R"),Calendrier!$A174,"")</f>
        <v/>
      </c>
      <c r="D173" s="173" t="str">
        <f>IF(AND(D$1=Calendrier!F$1,Calendrier!F174="R"),Calendrier!$A174,"")</f>
        <v/>
      </c>
      <c r="E173" s="173" t="str">
        <f>IF(AND(E$1=Calendrier!G$1,Calendrier!G174="R"),Calendrier!$A174,"")</f>
        <v/>
      </c>
      <c r="F173" s="173" t="str">
        <f>IF(AND(F$1=Calendrier!H$1,Calendrier!H174="R"),Calendrier!$A174,"")</f>
        <v/>
      </c>
      <c r="G173" s="173" t="str">
        <f>IF(AND(G$1=Calendrier!I$1,Calendrier!I174="R"),Calendrier!$A174,"")</f>
        <v/>
      </c>
      <c r="H173" s="173" t="str">
        <f>IF(AND(H$1=Calendrier!J$1,Calendrier!J174="R"),Calendrier!$A174,"")</f>
        <v/>
      </c>
      <c r="I173" s="173" t="str">
        <f>IF(AND(I$1=Calendrier!K$1,Calendrier!K174="R"),Calendrier!$A174,"")</f>
        <v/>
      </c>
      <c r="J173" s="173" t="str">
        <f>IF(AND(J$1=Calendrier!L$1,Calendrier!L174="R"),Calendrier!$A174,"")</f>
        <v/>
      </c>
      <c r="K173" s="173" t="str">
        <f>IF(AND(K$1=Calendrier!M$1,Calendrier!M174="R"),Calendrier!$A174,"")</f>
        <v/>
      </c>
      <c r="L173" s="173" t="str">
        <f>IF(AND(L$1=Calendrier!N$1,Calendrier!N174="R"),Calendrier!$A174,"")</f>
        <v/>
      </c>
      <c r="M173" s="173" t="str">
        <f>IF(AND(M$1=Calendrier!O$1,Calendrier!O174="R"),Calendrier!$A174,"")</f>
        <v/>
      </c>
      <c r="N173" s="173" t="str">
        <f>IF(AND(N$1=Calendrier!P$1,Calendrier!P174="R"),Calendrier!$A174,"")</f>
        <v/>
      </c>
      <c r="O173" s="173" t="str">
        <f>IF(AND(O$1=Calendrier!Q$1,Calendrier!Q174="R"),Calendrier!$A174,"")</f>
        <v/>
      </c>
      <c r="P173" s="173" t="str">
        <f>IF(AND(P$1=Calendrier!R$1,Calendrier!R174="R"),Calendrier!$A174,"")</f>
        <v/>
      </c>
      <c r="Q173" s="173" t="str">
        <f>IF(AND(Q$1=Calendrier!S$1,Calendrier!S174="R"),Calendrier!$A174,"")</f>
        <v/>
      </c>
      <c r="R173" s="173" t="str">
        <f>IF(AND(R$1=Calendrier!T$1,Calendrier!T174="R"),Calendrier!$A174,"")</f>
        <v/>
      </c>
      <c r="S173" s="173" t="str">
        <f>IF(AND(S$1=Calendrier!U$1,Calendrier!U174="R"),Calendrier!$A174,"")</f>
        <v/>
      </c>
      <c r="T173" s="173" t="str">
        <f>IF(AND(T$1=Calendrier!V$1,Calendrier!V174="R"),Calendrier!$A174,"")</f>
        <v/>
      </c>
      <c r="U173" s="173" t="str">
        <f>IF(AND(U$1=Calendrier!W$1,Calendrier!W174="R"),Calendrier!$A174,"")</f>
        <v/>
      </c>
      <c r="V173" s="173" t="str">
        <f>IF(AND(V$1=Calendrier!X$1,Calendrier!X174="R"),Calendrier!$A174,"")</f>
        <v/>
      </c>
      <c r="W173" s="173" t="str">
        <f>IF(AND(W$1=Calendrier!Y$1,Calendrier!Y174="R"),Calendrier!$A174,"")</f>
        <v/>
      </c>
      <c r="X173" s="173" t="str">
        <f>IF(AND(X$1=Calendrier!Z$1,Calendrier!Z174="R"),Calendrier!$A174,"")</f>
        <v/>
      </c>
      <c r="Y173" s="173" t="str">
        <f>IF(AND(Y$1=Calendrier!AA$1,Calendrier!AA174="R"),Calendrier!$A174,"")</f>
        <v/>
      </c>
      <c r="Z173" s="173" t="str">
        <f>IF(AND(Z$1=Calendrier!AB$1,Calendrier!AB174="R"),Calendrier!$A174,"")</f>
        <v/>
      </c>
      <c r="AA173" s="173" t="str">
        <f>IF(AND(AA$1=Calendrier!AC$1,Calendrier!AC174="R"),Calendrier!$A174,"")</f>
        <v/>
      </c>
      <c r="AB173" s="173" t="str">
        <f>IF(AND(AB$1=Calendrier!AD$1,Calendrier!AD174="R"),Calendrier!$A174,"")</f>
        <v/>
      </c>
      <c r="AC173" s="173" t="str">
        <f>IF(AND(AC$1=Calendrier!AE$1,Calendrier!AE174="R"),Calendrier!$A174,"")</f>
        <v/>
      </c>
      <c r="AD173" s="173" t="str">
        <f>IF(AND(AD$1=Calendrier!AF$1,Calendrier!AF174="R"),Calendrier!$A174,"")</f>
        <v/>
      </c>
      <c r="AE173" s="173" t="str">
        <f>IF(AND(AE$1=Calendrier!AG$1,Calendrier!AG174="R"),Calendrier!$A174,"")</f>
        <v/>
      </c>
      <c r="AF173" s="173" t="str">
        <f>IF(AND(AF$1=Calendrier!AH$1,Calendrier!AH174="R"),Calendrier!$A174,"")</f>
        <v/>
      </c>
      <c r="AG173" s="173" t="str">
        <f>IF(AND(AG$1=Calendrier!AI$1,Calendrier!AI174="R"),Calendrier!$A174,"")</f>
        <v/>
      </c>
      <c r="AH173" s="173" t="str">
        <f>IF(AND(AH$1=Calendrier!AJ$1,Calendrier!AJ174="R"),Calendrier!$A174,"")</f>
        <v/>
      </c>
      <c r="AI173" s="173" t="str">
        <f>IF(AND(AI$1=Calendrier!AK$1,Calendrier!AK174="R"),Calendrier!$A174,"")</f>
        <v/>
      </c>
      <c r="AJ173" s="173" t="str">
        <f>IF(AND(AJ$1=Calendrier!AL$1,Calendrier!AL174="R"),Calendrier!$A174,"")</f>
        <v/>
      </c>
      <c r="AK173" s="173" t="str">
        <f>IF(AND(AK$1=Calendrier!AM$1,Calendrier!AM174="R"),Calendrier!$A174,"")</f>
        <v/>
      </c>
      <c r="AL173" s="173" t="str">
        <f>IF(AND(AL$1=Calendrier!AN$1,Calendrier!AN174="R"),Calendrier!$A174,"")</f>
        <v/>
      </c>
      <c r="AM173" s="173" t="str">
        <f>IF(AND(AM$1=Calendrier!AO$1,Calendrier!AO174="R"),Calendrier!$A174,"")</f>
        <v/>
      </c>
      <c r="AN173" s="173" t="str">
        <f>IF(AND(AN$1=Calendrier!AP$1,Calendrier!AP174="R"),Calendrier!$A174,"")</f>
        <v/>
      </c>
      <c r="AO173" s="173" t="str">
        <f>IF(AND(AO$1=Calendrier!AQ$1,Calendrier!AQ174="R"),Calendrier!$A174,"")</f>
        <v/>
      </c>
      <c r="AP173" s="173" t="str">
        <f>IF(AND(AP$1=Calendrier!AR$1,Calendrier!AR174="R"),Calendrier!$A174,"")</f>
        <v/>
      </c>
      <c r="AQ173" s="173" t="str">
        <f>IF(AND(AQ$1=Calendrier!AS$1,Calendrier!AS174="R"),Calendrier!$A174,"")</f>
        <v/>
      </c>
      <c r="AR173" s="173" t="str">
        <f>IF(AND(AR$1=Calendrier!AT$1,Calendrier!AT174="R"),Calendrier!$A174,"")</f>
        <v/>
      </c>
      <c r="AS173" s="173" t="str">
        <f>IF(AND(AS$1=Calendrier!AU$1,Calendrier!AU174="R"),Calendrier!$A174,"")</f>
        <v/>
      </c>
      <c r="AT173" s="173" t="str">
        <f>IF(AND(AT$1=Calendrier!AV$1,Calendrier!AV174="R"),Calendrier!$A174,"")</f>
        <v/>
      </c>
      <c r="AU173" s="173" t="str">
        <f>IF(AND(AU$1=Calendrier!AW$1,Calendrier!AW174="R"),Calendrier!$A174,"")</f>
        <v/>
      </c>
      <c r="AV173" s="173" t="str">
        <f>IF(AND(AV$1=Calendrier!AX$1,Calendrier!AX174="R"),Calendrier!$A174,"")</f>
        <v/>
      </c>
      <c r="AW173" s="173" t="str">
        <f>IF(AND(AW$1=Calendrier!AY$1,Calendrier!AY174="R"),Calendrier!$A174,"")</f>
        <v/>
      </c>
      <c r="AX173" s="173" t="str">
        <f>IF(AND(AX$1=Calendrier!AZ$1,Calendrier!AZ174="R"),Calendrier!$A174,"")</f>
        <v/>
      </c>
      <c r="AY173" s="173" t="str">
        <f>IF(AND(AY$1=Calendrier!BA$1,Calendrier!BA174="R"),Calendrier!$A174,"")</f>
        <v/>
      </c>
      <c r="AZ173" s="173" t="str">
        <f>IF(AND(AZ$1=Calendrier!BB$1,Calendrier!BB174="R"),Calendrier!$A174,"")</f>
        <v/>
      </c>
    </row>
    <row r="174" spans="1:52" x14ac:dyDescent="0.2">
      <c r="A174" s="173" t="str">
        <f>IF(AND(A$1=Calendrier!C$1,Calendrier!C175="R"),Calendrier!$A175,"")</f>
        <v/>
      </c>
      <c r="B174" s="173" t="str">
        <f>IF(AND(B$1=Calendrier!D$1,Calendrier!D175="R"),Calendrier!$A175,"")</f>
        <v/>
      </c>
      <c r="C174" s="173" t="str">
        <f>IF(AND(C$1=Calendrier!E$1,Calendrier!E175="R"),Calendrier!$A175,"")</f>
        <v/>
      </c>
      <c r="D174" s="173" t="str">
        <f>IF(AND(D$1=Calendrier!F$1,Calendrier!F175="R"),Calendrier!$A175,"")</f>
        <v/>
      </c>
      <c r="E174" s="173" t="str">
        <f>IF(AND(E$1=Calendrier!G$1,Calendrier!G175="R"),Calendrier!$A175,"")</f>
        <v/>
      </c>
      <c r="F174" s="173" t="str">
        <f>IF(AND(F$1=Calendrier!H$1,Calendrier!H175="R"),Calendrier!$A175,"")</f>
        <v/>
      </c>
      <c r="G174" s="173" t="str">
        <f>IF(AND(G$1=Calendrier!I$1,Calendrier!I175="R"),Calendrier!$A175,"")</f>
        <v/>
      </c>
      <c r="H174" s="173" t="str">
        <f>IF(AND(H$1=Calendrier!J$1,Calendrier!J175="R"),Calendrier!$A175,"")</f>
        <v/>
      </c>
      <c r="I174" s="173" t="str">
        <f>IF(AND(I$1=Calendrier!K$1,Calendrier!K175="R"),Calendrier!$A175,"")</f>
        <v/>
      </c>
      <c r="J174" s="173" t="str">
        <f>IF(AND(J$1=Calendrier!L$1,Calendrier!L175="R"),Calendrier!$A175,"")</f>
        <v/>
      </c>
      <c r="K174" s="173" t="str">
        <f>IF(AND(K$1=Calendrier!M$1,Calendrier!M175="R"),Calendrier!$A175,"")</f>
        <v/>
      </c>
      <c r="L174" s="173" t="str">
        <f>IF(AND(L$1=Calendrier!N$1,Calendrier!N175="R"),Calendrier!$A175,"")</f>
        <v/>
      </c>
      <c r="M174" s="173" t="str">
        <f>IF(AND(M$1=Calendrier!O$1,Calendrier!O175="R"),Calendrier!$A175,"")</f>
        <v/>
      </c>
      <c r="N174" s="173" t="str">
        <f>IF(AND(N$1=Calendrier!P$1,Calendrier!P175="R"),Calendrier!$A175,"")</f>
        <v/>
      </c>
      <c r="O174" s="173" t="str">
        <f>IF(AND(O$1=Calendrier!Q$1,Calendrier!Q175="R"),Calendrier!$A175,"")</f>
        <v/>
      </c>
      <c r="P174" s="173" t="str">
        <f>IF(AND(P$1=Calendrier!R$1,Calendrier!R175="R"),Calendrier!$A175,"")</f>
        <v/>
      </c>
      <c r="Q174" s="173" t="str">
        <f>IF(AND(Q$1=Calendrier!S$1,Calendrier!S175="R"),Calendrier!$A175,"")</f>
        <v/>
      </c>
      <c r="R174" s="173" t="str">
        <f>IF(AND(R$1=Calendrier!T$1,Calendrier!T175="R"),Calendrier!$A175,"")</f>
        <v/>
      </c>
      <c r="S174" s="173" t="str">
        <f>IF(AND(S$1=Calendrier!U$1,Calendrier!U175="R"),Calendrier!$A175,"")</f>
        <v/>
      </c>
      <c r="T174" s="173" t="str">
        <f>IF(AND(T$1=Calendrier!V$1,Calendrier!V175="R"),Calendrier!$A175,"")</f>
        <v/>
      </c>
      <c r="U174" s="173" t="str">
        <f>IF(AND(U$1=Calendrier!W$1,Calendrier!W175="R"),Calendrier!$A175,"")</f>
        <v/>
      </c>
      <c r="V174" s="173" t="str">
        <f>IF(AND(V$1=Calendrier!X$1,Calendrier!X175="R"),Calendrier!$A175,"")</f>
        <v/>
      </c>
      <c r="W174" s="173" t="str">
        <f>IF(AND(W$1=Calendrier!Y$1,Calendrier!Y175="R"),Calendrier!$A175,"")</f>
        <v/>
      </c>
      <c r="X174" s="173" t="str">
        <f>IF(AND(X$1=Calendrier!Z$1,Calendrier!Z175="R"),Calendrier!$A175,"")</f>
        <v/>
      </c>
      <c r="Y174" s="173" t="str">
        <f>IF(AND(Y$1=Calendrier!AA$1,Calendrier!AA175="R"),Calendrier!$A175,"")</f>
        <v/>
      </c>
      <c r="Z174" s="173" t="str">
        <f>IF(AND(Z$1=Calendrier!AB$1,Calendrier!AB175="R"),Calendrier!$A175,"")</f>
        <v/>
      </c>
      <c r="AA174" s="173" t="str">
        <f>IF(AND(AA$1=Calendrier!AC$1,Calendrier!AC175="R"),Calendrier!$A175,"")</f>
        <v/>
      </c>
      <c r="AB174" s="173" t="str">
        <f>IF(AND(AB$1=Calendrier!AD$1,Calendrier!AD175="R"),Calendrier!$A175,"")</f>
        <v/>
      </c>
      <c r="AC174" s="173" t="str">
        <f>IF(AND(AC$1=Calendrier!AE$1,Calendrier!AE175="R"),Calendrier!$A175,"")</f>
        <v/>
      </c>
      <c r="AD174" s="173" t="str">
        <f>IF(AND(AD$1=Calendrier!AF$1,Calendrier!AF175="R"),Calendrier!$A175,"")</f>
        <v/>
      </c>
      <c r="AE174" s="173" t="str">
        <f>IF(AND(AE$1=Calendrier!AG$1,Calendrier!AG175="R"),Calendrier!$A175,"")</f>
        <v/>
      </c>
      <c r="AF174" s="173" t="str">
        <f>IF(AND(AF$1=Calendrier!AH$1,Calendrier!AH175="R"),Calendrier!$A175,"")</f>
        <v/>
      </c>
      <c r="AG174" s="173" t="str">
        <f>IF(AND(AG$1=Calendrier!AI$1,Calendrier!AI175="R"),Calendrier!$A175,"")</f>
        <v/>
      </c>
      <c r="AH174" s="173" t="str">
        <f>IF(AND(AH$1=Calendrier!AJ$1,Calendrier!AJ175="R"),Calendrier!$A175,"")</f>
        <v/>
      </c>
      <c r="AI174" s="173" t="str">
        <f>IF(AND(AI$1=Calendrier!AK$1,Calendrier!AK175="R"),Calendrier!$A175,"")</f>
        <v/>
      </c>
      <c r="AJ174" s="173" t="str">
        <f>IF(AND(AJ$1=Calendrier!AL$1,Calendrier!AL175="R"),Calendrier!$A175,"")</f>
        <v/>
      </c>
      <c r="AK174" s="173" t="str">
        <f>IF(AND(AK$1=Calendrier!AM$1,Calendrier!AM175="R"),Calendrier!$A175,"")</f>
        <v/>
      </c>
      <c r="AL174" s="173" t="str">
        <f>IF(AND(AL$1=Calendrier!AN$1,Calendrier!AN175="R"),Calendrier!$A175,"")</f>
        <v/>
      </c>
      <c r="AM174" s="173" t="str">
        <f>IF(AND(AM$1=Calendrier!AO$1,Calendrier!AO175="R"),Calendrier!$A175,"")</f>
        <v/>
      </c>
      <c r="AN174" s="173" t="str">
        <f>IF(AND(AN$1=Calendrier!AP$1,Calendrier!AP175="R"),Calendrier!$A175,"")</f>
        <v/>
      </c>
      <c r="AO174" s="173" t="str">
        <f>IF(AND(AO$1=Calendrier!AQ$1,Calendrier!AQ175="R"),Calendrier!$A175,"")</f>
        <v/>
      </c>
      <c r="AP174" s="173" t="str">
        <f>IF(AND(AP$1=Calendrier!AR$1,Calendrier!AR175="R"),Calendrier!$A175,"")</f>
        <v/>
      </c>
      <c r="AQ174" s="173" t="str">
        <f>IF(AND(AQ$1=Calendrier!AS$1,Calendrier!AS175="R"),Calendrier!$A175,"")</f>
        <v/>
      </c>
      <c r="AR174" s="173" t="str">
        <f>IF(AND(AR$1=Calendrier!AT$1,Calendrier!AT175="R"),Calendrier!$A175,"")</f>
        <v/>
      </c>
      <c r="AS174" s="173" t="str">
        <f>IF(AND(AS$1=Calendrier!AU$1,Calendrier!AU175="R"),Calendrier!$A175,"")</f>
        <v/>
      </c>
      <c r="AT174" s="173" t="str">
        <f>IF(AND(AT$1=Calendrier!AV$1,Calendrier!AV175="R"),Calendrier!$A175,"")</f>
        <v/>
      </c>
      <c r="AU174" s="173" t="str">
        <f>IF(AND(AU$1=Calendrier!AW$1,Calendrier!AW175="R"),Calendrier!$A175,"")</f>
        <v/>
      </c>
      <c r="AV174" s="173" t="str">
        <f>IF(AND(AV$1=Calendrier!AX$1,Calendrier!AX175="R"),Calendrier!$A175,"")</f>
        <v/>
      </c>
      <c r="AW174" s="173" t="str">
        <f>IF(AND(AW$1=Calendrier!AY$1,Calendrier!AY175="R"),Calendrier!$A175,"")</f>
        <v/>
      </c>
      <c r="AX174" s="173" t="str">
        <f>IF(AND(AX$1=Calendrier!AZ$1,Calendrier!AZ175="R"),Calendrier!$A175,"")</f>
        <v/>
      </c>
      <c r="AY174" s="173" t="str">
        <f>IF(AND(AY$1=Calendrier!BA$1,Calendrier!BA175="R"),Calendrier!$A175,"")</f>
        <v/>
      </c>
      <c r="AZ174" s="173" t="str">
        <f>IF(AND(AZ$1=Calendrier!BB$1,Calendrier!BB175="R"),Calendrier!$A175,"")</f>
        <v/>
      </c>
    </row>
    <row r="175" spans="1:52" x14ac:dyDescent="0.2">
      <c r="A175" s="173" t="str">
        <f>IF(AND(A$1=Calendrier!C$1,Calendrier!C176="R"),Calendrier!$A176,"")</f>
        <v/>
      </c>
      <c r="B175" s="173" t="str">
        <f>IF(AND(B$1=Calendrier!D$1,Calendrier!D176="R"),Calendrier!$A176,"")</f>
        <v/>
      </c>
      <c r="C175" s="173" t="str">
        <f>IF(AND(C$1=Calendrier!E$1,Calendrier!E176="R"),Calendrier!$A176,"")</f>
        <v/>
      </c>
      <c r="D175" s="173" t="str">
        <f>IF(AND(D$1=Calendrier!F$1,Calendrier!F176="R"),Calendrier!$A176,"")</f>
        <v/>
      </c>
      <c r="E175" s="173" t="str">
        <f>IF(AND(E$1=Calendrier!G$1,Calendrier!G176="R"),Calendrier!$A176,"")</f>
        <v/>
      </c>
      <c r="F175" s="173" t="str">
        <f>IF(AND(F$1=Calendrier!H$1,Calendrier!H176="R"),Calendrier!$A176,"")</f>
        <v/>
      </c>
      <c r="G175" s="173" t="str">
        <f>IF(AND(G$1=Calendrier!I$1,Calendrier!I176="R"),Calendrier!$A176,"")</f>
        <v/>
      </c>
      <c r="H175" s="173" t="str">
        <f>IF(AND(H$1=Calendrier!J$1,Calendrier!J176="R"),Calendrier!$A176,"")</f>
        <v/>
      </c>
      <c r="I175" s="173" t="str">
        <f>IF(AND(I$1=Calendrier!K$1,Calendrier!K176="R"),Calendrier!$A176,"")</f>
        <v/>
      </c>
      <c r="J175" s="173" t="str">
        <f>IF(AND(J$1=Calendrier!L$1,Calendrier!L176="R"),Calendrier!$A176,"")</f>
        <v/>
      </c>
      <c r="K175" s="173" t="str">
        <f>IF(AND(K$1=Calendrier!M$1,Calendrier!M176="R"),Calendrier!$A176,"")</f>
        <v/>
      </c>
      <c r="L175" s="173" t="str">
        <f>IF(AND(L$1=Calendrier!N$1,Calendrier!N176="R"),Calendrier!$A176,"")</f>
        <v/>
      </c>
      <c r="M175" s="173" t="str">
        <f>IF(AND(M$1=Calendrier!O$1,Calendrier!O176="R"),Calendrier!$A176,"")</f>
        <v/>
      </c>
      <c r="N175" s="173" t="str">
        <f>IF(AND(N$1=Calendrier!P$1,Calendrier!P176="R"),Calendrier!$A176,"")</f>
        <v/>
      </c>
      <c r="O175" s="173" t="str">
        <f>IF(AND(O$1=Calendrier!Q$1,Calendrier!Q176="R"),Calendrier!$A176,"")</f>
        <v/>
      </c>
      <c r="P175" s="173" t="str">
        <f>IF(AND(P$1=Calendrier!R$1,Calendrier!R176="R"),Calendrier!$A176,"")</f>
        <v/>
      </c>
      <c r="Q175" s="173" t="str">
        <f>IF(AND(Q$1=Calendrier!S$1,Calendrier!S176="R"),Calendrier!$A176,"")</f>
        <v/>
      </c>
      <c r="R175" s="173" t="str">
        <f>IF(AND(R$1=Calendrier!T$1,Calendrier!T176="R"),Calendrier!$A176,"")</f>
        <v/>
      </c>
      <c r="S175" s="173" t="str">
        <f>IF(AND(S$1=Calendrier!U$1,Calendrier!U176="R"),Calendrier!$A176,"")</f>
        <v/>
      </c>
      <c r="T175" s="173" t="str">
        <f>IF(AND(T$1=Calendrier!V$1,Calendrier!V176="R"),Calendrier!$A176,"")</f>
        <v/>
      </c>
      <c r="U175" s="173" t="str">
        <f>IF(AND(U$1=Calendrier!W$1,Calendrier!W176="R"),Calendrier!$A176,"")</f>
        <v/>
      </c>
      <c r="V175" s="173" t="str">
        <f>IF(AND(V$1=Calendrier!X$1,Calendrier!X176="R"),Calendrier!$A176,"")</f>
        <v/>
      </c>
      <c r="W175" s="173" t="str">
        <f>IF(AND(W$1=Calendrier!Y$1,Calendrier!Y176="R"),Calendrier!$A176,"")</f>
        <v/>
      </c>
      <c r="X175" s="173" t="str">
        <f>IF(AND(X$1=Calendrier!Z$1,Calendrier!Z176="R"),Calendrier!$A176,"")</f>
        <v/>
      </c>
      <c r="Y175" s="173" t="str">
        <f>IF(AND(Y$1=Calendrier!AA$1,Calendrier!AA176="R"),Calendrier!$A176,"")</f>
        <v/>
      </c>
      <c r="Z175" s="173" t="str">
        <f>IF(AND(Z$1=Calendrier!AB$1,Calendrier!AB176="R"),Calendrier!$A176,"")</f>
        <v/>
      </c>
      <c r="AA175" s="173" t="str">
        <f>IF(AND(AA$1=Calendrier!AC$1,Calendrier!AC176="R"),Calendrier!$A176,"")</f>
        <v/>
      </c>
      <c r="AB175" s="173" t="str">
        <f>IF(AND(AB$1=Calendrier!AD$1,Calendrier!AD176="R"),Calendrier!$A176,"")</f>
        <v/>
      </c>
      <c r="AC175" s="173" t="str">
        <f>IF(AND(AC$1=Calendrier!AE$1,Calendrier!AE176="R"),Calendrier!$A176,"")</f>
        <v/>
      </c>
      <c r="AD175" s="173" t="str">
        <f>IF(AND(AD$1=Calendrier!AF$1,Calendrier!AF176="R"),Calendrier!$A176,"")</f>
        <v/>
      </c>
      <c r="AE175" s="173" t="str">
        <f>IF(AND(AE$1=Calendrier!AG$1,Calendrier!AG176="R"),Calendrier!$A176,"")</f>
        <v/>
      </c>
      <c r="AF175" s="173" t="str">
        <f>IF(AND(AF$1=Calendrier!AH$1,Calendrier!AH176="R"),Calendrier!$A176,"")</f>
        <v/>
      </c>
      <c r="AG175" s="173" t="str">
        <f>IF(AND(AG$1=Calendrier!AI$1,Calendrier!AI176="R"),Calendrier!$A176,"")</f>
        <v/>
      </c>
      <c r="AH175" s="173" t="str">
        <f>IF(AND(AH$1=Calendrier!AJ$1,Calendrier!AJ176="R"),Calendrier!$A176,"")</f>
        <v/>
      </c>
      <c r="AI175" s="173" t="str">
        <f>IF(AND(AI$1=Calendrier!AK$1,Calendrier!AK176="R"),Calendrier!$A176,"")</f>
        <v/>
      </c>
      <c r="AJ175" s="173" t="str">
        <f>IF(AND(AJ$1=Calendrier!AL$1,Calendrier!AL176="R"),Calendrier!$A176,"")</f>
        <v/>
      </c>
      <c r="AK175" s="173" t="str">
        <f>IF(AND(AK$1=Calendrier!AM$1,Calendrier!AM176="R"),Calendrier!$A176,"")</f>
        <v/>
      </c>
      <c r="AL175" s="173" t="str">
        <f>IF(AND(AL$1=Calendrier!AN$1,Calendrier!AN176="R"),Calendrier!$A176,"")</f>
        <v/>
      </c>
      <c r="AM175" s="173" t="str">
        <f>IF(AND(AM$1=Calendrier!AO$1,Calendrier!AO176="R"),Calendrier!$A176,"")</f>
        <v/>
      </c>
      <c r="AN175" s="173" t="str">
        <f>IF(AND(AN$1=Calendrier!AP$1,Calendrier!AP176="R"),Calendrier!$A176,"")</f>
        <v/>
      </c>
      <c r="AO175" s="173" t="str">
        <f>IF(AND(AO$1=Calendrier!AQ$1,Calendrier!AQ176="R"),Calendrier!$A176,"")</f>
        <v/>
      </c>
      <c r="AP175" s="173" t="str">
        <f>IF(AND(AP$1=Calendrier!AR$1,Calendrier!AR176="R"),Calendrier!$A176,"")</f>
        <v/>
      </c>
      <c r="AQ175" s="173" t="str">
        <f>IF(AND(AQ$1=Calendrier!AS$1,Calendrier!AS176="R"),Calendrier!$A176,"")</f>
        <v/>
      </c>
      <c r="AR175" s="173" t="str">
        <f>IF(AND(AR$1=Calendrier!AT$1,Calendrier!AT176="R"),Calendrier!$A176,"")</f>
        <v/>
      </c>
      <c r="AS175" s="173" t="str">
        <f>IF(AND(AS$1=Calendrier!AU$1,Calendrier!AU176="R"),Calendrier!$A176,"")</f>
        <v/>
      </c>
      <c r="AT175" s="173" t="str">
        <f>IF(AND(AT$1=Calendrier!AV$1,Calendrier!AV176="R"),Calendrier!$A176,"")</f>
        <v/>
      </c>
      <c r="AU175" s="173" t="str">
        <f>IF(AND(AU$1=Calendrier!AW$1,Calendrier!AW176="R"),Calendrier!$A176,"")</f>
        <v/>
      </c>
      <c r="AV175" s="173" t="str">
        <f>IF(AND(AV$1=Calendrier!AX$1,Calendrier!AX176="R"),Calendrier!$A176,"")</f>
        <v/>
      </c>
      <c r="AW175" s="173" t="str">
        <f>IF(AND(AW$1=Calendrier!AY$1,Calendrier!AY176="R"),Calendrier!$A176,"")</f>
        <v/>
      </c>
      <c r="AX175" s="173" t="str">
        <f>IF(AND(AX$1=Calendrier!AZ$1,Calendrier!AZ176="R"),Calendrier!$A176,"")</f>
        <v/>
      </c>
      <c r="AY175" s="173" t="str">
        <f>IF(AND(AY$1=Calendrier!BA$1,Calendrier!BA176="R"),Calendrier!$A176,"")</f>
        <v/>
      </c>
      <c r="AZ175" s="173" t="str">
        <f>IF(AND(AZ$1=Calendrier!BB$1,Calendrier!BB176="R"),Calendrier!$A176,"")</f>
        <v/>
      </c>
    </row>
    <row r="176" spans="1:52" x14ac:dyDescent="0.2">
      <c r="A176" s="173" t="str">
        <f>IF(AND(A$1=Calendrier!C$1,Calendrier!C177="R"),Calendrier!$A177,"")</f>
        <v/>
      </c>
      <c r="B176" s="173" t="str">
        <f>IF(AND(B$1=Calendrier!D$1,Calendrier!D177="R"),Calendrier!$A177,"")</f>
        <v/>
      </c>
      <c r="C176" s="173" t="str">
        <f>IF(AND(C$1=Calendrier!E$1,Calendrier!E177="R"),Calendrier!$A177,"")</f>
        <v/>
      </c>
      <c r="D176" s="173" t="str">
        <f>IF(AND(D$1=Calendrier!F$1,Calendrier!F177="R"),Calendrier!$A177,"")</f>
        <v/>
      </c>
      <c r="E176" s="173" t="str">
        <f>IF(AND(E$1=Calendrier!G$1,Calendrier!G177="R"),Calendrier!$A177,"")</f>
        <v/>
      </c>
      <c r="F176" s="173" t="str">
        <f>IF(AND(F$1=Calendrier!H$1,Calendrier!H177="R"),Calendrier!$A177,"")</f>
        <v/>
      </c>
      <c r="G176" s="173" t="str">
        <f>IF(AND(G$1=Calendrier!I$1,Calendrier!I177="R"),Calendrier!$A177,"")</f>
        <v/>
      </c>
      <c r="H176" s="173" t="str">
        <f>IF(AND(H$1=Calendrier!J$1,Calendrier!J177="R"),Calendrier!$A177,"")</f>
        <v/>
      </c>
      <c r="I176" s="173" t="str">
        <f>IF(AND(I$1=Calendrier!K$1,Calendrier!K177="R"),Calendrier!$A177,"")</f>
        <v/>
      </c>
      <c r="J176" s="173" t="str">
        <f>IF(AND(J$1=Calendrier!L$1,Calendrier!L177="R"),Calendrier!$A177,"")</f>
        <v/>
      </c>
      <c r="K176" s="173" t="str">
        <f>IF(AND(K$1=Calendrier!M$1,Calendrier!M177="R"),Calendrier!$A177,"")</f>
        <v/>
      </c>
      <c r="L176" s="173" t="str">
        <f>IF(AND(L$1=Calendrier!N$1,Calendrier!N177="R"),Calendrier!$A177,"")</f>
        <v/>
      </c>
      <c r="M176" s="173" t="str">
        <f>IF(AND(M$1=Calendrier!O$1,Calendrier!O177="R"),Calendrier!$A177,"")</f>
        <v/>
      </c>
      <c r="N176" s="173" t="str">
        <f>IF(AND(N$1=Calendrier!P$1,Calendrier!P177="R"),Calendrier!$A177,"")</f>
        <v/>
      </c>
      <c r="O176" s="173" t="str">
        <f>IF(AND(O$1=Calendrier!Q$1,Calendrier!Q177="R"),Calendrier!$A177,"")</f>
        <v/>
      </c>
      <c r="P176" s="173" t="str">
        <f>IF(AND(P$1=Calendrier!R$1,Calendrier!R177="R"),Calendrier!$A177,"")</f>
        <v/>
      </c>
      <c r="Q176" s="173" t="str">
        <f>IF(AND(Q$1=Calendrier!S$1,Calendrier!S177="R"),Calendrier!$A177,"")</f>
        <v/>
      </c>
      <c r="R176" s="173" t="str">
        <f>IF(AND(R$1=Calendrier!T$1,Calendrier!T177="R"),Calendrier!$A177,"")</f>
        <v/>
      </c>
      <c r="S176" s="173" t="str">
        <f>IF(AND(S$1=Calendrier!U$1,Calendrier!U177="R"),Calendrier!$A177,"")</f>
        <v/>
      </c>
      <c r="T176" s="173" t="str">
        <f>IF(AND(T$1=Calendrier!V$1,Calendrier!V177="R"),Calendrier!$A177,"")</f>
        <v/>
      </c>
      <c r="U176" s="173" t="str">
        <f>IF(AND(U$1=Calendrier!W$1,Calendrier!W177="R"),Calendrier!$A177,"")</f>
        <v/>
      </c>
      <c r="V176" s="173" t="str">
        <f>IF(AND(V$1=Calendrier!X$1,Calendrier!X177="R"),Calendrier!$A177,"")</f>
        <v/>
      </c>
      <c r="W176" s="173" t="str">
        <f>IF(AND(W$1=Calendrier!Y$1,Calendrier!Y177="R"),Calendrier!$A177,"")</f>
        <v/>
      </c>
      <c r="X176" s="173" t="str">
        <f>IF(AND(X$1=Calendrier!Z$1,Calendrier!Z177="R"),Calendrier!$A177,"")</f>
        <v/>
      </c>
      <c r="Y176" s="173" t="str">
        <f>IF(AND(Y$1=Calendrier!AA$1,Calendrier!AA177="R"),Calendrier!$A177,"")</f>
        <v/>
      </c>
      <c r="Z176" s="173" t="str">
        <f>IF(AND(Z$1=Calendrier!AB$1,Calendrier!AB177="R"),Calendrier!$A177,"")</f>
        <v/>
      </c>
      <c r="AA176" s="173" t="str">
        <f>IF(AND(AA$1=Calendrier!AC$1,Calendrier!AC177="R"),Calendrier!$A177,"")</f>
        <v/>
      </c>
      <c r="AB176" s="173" t="str">
        <f>IF(AND(AB$1=Calendrier!AD$1,Calendrier!AD177="R"),Calendrier!$A177,"")</f>
        <v/>
      </c>
      <c r="AC176" s="173" t="str">
        <f>IF(AND(AC$1=Calendrier!AE$1,Calendrier!AE177="R"),Calendrier!$A177,"")</f>
        <v/>
      </c>
      <c r="AD176" s="173" t="str">
        <f>IF(AND(AD$1=Calendrier!AF$1,Calendrier!AF177="R"),Calendrier!$A177,"")</f>
        <v/>
      </c>
      <c r="AE176" s="173" t="str">
        <f>IF(AND(AE$1=Calendrier!AG$1,Calendrier!AG177="R"),Calendrier!$A177,"")</f>
        <v/>
      </c>
      <c r="AF176" s="173" t="str">
        <f>IF(AND(AF$1=Calendrier!AH$1,Calendrier!AH177="R"),Calendrier!$A177,"")</f>
        <v/>
      </c>
      <c r="AG176" s="173" t="str">
        <f>IF(AND(AG$1=Calendrier!AI$1,Calendrier!AI177="R"),Calendrier!$A177,"")</f>
        <v/>
      </c>
      <c r="AH176" s="173" t="str">
        <f>IF(AND(AH$1=Calendrier!AJ$1,Calendrier!AJ177="R"),Calendrier!$A177,"")</f>
        <v/>
      </c>
      <c r="AI176" s="173" t="str">
        <f>IF(AND(AI$1=Calendrier!AK$1,Calendrier!AK177="R"),Calendrier!$A177,"")</f>
        <v/>
      </c>
      <c r="AJ176" s="173" t="str">
        <f>IF(AND(AJ$1=Calendrier!AL$1,Calendrier!AL177="R"),Calendrier!$A177,"")</f>
        <v/>
      </c>
      <c r="AK176" s="173" t="str">
        <f>IF(AND(AK$1=Calendrier!AM$1,Calendrier!AM177="R"),Calendrier!$A177,"")</f>
        <v/>
      </c>
      <c r="AL176" s="173" t="str">
        <f>IF(AND(AL$1=Calendrier!AN$1,Calendrier!AN177="R"),Calendrier!$A177,"")</f>
        <v/>
      </c>
      <c r="AM176" s="173" t="str">
        <f>IF(AND(AM$1=Calendrier!AO$1,Calendrier!AO177="R"),Calendrier!$A177,"")</f>
        <v/>
      </c>
      <c r="AN176" s="173" t="str">
        <f>IF(AND(AN$1=Calendrier!AP$1,Calendrier!AP177="R"),Calendrier!$A177,"")</f>
        <v/>
      </c>
      <c r="AO176" s="173" t="str">
        <f>IF(AND(AO$1=Calendrier!AQ$1,Calendrier!AQ177="R"),Calendrier!$A177,"")</f>
        <v/>
      </c>
      <c r="AP176" s="173" t="str">
        <f>IF(AND(AP$1=Calendrier!AR$1,Calendrier!AR177="R"),Calendrier!$A177,"")</f>
        <v/>
      </c>
      <c r="AQ176" s="173" t="str">
        <f>IF(AND(AQ$1=Calendrier!AS$1,Calendrier!AS177="R"),Calendrier!$A177,"")</f>
        <v/>
      </c>
      <c r="AR176" s="173" t="str">
        <f>IF(AND(AR$1=Calendrier!AT$1,Calendrier!AT177="R"),Calendrier!$A177,"")</f>
        <v/>
      </c>
      <c r="AS176" s="173" t="str">
        <f>IF(AND(AS$1=Calendrier!AU$1,Calendrier!AU177="R"),Calendrier!$A177,"")</f>
        <v/>
      </c>
      <c r="AT176" s="173" t="str">
        <f>IF(AND(AT$1=Calendrier!AV$1,Calendrier!AV177="R"),Calendrier!$A177,"")</f>
        <v/>
      </c>
      <c r="AU176" s="173" t="str">
        <f>IF(AND(AU$1=Calendrier!AW$1,Calendrier!AW177="R"),Calendrier!$A177,"")</f>
        <v/>
      </c>
      <c r="AV176" s="173" t="str">
        <f>IF(AND(AV$1=Calendrier!AX$1,Calendrier!AX177="R"),Calendrier!$A177,"")</f>
        <v/>
      </c>
      <c r="AW176" s="173" t="str">
        <f>IF(AND(AW$1=Calendrier!AY$1,Calendrier!AY177="R"),Calendrier!$A177,"")</f>
        <v/>
      </c>
      <c r="AX176" s="173" t="str">
        <f>IF(AND(AX$1=Calendrier!AZ$1,Calendrier!AZ177="R"),Calendrier!$A177,"")</f>
        <v/>
      </c>
      <c r="AY176" s="173" t="str">
        <f>IF(AND(AY$1=Calendrier!BA$1,Calendrier!BA177="R"),Calendrier!$A177,"")</f>
        <v/>
      </c>
      <c r="AZ176" s="173" t="str">
        <f>IF(AND(AZ$1=Calendrier!BB$1,Calendrier!BB177="R"),Calendrier!$A177,"")</f>
        <v/>
      </c>
    </row>
    <row r="177" spans="1:52" x14ac:dyDescent="0.2">
      <c r="A177" s="173" t="str">
        <f>IF(AND(A$1=Calendrier!C$1,Calendrier!C178="R"),Calendrier!$A178,"")</f>
        <v/>
      </c>
      <c r="B177" s="173" t="str">
        <f>IF(AND(B$1=Calendrier!D$1,Calendrier!D178="R"),Calendrier!$A178,"")</f>
        <v/>
      </c>
      <c r="C177" s="173" t="str">
        <f>IF(AND(C$1=Calendrier!E$1,Calendrier!E178="R"),Calendrier!$A178,"")</f>
        <v/>
      </c>
      <c r="D177" s="173" t="str">
        <f>IF(AND(D$1=Calendrier!F$1,Calendrier!F178="R"),Calendrier!$A178,"")</f>
        <v/>
      </c>
      <c r="E177" s="173" t="str">
        <f>IF(AND(E$1=Calendrier!G$1,Calendrier!G178="R"),Calendrier!$A178,"")</f>
        <v/>
      </c>
      <c r="F177" s="173" t="str">
        <f>IF(AND(F$1=Calendrier!H$1,Calendrier!H178="R"),Calendrier!$A178,"")</f>
        <v/>
      </c>
      <c r="G177" s="173" t="str">
        <f>IF(AND(G$1=Calendrier!I$1,Calendrier!I178="R"),Calendrier!$A178,"")</f>
        <v/>
      </c>
      <c r="H177" s="173" t="str">
        <f>IF(AND(H$1=Calendrier!J$1,Calendrier!J178="R"),Calendrier!$A178,"")</f>
        <v/>
      </c>
      <c r="I177" s="173" t="str">
        <f>IF(AND(I$1=Calendrier!K$1,Calendrier!K178="R"),Calendrier!$A178,"")</f>
        <v/>
      </c>
      <c r="J177" s="173" t="str">
        <f>IF(AND(J$1=Calendrier!L$1,Calendrier!L178="R"),Calendrier!$A178,"")</f>
        <v/>
      </c>
      <c r="K177" s="173" t="str">
        <f>IF(AND(K$1=Calendrier!M$1,Calendrier!M178="R"),Calendrier!$A178,"")</f>
        <v/>
      </c>
      <c r="L177" s="173" t="str">
        <f>IF(AND(L$1=Calendrier!N$1,Calendrier!N178="R"),Calendrier!$A178,"")</f>
        <v/>
      </c>
      <c r="M177" s="173" t="str">
        <f>IF(AND(M$1=Calendrier!O$1,Calendrier!O178="R"),Calendrier!$A178,"")</f>
        <v/>
      </c>
      <c r="N177" s="173" t="str">
        <f>IF(AND(N$1=Calendrier!P$1,Calendrier!P178="R"),Calendrier!$A178,"")</f>
        <v/>
      </c>
      <c r="O177" s="173" t="str">
        <f>IF(AND(O$1=Calendrier!Q$1,Calendrier!Q178="R"),Calendrier!$A178,"")</f>
        <v/>
      </c>
      <c r="P177" s="173" t="str">
        <f>IF(AND(P$1=Calendrier!R$1,Calendrier!R178="R"),Calendrier!$A178,"")</f>
        <v/>
      </c>
      <c r="Q177" s="173" t="str">
        <f>IF(AND(Q$1=Calendrier!S$1,Calendrier!S178="R"),Calendrier!$A178,"")</f>
        <v/>
      </c>
      <c r="R177" s="173" t="str">
        <f>IF(AND(R$1=Calendrier!T$1,Calendrier!T178="R"),Calendrier!$A178,"")</f>
        <v/>
      </c>
      <c r="S177" s="173" t="str">
        <f>IF(AND(S$1=Calendrier!U$1,Calendrier!U178="R"),Calendrier!$A178,"")</f>
        <v/>
      </c>
      <c r="T177" s="173" t="str">
        <f>IF(AND(T$1=Calendrier!V$1,Calendrier!V178="R"),Calendrier!$A178,"")</f>
        <v/>
      </c>
      <c r="U177" s="173" t="str">
        <f>IF(AND(U$1=Calendrier!W$1,Calendrier!W178="R"),Calendrier!$A178,"")</f>
        <v/>
      </c>
      <c r="V177" s="173" t="str">
        <f>IF(AND(V$1=Calendrier!X$1,Calendrier!X178="R"),Calendrier!$A178,"")</f>
        <v/>
      </c>
      <c r="W177" s="173" t="str">
        <f>IF(AND(W$1=Calendrier!Y$1,Calendrier!Y178="R"),Calendrier!$A178,"")</f>
        <v/>
      </c>
      <c r="X177" s="173" t="str">
        <f>IF(AND(X$1=Calendrier!Z$1,Calendrier!Z178="R"),Calendrier!$A178,"")</f>
        <v/>
      </c>
      <c r="Y177" s="173" t="str">
        <f>IF(AND(Y$1=Calendrier!AA$1,Calendrier!AA178="R"),Calendrier!$A178,"")</f>
        <v/>
      </c>
      <c r="Z177" s="173" t="str">
        <f>IF(AND(Z$1=Calendrier!AB$1,Calendrier!AB178="R"),Calendrier!$A178,"")</f>
        <v/>
      </c>
      <c r="AA177" s="173" t="str">
        <f>IF(AND(AA$1=Calendrier!AC$1,Calendrier!AC178="R"),Calendrier!$A178,"")</f>
        <v/>
      </c>
      <c r="AB177" s="173" t="str">
        <f>IF(AND(AB$1=Calendrier!AD$1,Calendrier!AD178="R"),Calendrier!$A178,"")</f>
        <v/>
      </c>
      <c r="AC177" s="173" t="str">
        <f>IF(AND(AC$1=Calendrier!AE$1,Calendrier!AE178="R"),Calendrier!$A178,"")</f>
        <v/>
      </c>
      <c r="AD177" s="173" t="str">
        <f>IF(AND(AD$1=Calendrier!AF$1,Calendrier!AF178="R"),Calendrier!$A178,"")</f>
        <v/>
      </c>
      <c r="AE177" s="173" t="str">
        <f>IF(AND(AE$1=Calendrier!AG$1,Calendrier!AG178="R"),Calendrier!$A178,"")</f>
        <v/>
      </c>
      <c r="AF177" s="173" t="str">
        <f>IF(AND(AF$1=Calendrier!AH$1,Calendrier!AH178="R"),Calendrier!$A178,"")</f>
        <v/>
      </c>
      <c r="AG177" s="173" t="str">
        <f>IF(AND(AG$1=Calendrier!AI$1,Calendrier!AI178="R"),Calendrier!$A178,"")</f>
        <v/>
      </c>
      <c r="AH177" s="173" t="str">
        <f>IF(AND(AH$1=Calendrier!AJ$1,Calendrier!AJ178="R"),Calendrier!$A178,"")</f>
        <v/>
      </c>
      <c r="AI177" s="173" t="str">
        <f>IF(AND(AI$1=Calendrier!AK$1,Calendrier!AK178="R"),Calendrier!$A178,"")</f>
        <v/>
      </c>
      <c r="AJ177" s="173" t="str">
        <f>IF(AND(AJ$1=Calendrier!AL$1,Calendrier!AL178="R"),Calendrier!$A178,"")</f>
        <v/>
      </c>
      <c r="AK177" s="173" t="str">
        <f>IF(AND(AK$1=Calendrier!AM$1,Calendrier!AM178="R"),Calendrier!$A178,"")</f>
        <v/>
      </c>
      <c r="AL177" s="173" t="str">
        <f>IF(AND(AL$1=Calendrier!AN$1,Calendrier!AN178="R"),Calendrier!$A178,"")</f>
        <v/>
      </c>
      <c r="AM177" s="173" t="str">
        <f>IF(AND(AM$1=Calendrier!AO$1,Calendrier!AO178="R"),Calendrier!$A178,"")</f>
        <v/>
      </c>
      <c r="AN177" s="173" t="str">
        <f>IF(AND(AN$1=Calendrier!AP$1,Calendrier!AP178="R"),Calendrier!$A178,"")</f>
        <v/>
      </c>
      <c r="AO177" s="173" t="str">
        <f>IF(AND(AO$1=Calendrier!AQ$1,Calendrier!AQ178="R"),Calendrier!$A178,"")</f>
        <v/>
      </c>
      <c r="AP177" s="173" t="str">
        <f>IF(AND(AP$1=Calendrier!AR$1,Calendrier!AR178="R"),Calendrier!$A178,"")</f>
        <v/>
      </c>
      <c r="AQ177" s="173" t="str">
        <f>IF(AND(AQ$1=Calendrier!AS$1,Calendrier!AS178="R"),Calendrier!$A178,"")</f>
        <v/>
      </c>
      <c r="AR177" s="173" t="str">
        <f>IF(AND(AR$1=Calendrier!AT$1,Calendrier!AT178="R"),Calendrier!$A178,"")</f>
        <v/>
      </c>
      <c r="AS177" s="173" t="str">
        <f>IF(AND(AS$1=Calendrier!AU$1,Calendrier!AU178="R"),Calendrier!$A178,"")</f>
        <v/>
      </c>
      <c r="AT177" s="173" t="str">
        <f>IF(AND(AT$1=Calendrier!AV$1,Calendrier!AV178="R"),Calendrier!$A178,"")</f>
        <v/>
      </c>
      <c r="AU177" s="173" t="str">
        <f>IF(AND(AU$1=Calendrier!AW$1,Calendrier!AW178="R"),Calendrier!$A178,"")</f>
        <v/>
      </c>
      <c r="AV177" s="173" t="str">
        <f>IF(AND(AV$1=Calendrier!AX$1,Calendrier!AX178="R"),Calendrier!$A178,"")</f>
        <v/>
      </c>
      <c r="AW177" s="173" t="str">
        <f>IF(AND(AW$1=Calendrier!AY$1,Calendrier!AY178="R"),Calendrier!$A178,"")</f>
        <v/>
      </c>
      <c r="AX177" s="173" t="str">
        <f>IF(AND(AX$1=Calendrier!AZ$1,Calendrier!AZ178="R"),Calendrier!$A178,"")</f>
        <v/>
      </c>
      <c r="AY177" s="173" t="str">
        <f>IF(AND(AY$1=Calendrier!BA$1,Calendrier!BA178="R"),Calendrier!$A178,"")</f>
        <v/>
      </c>
      <c r="AZ177" s="173" t="str">
        <f>IF(AND(AZ$1=Calendrier!BB$1,Calendrier!BB178="R"),Calendrier!$A178,"")</f>
        <v/>
      </c>
    </row>
    <row r="178" spans="1:52" x14ac:dyDescent="0.2">
      <c r="A178" s="173" t="str">
        <f>IF(AND(A$1=Calendrier!C$1,Calendrier!C179="R"),Calendrier!$A179,"")</f>
        <v/>
      </c>
      <c r="B178" s="173" t="str">
        <f>IF(AND(B$1=Calendrier!D$1,Calendrier!D179="R"),Calendrier!$A179,"")</f>
        <v/>
      </c>
      <c r="C178" s="173" t="str">
        <f>IF(AND(C$1=Calendrier!E$1,Calendrier!E179="R"),Calendrier!$A179,"")</f>
        <v/>
      </c>
      <c r="D178" s="173" t="str">
        <f>IF(AND(D$1=Calendrier!F$1,Calendrier!F179="R"),Calendrier!$A179,"")</f>
        <v/>
      </c>
      <c r="E178" s="173" t="str">
        <f>IF(AND(E$1=Calendrier!G$1,Calendrier!G179="R"),Calendrier!$A179,"")</f>
        <v/>
      </c>
      <c r="F178" s="173" t="str">
        <f>IF(AND(F$1=Calendrier!H$1,Calendrier!H179="R"),Calendrier!$A179,"")</f>
        <v/>
      </c>
      <c r="G178" s="173" t="str">
        <f>IF(AND(G$1=Calendrier!I$1,Calendrier!I179="R"),Calendrier!$A179,"")</f>
        <v/>
      </c>
      <c r="H178" s="173" t="str">
        <f>IF(AND(H$1=Calendrier!J$1,Calendrier!J179="R"),Calendrier!$A179,"")</f>
        <v/>
      </c>
      <c r="I178" s="173" t="str">
        <f>IF(AND(I$1=Calendrier!K$1,Calendrier!K179="R"),Calendrier!$A179,"")</f>
        <v/>
      </c>
      <c r="J178" s="173" t="str">
        <f>IF(AND(J$1=Calendrier!L$1,Calendrier!L179="R"),Calendrier!$A179,"")</f>
        <v/>
      </c>
      <c r="K178" s="173" t="str">
        <f>IF(AND(K$1=Calendrier!M$1,Calendrier!M179="R"),Calendrier!$A179,"")</f>
        <v/>
      </c>
      <c r="L178" s="173" t="str">
        <f>IF(AND(L$1=Calendrier!N$1,Calendrier!N179="R"),Calendrier!$A179,"")</f>
        <v/>
      </c>
      <c r="M178" s="173" t="str">
        <f>IF(AND(M$1=Calendrier!O$1,Calendrier!O179="R"),Calendrier!$A179,"")</f>
        <v/>
      </c>
      <c r="N178" s="173" t="str">
        <f>IF(AND(N$1=Calendrier!P$1,Calendrier!P179="R"),Calendrier!$A179,"")</f>
        <v/>
      </c>
      <c r="O178" s="173" t="str">
        <f>IF(AND(O$1=Calendrier!Q$1,Calendrier!Q179="R"),Calendrier!$A179,"")</f>
        <v/>
      </c>
      <c r="P178" s="173" t="str">
        <f>IF(AND(P$1=Calendrier!R$1,Calendrier!R179="R"),Calendrier!$A179,"")</f>
        <v/>
      </c>
      <c r="Q178" s="173" t="str">
        <f>IF(AND(Q$1=Calendrier!S$1,Calendrier!S179="R"),Calendrier!$A179,"")</f>
        <v/>
      </c>
      <c r="R178" s="173" t="str">
        <f>IF(AND(R$1=Calendrier!T$1,Calendrier!T179="R"),Calendrier!$A179,"")</f>
        <v/>
      </c>
      <c r="S178" s="173" t="str">
        <f>IF(AND(S$1=Calendrier!U$1,Calendrier!U179="R"),Calendrier!$A179,"")</f>
        <v/>
      </c>
      <c r="T178" s="173" t="str">
        <f>IF(AND(T$1=Calendrier!V$1,Calendrier!V179="R"),Calendrier!$A179,"")</f>
        <v/>
      </c>
      <c r="U178" s="173" t="str">
        <f>IF(AND(U$1=Calendrier!W$1,Calendrier!W179="R"),Calendrier!$A179,"")</f>
        <v/>
      </c>
      <c r="V178" s="173" t="str">
        <f>IF(AND(V$1=Calendrier!X$1,Calendrier!X179="R"),Calendrier!$A179,"")</f>
        <v/>
      </c>
      <c r="W178" s="173" t="str">
        <f>IF(AND(W$1=Calendrier!Y$1,Calendrier!Y179="R"),Calendrier!$A179,"")</f>
        <v/>
      </c>
      <c r="X178" s="173" t="str">
        <f>IF(AND(X$1=Calendrier!Z$1,Calendrier!Z179="R"),Calendrier!$A179,"")</f>
        <v/>
      </c>
      <c r="Y178" s="173" t="str">
        <f>IF(AND(Y$1=Calendrier!AA$1,Calendrier!AA179="R"),Calendrier!$A179,"")</f>
        <v/>
      </c>
      <c r="Z178" s="173" t="str">
        <f>IF(AND(Z$1=Calendrier!AB$1,Calendrier!AB179="R"),Calendrier!$A179,"")</f>
        <v/>
      </c>
      <c r="AA178" s="173" t="str">
        <f>IF(AND(AA$1=Calendrier!AC$1,Calendrier!AC179="R"),Calendrier!$A179,"")</f>
        <v/>
      </c>
      <c r="AB178" s="173" t="str">
        <f>IF(AND(AB$1=Calendrier!AD$1,Calendrier!AD179="R"),Calendrier!$A179,"")</f>
        <v/>
      </c>
      <c r="AC178" s="173" t="str">
        <f>IF(AND(AC$1=Calendrier!AE$1,Calendrier!AE179="R"),Calendrier!$A179,"")</f>
        <v/>
      </c>
      <c r="AD178" s="173" t="str">
        <f>IF(AND(AD$1=Calendrier!AF$1,Calendrier!AF179="R"),Calendrier!$A179,"")</f>
        <v/>
      </c>
      <c r="AE178" s="173" t="str">
        <f>IF(AND(AE$1=Calendrier!AG$1,Calendrier!AG179="R"),Calendrier!$A179,"")</f>
        <v/>
      </c>
      <c r="AF178" s="173" t="str">
        <f>IF(AND(AF$1=Calendrier!AH$1,Calendrier!AH179="R"),Calendrier!$A179,"")</f>
        <v/>
      </c>
      <c r="AG178" s="173" t="str">
        <f>IF(AND(AG$1=Calendrier!AI$1,Calendrier!AI179="R"),Calendrier!$A179,"")</f>
        <v/>
      </c>
      <c r="AH178" s="173" t="str">
        <f>IF(AND(AH$1=Calendrier!AJ$1,Calendrier!AJ179="R"),Calendrier!$A179,"")</f>
        <v/>
      </c>
      <c r="AI178" s="173" t="str">
        <f>IF(AND(AI$1=Calendrier!AK$1,Calendrier!AK179="R"),Calendrier!$A179,"")</f>
        <v/>
      </c>
      <c r="AJ178" s="173" t="str">
        <f>IF(AND(AJ$1=Calendrier!AL$1,Calendrier!AL179="R"),Calendrier!$A179,"")</f>
        <v/>
      </c>
      <c r="AK178" s="173" t="str">
        <f>IF(AND(AK$1=Calendrier!AM$1,Calendrier!AM179="R"),Calendrier!$A179,"")</f>
        <v/>
      </c>
      <c r="AL178" s="173" t="str">
        <f>IF(AND(AL$1=Calendrier!AN$1,Calendrier!AN179="R"),Calendrier!$A179,"")</f>
        <v/>
      </c>
      <c r="AM178" s="173" t="str">
        <f>IF(AND(AM$1=Calendrier!AO$1,Calendrier!AO179="R"),Calendrier!$A179,"")</f>
        <v/>
      </c>
      <c r="AN178" s="173" t="str">
        <f>IF(AND(AN$1=Calendrier!AP$1,Calendrier!AP179="R"),Calendrier!$A179,"")</f>
        <v/>
      </c>
      <c r="AO178" s="173" t="str">
        <f>IF(AND(AO$1=Calendrier!AQ$1,Calendrier!AQ179="R"),Calendrier!$A179,"")</f>
        <v/>
      </c>
      <c r="AP178" s="173" t="str">
        <f>IF(AND(AP$1=Calendrier!AR$1,Calendrier!AR179="R"),Calendrier!$A179,"")</f>
        <v/>
      </c>
      <c r="AQ178" s="173" t="str">
        <f>IF(AND(AQ$1=Calendrier!AS$1,Calendrier!AS179="R"),Calendrier!$A179,"")</f>
        <v/>
      </c>
      <c r="AR178" s="173" t="str">
        <f>IF(AND(AR$1=Calendrier!AT$1,Calendrier!AT179="R"),Calendrier!$A179,"")</f>
        <v/>
      </c>
      <c r="AS178" s="173" t="str">
        <f>IF(AND(AS$1=Calendrier!AU$1,Calendrier!AU179="R"),Calendrier!$A179,"")</f>
        <v/>
      </c>
      <c r="AT178" s="173" t="str">
        <f>IF(AND(AT$1=Calendrier!AV$1,Calendrier!AV179="R"),Calendrier!$A179,"")</f>
        <v/>
      </c>
      <c r="AU178" s="173" t="str">
        <f>IF(AND(AU$1=Calendrier!AW$1,Calendrier!AW179="R"),Calendrier!$A179,"")</f>
        <v/>
      </c>
      <c r="AV178" s="173" t="str">
        <f>IF(AND(AV$1=Calendrier!AX$1,Calendrier!AX179="R"),Calendrier!$A179,"")</f>
        <v/>
      </c>
      <c r="AW178" s="173" t="str">
        <f>IF(AND(AW$1=Calendrier!AY$1,Calendrier!AY179="R"),Calendrier!$A179,"")</f>
        <v/>
      </c>
      <c r="AX178" s="173" t="str">
        <f>IF(AND(AX$1=Calendrier!AZ$1,Calendrier!AZ179="R"),Calendrier!$A179,"")</f>
        <v/>
      </c>
      <c r="AY178" s="173" t="str">
        <f>IF(AND(AY$1=Calendrier!BA$1,Calendrier!BA179="R"),Calendrier!$A179,"")</f>
        <v/>
      </c>
      <c r="AZ178" s="173" t="str">
        <f>IF(AND(AZ$1=Calendrier!BB$1,Calendrier!BB179="R"),Calendrier!$A179,"")</f>
        <v/>
      </c>
    </row>
    <row r="179" spans="1:52" x14ac:dyDescent="0.2">
      <c r="A179" s="173" t="str">
        <f>IF(AND(A$1=Calendrier!C$1,Calendrier!C180="R"),Calendrier!$A180,"")</f>
        <v/>
      </c>
      <c r="B179" s="173" t="str">
        <f>IF(AND(B$1=Calendrier!D$1,Calendrier!D180="R"),Calendrier!$A180,"")</f>
        <v/>
      </c>
      <c r="C179" s="173" t="str">
        <f>IF(AND(C$1=Calendrier!E$1,Calendrier!E180="R"),Calendrier!$A180,"")</f>
        <v/>
      </c>
      <c r="D179" s="173" t="str">
        <f>IF(AND(D$1=Calendrier!F$1,Calendrier!F180="R"),Calendrier!$A180,"")</f>
        <v/>
      </c>
      <c r="E179" s="173" t="str">
        <f>IF(AND(E$1=Calendrier!G$1,Calendrier!G180="R"),Calendrier!$A180,"")</f>
        <v/>
      </c>
      <c r="F179" s="173" t="str">
        <f>IF(AND(F$1=Calendrier!H$1,Calendrier!H180="R"),Calendrier!$A180,"")</f>
        <v/>
      </c>
      <c r="G179" s="173" t="str">
        <f>IF(AND(G$1=Calendrier!I$1,Calendrier!I180="R"),Calendrier!$A180,"")</f>
        <v/>
      </c>
      <c r="H179" s="173" t="str">
        <f>IF(AND(H$1=Calendrier!J$1,Calendrier!J180="R"),Calendrier!$A180,"")</f>
        <v/>
      </c>
      <c r="I179" s="173" t="str">
        <f>IF(AND(I$1=Calendrier!K$1,Calendrier!K180="R"),Calendrier!$A180,"")</f>
        <v/>
      </c>
      <c r="J179" s="173" t="str">
        <f>IF(AND(J$1=Calendrier!L$1,Calendrier!L180="R"),Calendrier!$A180,"")</f>
        <v/>
      </c>
      <c r="K179" s="173" t="str">
        <f>IF(AND(K$1=Calendrier!M$1,Calendrier!M180="R"),Calendrier!$A180,"")</f>
        <v/>
      </c>
      <c r="L179" s="173" t="str">
        <f>IF(AND(L$1=Calendrier!N$1,Calendrier!N180="R"),Calendrier!$A180,"")</f>
        <v/>
      </c>
      <c r="M179" s="173" t="str">
        <f>IF(AND(M$1=Calendrier!O$1,Calendrier!O180="R"),Calendrier!$A180,"")</f>
        <v/>
      </c>
      <c r="N179" s="173" t="str">
        <f>IF(AND(N$1=Calendrier!P$1,Calendrier!P180="R"),Calendrier!$A180,"")</f>
        <v/>
      </c>
      <c r="O179" s="173" t="str">
        <f>IF(AND(O$1=Calendrier!Q$1,Calendrier!Q180="R"),Calendrier!$A180,"")</f>
        <v/>
      </c>
      <c r="P179" s="173" t="str">
        <f>IF(AND(P$1=Calendrier!R$1,Calendrier!R180="R"),Calendrier!$A180,"")</f>
        <v/>
      </c>
      <c r="Q179" s="173" t="str">
        <f>IF(AND(Q$1=Calendrier!S$1,Calendrier!S180="R"),Calendrier!$A180,"")</f>
        <v/>
      </c>
      <c r="R179" s="173" t="str">
        <f>IF(AND(R$1=Calendrier!T$1,Calendrier!T180="R"),Calendrier!$A180,"")</f>
        <v/>
      </c>
      <c r="S179" s="173" t="str">
        <f>IF(AND(S$1=Calendrier!U$1,Calendrier!U180="R"),Calendrier!$A180,"")</f>
        <v/>
      </c>
      <c r="T179" s="173" t="str">
        <f>IF(AND(T$1=Calendrier!V$1,Calendrier!V180="R"),Calendrier!$A180,"")</f>
        <v/>
      </c>
      <c r="U179" s="173" t="str">
        <f>IF(AND(U$1=Calendrier!W$1,Calendrier!W180="R"),Calendrier!$A180,"")</f>
        <v/>
      </c>
      <c r="V179" s="173" t="str">
        <f>IF(AND(V$1=Calendrier!X$1,Calendrier!X180="R"),Calendrier!$A180,"")</f>
        <v/>
      </c>
      <c r="W179" s="173" t="str">
        <f>IF(AND(W$1=Calendrier!Y$1,Calendrier!Y180="R"),Calendrier!$A180,"")</f>
        <v/>
      </c>
      <c r="X179" s="173" t="str">
        <f>IF(AND(X$1=Calendrier!Z$1,Calendrier!Z180="R"),Calendrier!$A180,"")</f>
        <v/>
      </c>
      <c r="Y179" s="173" t="str">
        <f>IF(AND(Y$1=Calendrier!AA$1,Calendrier!AA180="R"),Calendrier!$A180,"")</f>
        <v/>
      </c>
      <c r="Z179" s="173" t="str">
        <f>IF(AND(Z$1=Calendrier!AB$1,Calendrier!AB180="R"),Calendrier!$A180,"")</f>
        <v/>
      </c>
      <c r="AA179" s="173" t="str">
        <f>IF(AND(AA$1=Calendrier!AC$1,Calendrier!AC180="R"),Calendrier!$A180,"")</f>
        <v/>
      </c>
      <c r="AB179" s="173" t="str">
        <f>IF(AND(AB$1=Calendrier!AD$1,Calendrier!AD180="R"),Calendrier!$A180,"")</f>
        <v/>
      </c>
      <c r="AC179" s="173" t="str">
        <f>IF(AND(AC$1=Calendrier!AE$1,Calendrier!AE180="R"),Calendrier!$A180,"")</f>
        <v/>
      </c>
      <c r="AD179" s="173" t="str">
        <f>IF(AND(AD$1=Calendrier!AF$1,Calendrier!AF180="R"),Calendrier!$A180,"")</f>
        <v/>
      </c>
      <c r="AE179" s="173" t="str">
        <f>IF(AND(AE$1=Calendrier!AG$1,Calendrier!AG180="R"),Calendrier!$A180,"")</f>
        <v/>
      </c>
      <c r="AF179" s="173" t="str">
        <f>IF(AND(AF$1=Calendrier!AH$1,Calendrier!AH180="R"),Calendrier!$A180,"")</f>
        <v/>
      </c>
      <c r="AG179" s="173" t="str">
        <f>IF(AND(AG$1=Calendrier!AI$1,Calendrier!AI180="R"),Calendrier!$A180,"")</f>
        <v/>
      </c>
      <c r="AH179" s="173" t="str">
        <f>IF(AND(AH$1=Calendrier!AJ$1,Calendrier!AJ180="R"),Calendrier!$A180,"")</f>
        <v/>
      </c>
      <c r="AI179" s="173" t="str">
        <f>IF(AND(AI$1=Calendrier!AK$1,Calendrier!AK180="R"),Calendrier!$A180,"")</f>
        <v/>
      </c>
      <c r="AJ179" s="173" t="str">
        <f>IF(AND(AJ$1=Calendrier!AL$1,Calendrier!AL180="R"),Calendrier!$A180,"")</f>
        <v/>
      </c>
      <c r="AK179" s="173" t="str">
        <f>IF(AND(AK$1=Calendrier!AM$1,Calendrier!AM180="R"),Calendrier!$A180,"")</f>
        <v/>
      </c>
      <c r="AL179" s="173" t="str">
        <f>IF(AND(AL$1=Calendrier!AN$1,Calendrier!AN180="R"),Calendrier!$A180,"")</f>
        <v/>
      </c>
      <c r="AM179" s="173" t="str">
        <f>IF(AND(AM$1=Calendrier!AO$1,Calendrier!AO180="R"),Calendrier!$A180,"")</f>
        <v/>
      </c>
      <c r="AN179" s="173" t="str">
        <f>IF(AND(AN$1=Calendrier!AP$1,Calendrier!AP180="R"),Calendrier!$A180,"")</f>
        <v/>
      </c>
      <c r="AO179" s="173" t="str">
        <f>IF(AND(AO$1=Calendrier!AQ$1,Calendrier!AQ180="R"),Calendrier!$A180,"")</f>
        <v/>
      </c>
      <c r="AP179" s="173" t="str">
        <f>IF(AND(AP$1=Calendrier!AR$1,Calendrier!AR180="R"),Calendrier!$A180,"")</f>
        <v/>
      </c>
      <c r="AQ179" s="173" t="str">
        <f>IF(AND(AQ$1=Calendrier!AS$1,Calendrier!AS180="R"),Calendrier!$A180,"")</f>
        <v/>
      </c>
      <c r="AR179" s="173" t="str">
        <f>IF(AND(AR$1=Calendrier!AT$1,Calendrier!AT180="R"),Calendrier!$A180,"")</f>
        <v/>
      </c>
      <c r="AS179" s="173" t="str">
        <f>IF(AND(AS$1=Calendrier!AU$1,Calendrier!AU180="R"),Calendrier!$A180,"")</f>
        <v/>
      </c>
      <c r="AT179" s="173" t="str">
        <f>IF(AND(AT$1=Calendrier!AV$1,Calendrier!AV180="R"),Calendrier!$A180,"")</f>
        <v/>
      </c>
      <c r="AU179" s="173" t="str">
        <f>IF(AND(AU$1=Calendrier!AW$1,Calendrier!AW180="R"),Calendrier!$A180,"")</f>
        <v/>
      </c>
      <c r="AV179" s="173" t="str">
        <f>IF(AND(AV$1=Calendrier!AX$1,Calendrier!AX180="R"),Calendrier!$A180,"")</f>
        <v/>
      </c>
      <c r="AW179" s="173" t="str">
        <f>IF(AND(AW$1=Calendrier!AY$1,Calendrier!AY180="R"),Calendrier!$A180,"")</f>
        <v/>
      </c>
      <c r="AX179" s="173" t="str">
        <f>IF(AND(AX$1=Calendrier!AZ$1,Calendrier!AZ180="R"),Calendrier!$A180,"")</f>
        <v/>
      </c>
      <c r="AY179" s="173" t="str">
        <f>IF(AND(AY$1=Calendrier!BA$1,Calendrier!BA180="R"),Calendrier!$A180,"")</f>
        <v/>
      </c>
      <c r="AZ179" s="173" t="str">
        <f>IF(AND(AZ$1=Calendrier!BB$1,Calendrier!BB180="R"),Calendrier!$A180,"")</f>
        <v/>
      </c>
    </row>
    <row r="180" spans="1:52" x14ac:dyDescent="0.2">
      <c r="A180" s="173" t="str">
        <f>IF(AND(A$1=Calendrier!C$1,Calendrier!C181="R"),Calendrier!$A181,"")</f>
        <v/>
      </c>
      <c r="B180" s="173" t="str">
        <f>IF(AND(B$1=Calendrier!D$1,Calendrier!D181="R"),Calendrier!$A181,"")</f>
        <v/>
      </c>
      <c r="C180" s="173" t="str">
        <f>IF(AND(C$1=Calendrier!E$1,Calendrier!E181="R"),Calendrier!$A181,"")</f>
        <v/>
      </c>
      <c r="D180" s="173" t="str">
        <f>IF(AND(D$1=Calendrier!F$1,Calendrier!F181="R"),Calendrier!$A181,"")</f>
        <v/>
      </c>
      <c r="E180" s="173" t="str">
        <f>IF(AND(E$1=Calendrier!G$1,Calendrier!G181="R"),Calendrier!$A181,"")</f>
        <v/>
      </c>
      <c r="F180" s="173" t="str">
        <f>IF(AND(F$1=Calendrier!H$1,Calendrier!H181="R"),Calendrier!$A181,"")</f>
        <v/>
      </c>
      <c r="G180" s="173" t="str">
        <f>IF(AND(G$1=Calendrier!I$1,Calendrier!I181="R"),Calendrier!$A181,"")</f>
        <v/>
      </c>
      <c r="H180" s="173" t="str">
        <f>IF(AND(H$1=Calendrier!J$1,Calendrier!J181="R"),Calendrier!$A181,"")</f>
        <v/>
      </c>
      <c r="I180" s="173" t="str">
        <f>IF(AND(I$1=Calendrier!K$1,Calendrier!K181="R"),Calendrier!$A181,"")</f>
        <v/>
      </c>
      <c r="J180" s="173" t="str">
        <f>IF(AND(J$1=Calendrier!L$1,Calendrier!L181="R"),Calendrier!$A181,"")</f>
        <v/>
      </c>
      <c r="K180" s="173" t="str">
        <f>IF(AND(K$1=Calendrier!M$1,Calendrier!M181="R"),Calendrier!$A181,"")</f>
        <v/>
      </c>
      <c r="L180" s="173" t="str">
        <f>IF(AND(L$1=Calendrier!N$1,Calendrier!N181="R"),Calendrier!$A181,"")</f>
        <v/>
      </c>
      <c r="M180" s="173" t="str">
        <f>IF(AND(M$1=Calendrier!O$1,Calendrier!O181="R"),Calendrier!$A181,"")</f>
        <v/>
      </c>
      <c r="N180" s="173" t="str">
        <f>IF(AND(N$1=Calendrier!P$1,Calendrier!P181="R"),Calendrier!$A181,"")</f>
        <v/>
      </c>
      <c r="O180" s="173" t="str">
        <f>IF(AND(O$1=Calendrier!Q$1,Calendrier!Q181="R"),Calendrier!$A181,"")</f>
        <v/>
      </c>
      <c r="P180" s="173" t="str">
        <f>IF(AND(P$1=Calendrier!R$1,Calendrier!R181="R"),Calendrier!$A181,"")</f>
        <v/>
      </c>
      <c r="Q180" s="173" t="str">
        <f>IF(AND(Q$1=Calendrier!S$1,Calendrier!S181="R"),Calendrier!$A181,"")</f>
        <v/>
      </c>
      <c r="R180" s="173" t="str">
        <f>IF(AND(R$1=Calendrier!T$1,Calendrier!T181="R"),Calendrier!$A181,"")</f>
        <v/>
      </c>
      <c r="S180" s="173" t="str">
        <f>IF(AND(S$1=Calendrier!U$1,Calendrier!U181="R"),Calendrier!$A181,"")</f>
        <v/>
      </c>
      <c r="T180" s="173" t="str">
        <f>IF(AND(T$1=Calendrier!V$1,Calendrier!V181="R"),Calendrier!$A181,"")</f>
        <v/>
      </c>
      <c r="U180" s="173" t="str">
        <f>IF(AND(U$1=Calendrier!W$1,Calendrier!W181="R"),Calendrier!$A181,"")</f>
        <v/>
      </c>
      <c r="V180" s="173" t="str">
        <f>IF(AND(V$1=Calendrier!X$1,Calendrier!X181="R"),Calendrier!$A181,"")</f>
        <v/>
      </c>
      <c r="W180" s="173" t="str">
        <f>IF(AND(W$1=Calendrier!Y$1,Calendrier!Y181="R"),Calendrier!$A181,"")</f>
        <v/>
      </c>
      <c r="X180" s="173" t="str">
        <f>IF(AND(X$1=Calendrier!Z$1,Calendrier!Z181="R"),Calendrier!$A181,"")</f>
        <v/>
      </c>
      <c r="Y180" s="173" t="str">
        <f>IF(AND(Y$1=Calendrier!AA$1,Calendrier!AA181="R"),Calendrier!$A181,"")</f>
        <v/>
      </c>
      <c r="Z180" s="173" t="str">
        <f>IF(AND(Z$1=Calendrier!AB$1,Calendrier!AB181="R"),Calendrier!$A181,"")</f>
        <v/>
      </c>
      <c r="AA180" s="173" t="str">
        <f>IF(AND(AA$1=Calendrier!AC$1,Calendrier!AC181="R"),Calendrier!$A181,"")</f>
        <v/>
      </c>
      <c r="AB180" s="173" t="str">
        <f>IF(AND(AB$1=Calendrier!AD$1,Calendrier!AD181="R"),Calendrier!$A181,"")</f>
        <v/>
      </c>
      <c r="AC180" s="173" t="str">
        <f>IF(AND(AC$1=Calendrier!AE$1,Calendrier!AE181="R"),Calendrier!$A181,"")</f>
        <v/>
      </c>
      <c r="AD180" s="173" t="str">
        <f>IF(AND(AD$1=Calendrier!AF$1,Calendrier!AF181="R"),Calendrier!$A181,"")</f>
        <v/>
      </c>
      <c r="AE180" s="173" t="str">
        <f>IF(AND(AE$1=Calendrier!AG$1,Calendrier!AG181="R"),Calendrier!$A181,"")</f>
        <v/>
      </c>
      <c r="AF180" s="173" t="str">
        <f>IF(AND(AF$1=Calendrier!AH$1,Calendrier!AH181="R"),Calendrier!$A181,"")</f>
        <v/>
      </c>
      <c r="AG180" s="173" t="str">
        <f>IF(AND(AG$1=Calendrier!AI$1,Calendrier!AI181="R"),Calendrier!$A181,"")</f>
        <v/>
      </c>
      <c r="AH180" s="173" t="str">
        <f>IF(AND(AH$1=Calendrier!AJ$1,Calendrier!AJ181="R"),Calendrier!$A181,"")</f>
        <v/>
      </c>
      <c r="AI180" s="173" t="str">
        <f>IF(AND(AI$1=Calendrier!AK$1,Calendrier!AK181="R"),Calendrier!$A181,"")</f>
        <v/>
      </c>
      <c r="AJ180" s="173" t="str">
        <f>IF(AND(AJ$1=Calendrier!AL$1,Calendrier!AL181="R"),Calendrier!$A181,"")</f>
        <v/>
      </c>
      <c r="AK180" s="173" t="str">
        <f>IF(AND(AK$1=Calendrier!AM$1,Calendrier!AM181="R"),Calendrier!$A181,"")</f>
        <v/>
      </c>
      <c r="AL180" s="173" t="str">
        <f>IF(AND(AL$1=Calendrier!AN$1,Calendrier!AN181="R"),Calendrier!$A181,"")</f>
        <v/>
      </c>
      <c r="AM180" s="173" t="str">
        <f>IF(AND(AM$1=Calendrier!AO$1,Calendrier!AO181="R"),Calendrier!$A181,"")</f>
        <v/>
      </c>
      <c r="AN180" s="173" t="str">
        <f>IF(AND(AN$1=Calendrier!AP$1,Calendrier!AP181="R"),Calendrier!$A181,"")</f>
        <v/>
      </c>
      <c r="AO180" s="173" t="str">
        <f>IF(AND(AO$1=Calendrier!AQ$1,Calendrier!AQ181="R"),Calendrier!$A181,"")</f>
        <v/>
      </c>
      <c r="AP180" s="173" t="str">
        <f>IF(AND(AP$1=Calendrier!AR$1,Calendrier!AR181="R"),Calendrier!$A181,"")</f>
        <v/>
      </c>
      <c r="AQ180" s="173" t="str">
        <f>IF(AND(AQ$1=Calendrier!AS$1,Calendrier!AS181="R"),Calendrier!$A181,"")</f>
        <v/>
      </c>
      <c r="AR180" s="173" t="str">
        <f>IF(AND(AR$1=Calendrier!AT$1,Calendrier!AT181="R"),Calendrier!$A181,"")</f>
        <v/>
      </c>
      <c r="AS180" s="173" t="str">
        <f>IF(AND(AS$1=Calendrier!AU$1,Calendrier!AU181="R"),Calendrier!$A181,"")</f>
        <v/>
      </c>
      <c r="AT180" s="173" t="str">
        <f>IF(AND(AT$1=Calendrier!AV$1,Calendrier!AV181="R"),Calendrier!$A181,"")</f>
        <v/>
      </c>
      <c r="AU180" s="173" t="str">
        <f>IF(AND(AU$1=Calendrier!AW$1,Calendrier!AW181="R"),Calendrier!$A181,"")</f>
        <v/>
      </c>
      <c r="AV180" s="173" t="str">
        <f>IF(AND(AV$1=Calendrier!AX$1,Calendrier!AX181="R"),Calendrier!$A181,"")</f>
        <v/>
      </c>
      <c r="AW180" s="173" t="str">
        <f>IF(AND(AW$1=Calendrier!AY$1,Calendrier!AY181="R"),Calendrier!$A181,"")</f>
        <v/>
      </c>
      <c r="AX180" s="173" t="str">
        <f>IF(AND(AX$1=Calendrier!AZ$1,Calendrier!AZ181="R"),Calendrier!$A181,"")</f>
        <v/>
      </c>
      <c r="AY180" s="173" t="str">
        <f>IF(AND(AY$1=Calendrier!BA$1,Calendrier!BA181="R"),Calendrier!$A181,"")</f>
        <v/>
      </c>
      <c r="AZ180" s="173" t="str">
        <f>IF(AND(AZ$1=Calendrier!BB$1,Calendrier!BB181="R"),Calendrier!$A181,"")</f>
        <v/>
      </c>
    </row>
    <row r="181" spans="1:52" x14ac:dyDescent="0.2">
      <c r="A181" s="173" t="str">
        <f>IF(AND(A$1=Calendrier!C$1,Calendrier!C182="R"),Calendrier!$A182,"")</f>
        <v/>
      </c>
      <c r="B181" s="173" t="str">
        <f>IF(AND(B$1=Calendrier!D$1,Calendrier!D182="R"),Calendrier!$A182,"")</f>
        <v/>
      </c>
      <c r="C181" s="173" t="str">
        <f>IF(AND(C$1=Calendrier!E$1,Calendrier!E182="R"),Calendrier!$A182,"")</f>
        <v/>
      </c>
      <c r="D181" s="173" t="str">
        <f>IF(AND(D$1=Calendrier!F$1,Calendrier!F182="R"),Calendrier!$A182,"")</f>
        <v/>
      </c>
      <c r="E181" s="173" t="str">
        <f>IF(AND(E$1=Calendrier!G$1,Calendrier!G182="R"),Calendrier!$A182,"")</f>
        <v/>
      </c>
      <c r="F181" s="173" t="str">
        <f>IF(AND(F$1=Calendrier!H$1,Calendrier!H182="R"),Calendrier!$A182,"")</f>
        <v/>
      </c>
      <c r="G181" s="173" t="str">
        <f>IF(AND(G$1=Calendrier!I$1,Calendrier!I182="R"),Calendrier!$A182,"")</f>
        <v/>
      </c>
      <c r="H181" s="173" t="str">
        <f>IF(AND(H$1=Calendrier!J$1,Calendrier!J182="R"),Calendrier!$A182,"")</f>
        <v/>
      </c>
      <c r="I181" s="173" t="str">
        <f>IF(AND(I$1=Calendrier!K$1,Calendrier!K182="R"),Calendrier!$A182,"")</f>
        <v/>
      </c>
      <c r="J181" s="173" t="str">
        <f>IF(AND(J$1=Calendrier!L$1,Calendrier!L182="R"),Calendrier!$A182,"")</f>
        <v/>
      </c>
      <c r="K181" s="173" t="str">
        <f>IF(AND(K$1=Calendrier!M$1,Calendrier!M182="R"),Calendrier!$A182,"")</f>
        <v/>
      </c>
      <c r="L181" s="173" t="str">
        <f>IF(AND(L$1=Calendrier!N$1,Calendrier!N182="R"),Calendrier!$A182,"")</f>
        <v/>
      </c>
      <c r="M181" s="173" t="str">
        <f>IF(AND(M$1=Calendrier!O$1,Calendrier!O182="R"),Calendrier!$A182,"")</f>
        <v/>
      </c>
      <c r="N181" s="173" t="str">
        <f>IF(AND(N$1=Calendrier!P$1,Calendrier!P182="R"),Calendrier!$A182,"")</f>
        <v/>
      </c>
      <c r="O181" s="173" t="str">
        <f>IF(AND(O$1=Calendrier!Q$1,Calendrier!Q182="R"),Calendrier!$A182,"")</f>
        <v/>
      </c>
      <c r="P181" s="173" t="str">
        <f>IF(AND(P$1=Calendrier!R$1,Calendrier!R182="R"),Calendrier!$A182,"")</f>
        <v/>
      </c>
      <c r="Q181" s="173" t="str">
        <f>IF(AND(Q$1=Calendrier!S$1,Calendrier!S182="R"),Calendrier!$A182,"")</f>
        <v/>
      </c>
      <c r="R181" s="173" t="str">
        <f>IF(AND(R$1=Calendrier!T$1,Calendrier!T182="R"),Calendrier!$A182,"")</f>
        <v/>
      </c>
      <c r="S181" s="173" t="str">
        <f>IF(AND(S$1=Calendrier!U$1,Calendrier!U182="R"),Calendrier!$A182,"")</f>
        <v/>
      </c>
      <c r="T181" s="173" t="str">
        <f>IF(AND(T$1=Calendrier!V$1,Calendrier!V182="R"),Calendrier!$A182,"")</f>
        <v/>
      </c>
      <c r="U181" s="173" t="str">
        <f>IF(AND(U$1=Calendrier!W$1,Calendrier!W182="R"),Calendrier!$A182,"")</f>
        <v/>
      </c>
      <c r="V181" s="173" t="str">
        <f>IF(AND(V$1=Calendrier!X$1,Calendrier!X182="R"),Calendrier!$A182,"")</f>
        <v/>
      </c>
      <c r="W181" s="173" t="str">
        <f>IF(AND(W$1=Calendrier!Y$1,Calendrier!Y182="R"),Calendrier!$A182,"")</f>
        <v/>
      </c>
      <c r="X181" s="173" t="str">
        <f>IF(AND(X$1=Calendrier!Z$1,Calendrier!Z182="R"),Calendrier!$A182,"")</f>
        <v/>
      </c>
      <c r="Y181" s="173" t="str">
        <f>IF(AND(Y$1=Calendrier!AA$1,Calendrier!AA182="R"),Calendrier!$A182,"")</f>
        <v/>
      </c>
      <c r="Z181" s="173" t="str">
        <f>IF(AND(Z$1=Calendrier!AB$1,Calendrier!AB182="R"),Calendrier!$A182,"")</f>
        <v/>
      </c>
      <c r="AA181" s="173" t="str">
        <f>IF(AND(AA$1=Calendrier!AC$1,Calendrier!AC182="R"),Calendrier!$A182,"")</f>
        <v/>
      </c>
      <c r="AB181" s="173" t="str">
        <f>IF(AND(AB$1=Calendrier!AD$1,Calendrier!AD182="R"),Calendrier!$A182,"")</f>
        <v/>
      </c>
      <c r="AC181" s="173" t="str">
        <f>IF(AND(AC$1=Calendrier!AE$1,Calendrier!AE182="R"),Calendrier!$A182,"")</f>
        <v/>
      </c>
      <c r="AD181" s="173" t="str">
        <f>IF(AND(AD$1=Calendrier!AF$1,Calendrier!AF182="R"),Calendrier!$A182,"")</f>
        <v/>
      </c>
      <c r="AE181" s="173" t="str">
        <f>IF(AND(AE$1=Calendrier!AG$1,Calendrier!AG182="R"),Calendrier!$A182,"")</f>
        <v/>
      </c>
      <c r="AF181" s="173" t="str">
        <f>IF(AND(AF$1=Calendrier!AH$1,Calendrier!AH182="R"),Calendrier!$A182,"")</f>
        <v/>
      </c>
      <c r="AG181" s="173" t="str">
        <f>IF(AND(AG$1=Calendrier!AI$1,Calendrier!AI182="R"),Calendrier!$A182,"")</f>
        <v/>
      </c>
      <c r="AH181" s="173" t="str">
        <f>IF(AND(AH$1=Calendrier!AJ$1,Calendrier!AJ182="R"),Calendrier!$A182,"")</f>
        <v/>
      </c>
      <c r="AI181" s="173" t="str">
        <f>IF(AND(AI$1=Calendrier!AK$1,Calendrier!AK182="R"),Calendrier!$A182,"")</f>
        <v/>
      </c>
      <c r="AJ181" s="173" t="str">
        <f>IF(AND(AJ$1=Calendrier!AL$1,Calendrier!AL182="R"),Calendrier!$A182,"")</f>
        <v/>
      </c>
      <c r="AK181" s="173" t="str">
        <f>IF(AND(AK$1=Calendrier!AM$1,Calendrier!AM182="R"),Calendrier!$A182,"")</f>
        <v/>
      </c>
      <c r="AL181" s="173" t="str">
        <f>IF(AND(AL$1=Calendrier!AN$1,Calendrier!AN182="R"),Calendrier!$A182,"")</f>
        <v/>
      </c>
      <c r="AM181" s="173" t="str">
        <f>IF(AND(AM$1=Calendrier!AO$1,Calendrier!AO182="R"),Calendrier!$A182,"")</f>
        <v/>
      </c>
      <c r="AN181" s="173" t="str">
        <f>IF(AND(AN$1=Calendrier!AP$1,Calendrier!AP182="R"),Calendrier!$A182,"")</f>
        <v/>
      </c>
      <c r="AO181" s="173" t="str">
        <f>IF(AND(AO$1=Calendrier!AQ$1,Calendrier!AQ182="R"),Calendrier!$A182,"")</f>
        <v/>
      </c>
      <c r="AP181" s="173" t="str">
        <f>IF(AND(AP$1=Calendrier!AR$1,Calendrier!AR182="R"),Calendrier!$A182,"")</f>
        <v/>
      </c>
      <c r="AQ181" s="173" t="str">
        <f>IF(AND(AQ$1=Calendrier!AS$1,Calendrier!AS182="R"),Calendrier!$A182,"")</f>
        <v/>
      </c>
      <c r="AR181" s="173" t="str">
        <f>IF(AND(AR$1=Calendrier!AT$1,Calendrier!AT182="R"),Calendrier!$A182,"")</f>
        <v/>
      </c>
      <c r="AS181" s="173" t="str">
        <f>IF(AND(AS$1=Calendrier!AU$1,Calendrier!AU182="R"),Calendrier!$A182,"")</f>
        <v/>
      </c>
      <c r="AT181" s="173" t="str">
        <f>IF(AND(AT$1=Calendrier!AV$1,Calendrier!AV182="R"),Calendrier!$A182,"")</f>
        <v/>
      </c>
      <c r="AU181" s="173" t="str">
        <f>IF(AND(AU$1=Calendrier!AW$1,Calendrier!AW182="R"),Calendrier!$A182,"")</f>
        <v/>
      </c>
      <c r="AV181" s="173" t="str">
        <f>IF(AND(AV$1=Calendrier!AX$1,Calendrier!AX182="R"),Calendrier!$A182,"")</f>
        <v/>
      </c>
      <c r="AW181" s="173" t="str">
        <f>IF(AND(AW$1=Calendrier!AY$1,Calendrier!AY182="R"),Calendrier!$A182,"")</f>
        <v/>
      </c>
      <c r="AX181" s="173" t="str">
        <f>IF(AND(AX$1=Calendrier!AZ$1,Calendrier!AZ182="R"),Calendrier!$A182,"")</f>
        <v/>
      </c>
      <c r="AY181" s="173" t="str">
        <f>IF(AND(AY$1=Calendrier!BA$1,Calendrier!BA182="R"),Calendrier!$A182,"")</f>
        <v/>
      </c>
      <c r="AZ181" s="173" t="str">
        <f>IF(AND(AZ$1=Calendrier!BB$1,Calendrier!BB182="R"),Calendrier!$A182,"")</f>
        <v/>
      </c>
    </row>
  </sheetData>
  <sheetProtection password="C31D" sheet="1"/>
  <pageMargins left="0.7" right="0.7" top="0.75" bottom="0.75"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Mode d'emploi</vt:lpstr>
      <vt:lpstr>Calendrier</vt:lpstr>
      <vt:lpstr>Tableau de bord</vt:lpstr>
      <vt:lpstr>Base de données</vt:lpstr>
      <vt:lpstr>Surfaces</vt:lpstr>
      <vt:lpstr>NPE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 Jerome Thibaud</dc:creator>
  <cp:lastModifiedBy>Acali</cp:lastModifiedBy>
  <dcterms:created xsi:type="dcterms:W3CDTF">2018-02-16T11:17:21Z</dcterms:created>
  <dcterms:modified xsi:type="dcterms:W3CDTF">2018-02-16T11:18:22Z</dcterms:modified>
</cp:coreProperties>
</file>